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pivotTables/pivotTable1.xml" ContentType="application/vnd.openxmlformats-officedocument.spreadsheetml.pivotTable+xml"/>
  <Override PartName="/xl/tables/table1.xml" ContentType="application/vnd.openxmlformats-officedocument.spreadsheetml.table+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228"/>
  <workbookPr hidePivotFieldList="1" defaultThemeVersion="166925"/>
  <mc:AlternateContent xmlns:mc="http://schemas.openxmlformats.org/markup-compatibility/2006">
    <mc:Choice Requires="x15">
      <x15ac:absPath xmlns:x15ac="http://schemas.microsoft.com/office/spreadsheetml/2010/11/ac" url="C:\Users\Usuario\Documents\ARCHIVOS COMPUTADOR SANDRA\CALIDAD\DOCUMENTOS PUBLICADOS SIGCMA 2021\UNIDADES CSJ\Urna\"/>
    </mc:Choice>
  </mc:AlternateContent>
  <xr:revisionPtr revIDLastSave="0" documentId="8_{B7A79F55-E530-48FF-8A37-1519F2C77551}" xr6:coauthVersionLast="47" xr6:coauthVersionMax="47" xr10:uidLastSave="{00000000-0000-0000-0000-000000000000}"/>
  <bookViews>
    <workbookView xWindow="-120" yWindow="-120" windowWidth="20730" windowHeight="11160" firstSheet="2" activeTab="4" xr2:uid="{3E3DCF31-E9A4-4BF8-A2F1-A5D8E6F10397}"/>
  </bookViews>
  <sheets>
    <sheet name="Presentacion " sheetId="10" r:id="rId1"/>
    <sheet name="Análisis de Contexto " sheetId="14" r:id="rId2"/>
    <sheet name="Estrategias" sheetId="15" r:id="rId3"/>
    <sheet name="Instructivo" sheetId="3" r:id="rId4"/>
    <sheet name="Mapa Final" sheetId="1" r:id="rId5"/>
    <sheet name="Clasificación Riesgo" sheetId="4" r:id="rId6"/>
    <sheet name="Tabla probabilidad" sheetId="5" r:id="rId7"/>
    <sheet name="Tabla Impacto" sheetId="6" r:id="rId8"/>
    <sheet name="Tabla Valoración de Controles" sheetId="7" r:id="rId9"/>
    <sheet name="Matriz de Calor" sheetId="21" r:id="rId10"/>
    <sheet name="Hoja1" sheetId="13" state="hidden" r:id="rId11"/>
    <sheet name="LISTA" sheetId="2" state="hidden" r:id="rId12"/>
    <sheet name="Seguimiento 1 Trimestre" sheetId="18" r:id="rId13"/>
    <sheet name="Seguimiento 2 Trimestre" sheetId="17" r:id="rId14"/>
    <sheet name="Seguimiento 3 Trimestre " sheetId="19" r:id="rId15"/>
    <sheet name="Seguimiento 4 Trimestre " sheetId="20" r:id="rId16"/>
  </sheets>
  <externalReferences>
    <externalReference r:id="rId17"/>
    <externalReference r:id="rId18"/>
    <externalReference r:id="rId19"/>
  </externalReferences>
  <definedNames>
    <definedName name="Data">'[1]Tabla de Valoración'!$I$2:$L$5</definedName>
    <definedName name="Diseño">'[1]Tabla de Valoración'!$I$2:$I$5</definedName>
    <definedName name="Ejecución">'[1]Tabla de Valoración'!$I$2:$L$2</definedName>
    <definedName name="Posibilidad" localSheetId="1">[2]Hoja2!$H$3:$H$7</definedName>
    <definedName name="Posibilidad" localSheetId="2">[2]Hoja2!$H$3:$H$7</definedName>
    <definedName name="Posibilidad">[3]Hoja2!$H$3:$H$7</definedName>
  </definedNames>
  <calcPr calcId="191029"/>
  <pivotCaches>
    <pivotCache cacheId="0" r:id="rId20"/>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T34" i="1" l="1"/>
  <c r="Q34" i="1"/>
  <c r="T33" i="1"/>
  <c r="Q33" i="1"/>
  <c r="T32" i="1"/>
  <c r="Q32" i="1"/>
  <c r="T39" i="1"/>
  <c r="Q39" i="1"/>
  <c r="T38" i="1"/>
  <c r="Q38" i="1"/>
  <c r="T37" i="1"/>
  <c r="Q37" i="1"/>
  <c r="T36" i="1"/>
  <c r="Q36" i="1"/>
  <c r="T29" i="1"/>
  <c r="Q29" i="1"/>
  <c r="T28" i="1"/>
  <c r="Q28" i="1"/>
  <c r="T24" i="1"/>
  <c r="Q24" i="1"/>
  <c r="T23" i="1"/>
  <c r="Q23" i="1"/>
  <c r="T19" i="1"/>
  <c r="Q19" i="1"/>
  <c r="T18" i="1"/>
  <c r="Q18" i="1"/>
  <c r="T17" i="1"/>
  <c r="Q17" i="1"/>
  <c r="T14" i="1"/>
  <c r="Q14" i="1"/>
  <c r="T13" i="1"/>
  <c r="Q13" i="1"/>
  <c r="N20" i="18"/>
  <c r="G20" i="18"/>
  <c r="F20" i="18"/>
  <c r="E20" i="18"/>
  <c r="D20" i="18"/>
  <c r="C20" i="18"/>
  <c r="B20" i="18"/>
  <c r="A20" i="18"/>
  <c r="Q35" i="1" l="1"/>
  <c r="M35" i="1"/>
  <c r="L35" i="1"/>
  <c r="J35" i="1"/>
  <c r="I35" i="1"/>
  <c r="T35" i="1"/>
  <c r="N35" i="1" l="1"/>
  <c r="M50" i="1"/>
  <c r="L50" i="1"/>
  <c r="M45" i="1"/>
  <c r="L45" i="1"/>
  <c r="M40" i="1"/>
  <c r="L40" i="1"/>
  <c r="M30" i="1"/>
  <c r="L30" i="1"/>
  <c r="M25" i="1"/>
  <c r="L25" i="1"/>
  <c r="M20" i="1"/>
  <c r="L20" i="1"/>
  <c r="I20" i="18" s="1"/>
  <c r="M15" i="1"/>
  <c r="L15" i="1"/>
  <c r="M10" i="1"/>
  <c r="L10" i="1"/>
  <c r="B55" i="20" l="1"/>
  <c r="B50" i="20"/>
  <c r="B45" i="20"/>
  <c r="B40" i="20"/>
  <c r="B35" i="20"/>
  <c r="B30" i="20"/>
  <c r="B25" i="20"/>
  <c r="B20" i="20"/>
  <c r="B15" i="20"/>
  <c r="B10" i="20"/>
  <c r="B55" i="19"/>
  <c r="B50" i="19"/>
  <c r="B45" i="19"/>
  <c r="B40" i="19"/>
  <c r="B35" i="19"/>
  <c r="B30" i="19"/>
  <c r="B25" i="19"/>
  <c r="B20" i="19"/>
  <c r="B15" i="19"/>
  <c r="B10" i="19"/>
  <c r="B55" i="17"/>
  <c r="B50" i="17"/>
  <c r="B45" i="17"/>
  <c r="B40" i="17"/>
  <c r="B35" i="17"/>
  <c r="B30" i="17"/>
  <c r="B25" i="17"/>
  <c r="B20" i="17"/>
  <c r="B15" i="17"/>
  <c r="B10" i="17"/>
  <c r="B50" i="18"/>
  <c r="B45" i="18"/>
  <c r="B40" i="18"/>
  <c r="B35" i="18"/>
  <c r="B30" i="18"/>
  <c r="B25" i="18"/>
  <c r="B15" i="18"/>
  <c r="B10" i="18"/>
  <c r="I50" i="18"/>
  <c r="I50" i="20"/>
  <c r="I45" i="19"/>
  <c r="I40" i="20"/>
  <c r="I30" i="19"/>
  <c r="I25" i="20"/>
  <c r="I15" i="20"/>
  <c r="N55" i="20"/>
  <c r="G55" i="20"/>
  <c r="F55" i="20"/>
  <c r="E55" i="20"/>
  <c r="D55" i="20"/>
  <c r="C55" i="20"/>
  <c r="A55" i="20"/>
  <c r="N50" i="20"/>
  <c r="G50" i="20"/>
  <c r="F50" i="20"/>
  <c r="E50" i="20"/>
  <c r="D50" i="20"/>
  <c r="C50" i="20"/>
  <c r="A50" i="20"/>
  <c r="N45" i="20"/>
  <c r="G45" i="20"/>
  <c r="F45" i="20"/>
  <c r="E45" i="20"/>
  <c r="D45" i="20"/>
  <c r="C45" i="20"/>
  <c r="A45" i="20"/>
  <c r="N40" i="20"/>
  <c r="G40" i="20"/>
  <c r="F40" i="20"/>
  <c r="E40" i="20"/>
  <c r="D40" i="20"/>
  <c r="C40" i="20"/>
  <c r="A40" i="20"/>
  <c r="N35" i="20"/>
  <c r="G35" i="20"/>
  <c r="F35" i="20"/>
  <c r="E35" i="20"/>
  <c r="D35" i="20"/>
  <c r="C35" i="20"/>
  <c r="A35" i="20"/>
  <c r="N30" i="20"/>
  <c r="G30" i="20"/>
  <c r="F30" i="20"/>
  <c r="E30" i="20"/>
  <c r="D30" i="20"/>
  <c r="C30" i="20"/>
  <c r="A30" i="20"/>
  <c r="N25" i="20"/>
  <c r="G25" i="20"/>
  <c r="F25" i="20"/>
  <c r="E25" i="20"/>
  <c r="D25" i="20"/>
  <c r="C25" i="20"/>
  <c r="A25" i="20"/>
  <c r="N20" i="20"/>
  <c r="G20" i="20"/>
  <c r="F20" i="20"/>
  <c r="E20" i="20"/>
  <c r="D20" i="20"/>
  <c r="C20" i="20"/>
  <c r="A20" i="20"/>
  <c r="N15" i="20"/>
  <c r="G15" i="20"/>
  <c r="F15" i="20"/>
  <c r="E15" i="20"/>
  <c r="D15" i="20"/>
  <c r="C15" i="20"/>
  <c r="A15" i="20"/>
  <c r="N10" i="20"/>
  <c r="G10" i="20"/>
  <c r="F10" i="20"/>
  <c r="E10" i="20"/>
  <c r="D10" i="20"/>
  <c r="C10" i="20"/>
  <c r="A10" i="20"/>
  <c r="D6" i="20"/>
  <c r="D5" i="20"/>
  <c r="D4" i="20"/>
  <c r="N55" i="19"/>
  <c r="G55" i="19"/>
  <c r="F55" i="19"/>
  <c r="E55" i="19"/>
  <c r="D55" i="19"/>
  <c r="C55" i="19"/>
  <c r="A55" i="19"/>
  <c r="N50" i="19"/>
  <c r="G50" i="19"/>
  <c r="F50" i="19"/>
  <c r="E50" i="19"/>
  <c r="D50" i="19"/>
  <c r="C50" i="19"/>
  <c r="A50" i="19"/>
  <c r="N45" i="19"/>
  <c r="G45" i="19"/>
  <c r="F45" i="19"/>
  <c r="E45" i="19"/>
  <c r="D45" i="19"/>
  <c r="C45" i="19"/>
  <c r="A45" i="19"/>
  <c r="N40" i="19"/>
  <c r="G40" i="19"/>
  <c r="F40" i="19"/>
  <c r="E40" i="19"/>
  <c r="D40" i="19"/>
  <c r="C40" i="19"/>
  <c r="A40" i="19"/>
  <c r="N35" i="19"/>
  <c r="G35" i="19"/>
  <c r="F35" i="19"/>
  <c r="E35" i="19"/>
  <c r="D35" i="19"/>
  <c r="C35" i="19"/>
  <c r="A35" i="19"/>
  <c r="N30" i="19"/>
  <c r="G30" i="19"/>
  <c r="F30" i="19"/>
  <c r="E30" i="19"/>
  <c r="D30" i="19"/>
  <c r="C30" i="19"/>
  <c r="A30" i="19"/>
  <c r="N25" i="19"/>
  <c r="G25" i="19"/>
  <c r="F25" i="19"/>
  <c r="E25" i="19"/>
  <c r="D25" i="19"/>
  <c r="C25" i="19"/>
  <c r="A25" i="19"/>
  <c r="N20" i="19"/>
  <c r="G20" i="19"/>
  <c r="F20" i="19"/>
  <c r="E20" i="19"/>
  <c r="D20" i="19"/>
  <c r="C20" i="19"/>
  <c r="A20" i="19"/>
  <c r="N15" i="19"/>
  <c r="G15" i="19"/>
  <c r="F15" i="19"/>
  <c r="E15" i="19"/>
  <c r="D15" i="19"/>
  <c r="C15" i="19"/>
  <c r="A15" i="19"/>
  <c r="N10" i="19"/>
  <c r="G10" i="19"/>
  <c r="F10" i="19"/>
  <c r="E10" i="19"/>
  <c r="D10" i="19"/>
  <c r="C10" i="19"/>
  <c r="A10" i="19"/>
  <c r="D6" i="19"/>
  <c r="D5" i="19"/>
  <c r="D4" i="19"/>
  <c r="N50" i="18"/>
  <c r="G50" i="18"/>
  <c r="F50" i="18"/>
  <c r="E50" i="18"/>
  <c r="D50" i="18"/>
  <c r="C50" i="18"/>
  <c r="A50" i="18"/>
  <c r="N45" i="18"/>
  <c r="G45" i="18"/>
  <c r="F45" i="18"/>
  <c r="E45" i="18"/>
  <c r="D45" i="18"/>
  <c r="C45" i="18"/>
  <c r="A45" i="18"/>
  <c r="N40" i="18"/>
  <c r="G40" i="18"/>
  <c r="F40" i="18"/>
  <c r="E40" i="18"/>
  <c r="D40" i="18"/>
  <c r="C40" i="18"/>
  <c r="A40" i="18"/>
  <c r="N35" i="18"/>
  <c r="G35" i="18"/>
  <c r="F35" i="18"/>
  <c r="E35" i="18"/>
  <c r="D35" i="18"/>
  <c r="C35" i="18"/>
  <c r="A35" i="18"/>
  <c r="N30" i="18"/>
  <c r="G30" i="18"/>
  <c r="F30" i="18"/>
  <c r="E30" i="18"/>
  <c r="D30" i="18"/>
  <c r="C30" i="18"/>
  <c r="A30" i="18"/>
  <c r="N25" i="18"/>
  <c r="G25" i="18"/>
  <c r="F25" i="18"/>
  <c r="E25" i="18"/>
  <c r="D25" i="18"/>
  <c r="C25" i="18"/>
  <c r="A25" i="18"/>
  <c r="N15" i="18"/>
  <c r="G15" i="18"/>
  <c r="F15" i="18"/>
  <c r="E15" i="18"/>
  <c r="D15" i="18"/>
  <c r="C15" i="18"/>
  <c r="A15" i="18"/>
  <c r="N10" i="18"/>
  <c r="G10" i="18"/>
  <c r="F10" i="18"/>
  <c r="E10" i="18"/>
  <c r="D10" i="18"/>
  <c r="C10" i="18"/>
  <c r="A10" i="18"/>
  <c r="D6" i="18"/>
  <c r="D5" i="18"/>
  <c r="D4" i="18"/>
  <c r="I50" i="19" l="1"/>
  <c r="I15" i="19"/>
  <c r="I55" i="19"/>
  <c r="I45" i="18"/>
  <c r="I35" i="18"/>
  <c r="I40" i="19"/>
  <c r="I55" i="20"/>
  <c r="I40" i="18"/>
  <c r="I45" i="20"/>
  <c r="I30" i="20"/>
  <c r="I25" i="18"/>
  <c r="I25" i="19"/>
  <c r="I20" i="19"/>
  <c r="I20" i="20"/>
  <c r="I15" i="18"/>
  <c r="T54" i="1"/>
  <c r="Q54" i="1"/>
  <c r="AD54" i="1" s="1"/>
  <c r="AC54" i="1" s="1"/>
  <c r="T53" i="1"/>
  <c r="Q53" i="1"/>
  <c r="T52" i="1"/>
  <c r="Q52" i="1"/>
  <c r="AD52" i="1" s="1"/>
  <c r="T51" i="1"/>
  <c r="Q51" i="1"/>
  <c r="AD51" i="1" s="1"/>
  <c r="T50" i="1"/>
  <c r="Q50" i="1"/>
  <c r="AD50" i="1" s="1"/>
  <c r="I55" i="17"/>
  <c r="J50" i="1"/>
  <c r="Z50" i="1" s="1"/>
  <c r="I50" i="1"/>
  <c r="T49" i="1"/>
  <c r="Q49" i="1"/>
  <c r="AD49" i="1" s="1"/>
  <c r="AC49" i="1" s="1"/>
  <c r="T48" i="1"/>
  <c r="Q48" i="1"/>
  <c r="AD48" i="1" s="1"/>
  <c r="T47" i="1"/>
  <c r="Q47" i="1"/>
  <c r="X47" i="1" s="1"/>
  <c r="T46" i="1"/>
  <c r="Q46" i="1"/>
  <c r="X46" i="1" s="1"/>
  <c r="T45" i="1"/>
  <c r="Q45" i="1"/>
  <c r="X45" i="1" s="1"/>
  <c r="I50" i="17"/>
  <c r="J45" i="1"/>
  <c r="Z47" i="1" s="1"/>
  <c r="Y47" i="1" s="1"/>
  <c r="I45" i="1"/>
  <c r="T44" i="1"/>
  <c r="Q44" i="1"/>
  <c r="X44" i="1" s="1"/>
  <c r="T43" i="1"/>
  <c r="Q43" i="1"/>
  <c r="T42" i="1"/>
  <c r="Q42" i="1"/>
  <c r="AD42" i="1" s="1"/>
  <c r="Z41" i="1"/>
  <c r="Y41" i="1" s="1"/>
  <c r="T41" i="1"/>
  <c r="Q41" i="1"/>
  <c r="T40" i="1"/>
  <c r="Q40" i="1"/>
  <c r="X40" i="1" s="1"/>
  <c r="I45" i="17"/>
  <c r="J40" i="1"/>
  <c r="Z42" i="1" s="1"/>
  <c r="Y42" i="1" s="1"/>
  <c r="I40" i="1"/>
  <c r="AD36" i="1"/>
  <c r="I40" i="17"/>
  <c r="N55" i="17"/>
  <c r="G55" i="17"/>
  <c r="F55" i="17"/>
  <c r="E55" i="17"/>
  <c r="D55" i="17"/>
  <c r="C55" i="17"/>
  <c r="A55" i="17"/>
  <c r="N50" i="17"/>
  <c r="G50" i="17"/>
  <c r="F50" i="17"/>
  <c r="E50" i="17"/>
  <c r="D50" i="17"/>
  <c r="C50" i="17"/>
  <c r="A50" i="17"/>
  <c r="N45" i="17"/>
  <c r="G45" i="17"/>
  <c r="F45" i="17"/>
  <c r="E45" i="17"/>
  <c r="D45" i="17"/>
  <c r="C45" i="17"/>
  <c r="A45" i="17"/>
  <c r="N40" i="17"/>
  <c r="G40" i="17"/>
  <c r="F40" i="17"/>
  <c r="E40" i="17"/>
  <c r="D40" i="17"/>
  <c r="C40" i="17"/>
  <c r="A40" i="17"/>
  <c r="N35" i="17"/>
  <c r="G35" i="17"/>
  <c r="F35" i="17"/>
  <c r="E35" i="17"/>
  <c r="D35" i="17"/>
  <c r="C35" i="17"/>
  <c r="A35" i="17"/>
  <c r="N30" i="17"/>
  <c r="I30" i="17"/>
  <c r="G30" i="17"/>
  <c r="F30" i="17"/>
  <c r="E30" i="17"/>
  <c r="D30" i="17"/>
  <c r="C30" i="17"/>
  <c r="A30" i="17"/>
  <c r="N25" i="17"/>
  <c r="I25" i="17"/>
  <c r="G25" i="17"/>
  <c r="F25" i="17"/>
  <c r="E25" i="17"/>
  <c r="D25" i="17"/>
  <c r="C25" i="17"/>
  <c r="A25" i="17"/>
  <c r="G20" i="17"/>
  <c r="F20" i="17"/>
  <c r="E20" i="17"/>
  <c r="D20" i="17"/>
  <c r="C20" i="17"/>
  <c r="A20" i="17"/>
  <c r="N20" i="17"/>
  <c r="I20" i="17"/>
  <c r="N15" i="17"/>
  <c r="I15" i="17"/>
  <c r="G15" i="17"/>
  <c r="F15" i="17"/>
  <c r="E15" i="17"/>
  <c r="D15" i="17"/>
  <c r="C15" i="17"/>
  <c r="A15" i="17"/>
  <c r="D6" i="17"/>
  <c r="D5" i="17"/>
  <c r="D4" i="17"/>
  <c r="N10" i="17"/>
  <c r="G10" i="17"/>
  <c r="F10" i="17"/>
  <c r="E10" i="17"/>
  <c r="D10" i="17"/>
  <c r="C10" i="17"/>
  <c r="A10" i="17"/>
  <c r="H40" i="18" l="1"/>
  <c r="H45" i="19"/>
  <c r="H45" i="20"/>
  <c r="H40" i="17"/>
  <c r="H35" i="18"/>
  <c r="H40" i="19"/>
  <c r="H40" i="20"/>
  <c r="N45" i="1"/>
  <c r="J50" i="17" s="1"/>
  <c r="H45" i="18"/>
  <c r="H50" i="19"/>
  <c r="H50" i="20"/>
  <c r="AD45" i="1"/>
  <c r="AC45" i="1" s="1"/>
  <c r="X49" i="1"/>
  <c r="AD35" i="1"/>
  <c r="AC35" i="1" s="1"/>
  <c r="H55" i="17"/>
  <c r="H50" i="18"/>
  <c r="H55" i="19"/>
  <c r="H55" i="20"/>
  <c r="AD53" i="1"/>
  <c r="AC53" i="1" s="1"/>
  <c r="AC51" i="1"/>
  <c r="AD47" i="1"/>
  <c r="AC47" i="1" s="1"/>
  <c r="AD46" i="1"/>
  <c r="AC46" i="1" s="1"/>
  <c r="X53" i="1"/>
  <c r="X52" i="1"/>
  <c r="X51" i="1"/>
  <c r="X50" i="1"/>
  <c r="X54" i="1"/>
  <c r="X48" i="1"/>
  <c r="AD41" i="1"/>
  <c r="AC41" i="1" s="1"/>
  <c r="AD43" i="1"/>
  <c r="AC43" i="1" s="1"/>
  <c r="AD40" i="1"/>
  <c r="AD44" i="1"/>
  <c r="AC44" i="1" s="1"/>
  <c r="AD39" i="1"/>
  <c r="AC39" i="1" s="1"/>
  <c r="AD38" i="1"/>
  <c r="AC38" i="1" s="1"/>
  <c r="AD37" i="1"/>
  <c r="AC37" i="1" s="1"/>
  <c r="X43" i="1"/>
  <c r="X42" i="1"/>
  <c r="X41" i="1"/>
  <c r="AC36" i="1"/>
  <c r="X35" i="1"/>
  <c r="N40" i="1"/>
  <c r="H45" i="17"/>
  <c r="Y50" i="1"/>
  <c r="Z54" i="1"/>
  <c r="Y54" i="1" s="1"/>
  <c r="N50" i="1"/>
  <c r="Z52" i="1"/>
  <c r="Y52" i="1" s="1"/>
  <c r="AC52" i="1"/>
  <c r="Z53" i="1"/>
  <c r="Y53" i="1" s="1"/>
  <c r="Z51" i="1"/>
  <c r="Y51" i="1" s="1"/>
  <c r="Z46" i="1"/>
  <c r="Y46" i="1" s="1"/>
  <c r="AC48" i="1"/>
  <c r="Z45" i="1"/>
  <c r="Z49" i="1"/>
  <c r="Y49" i="1" s="1"/>
  <c r="Z48" i="1"/>
  <c r="Y48" i="1" s="1"/>
  <c r="H50" i="17"/>
  <c r="AC42" i="1"/>
  <c r="Z40" i="1"/>
  <c r="Z44" i="1"/>
  <c r="Y44" i="1" s="1"/>
  <c r="Z43" i="1"/>
  <c r="Y43" i="1" s="1"/>
  <c r="J50" i="19" l="1"/>
  <c r="J45" i="18"/>
  <c r="J50" i="20"/>
  <c r="J55" i="17"/>
  <c r="J50" i="18"/>
  <c r="J55" i="20"/>
  <c r="J55" i="19"/>
  <c r="J45" i="17"/>
  <c r="J45" i="19"/>
  <c r="J45" i="20"/>
  <c r="J40" i="18"/>
  <c r="J40" i="17"/>
  <c r="J40" i="20"/>
  <c r="J35" i="18"/>
  <c r="J40" i="19"/>
  <c r="AB50" i="1"/>
  <c r="AA50" i="1" s="1"/>
  <c r="AF50" i="1"/>
  <c r="AE50" i="1" s="1"/>
  <c r="AC50" i="1"/>
  <c r="AF45" i="1"/>
  <c r="AE45" i="1" s="1"/>
  <c r="Y45" i="1"/>
  <c r="AB45" i="1"/>
  <c r="AA45" i="1" s="1"/>
  <c r="AB40" i="1"/>
  <c r="AA40" i="1" s="1"/>
  <c r="Y40" i="1"/>
  <c r="AC40" i="1"/>
  <c r="AF40" i="1"/>
  <c r="AE40" i="1" s="1"/>
  <c r="AF35" i="1"/>
  <c r="AE35" i="1" s="1"/>
  <c r="K55" i="17" l="1"/>
  <c r="K55" i="19"/>
  <c r="K55" i="20"/>
  <c r="K50" i="18"/>
  <c r="K45" i="18"/>
  <c r="K50" i="19"/>
  <c r="K50" i="20"/>
  <c r="K40" i="18"/>
  <c r="K45" i="19"/>
  <c r="K45" i="20"/>
  <c r="L55" i="17"/>
  <c r="L50" i="18"/>
  <c r="L55" i="19"/>
  <c r="L55" i="20"/>
  <c r="L50" i="17"/>
  <c r="L50" i="19"/>
  <c r="L50" i="20"/>
  <c r="L45" i="18"/>
  <c r="L45" i="17"/>
  <c r="L45" i="19"/>
  <c r="L40" i="18"/>
  <c r="L45" i="20"/>
  <c r="L40" i="17"/>
  <c r="L40" i="20"/>
  <c r="L40" i="19"/>
  <c r="L35" i="18"/>
  <c r="AG50" i="1"/>
  <c r="AG45" i="1"/>
  <c r="K50" i="17"/>
  <c r="K45" i="17"/>
  <c r="AG40" i="1"/>
  <c r="M55" i="17" l="1"/>
  <c r="M55" i="19"/>
  <c r="M50" i="18"/>
  <c r="M55" i="20"/>
  <c r="M50" i="17"/>
  <c r="M50" i="19"/>
  <c r="M45" i="18"/>
  <c r="M50" i="20"/>
  <c r="M45" i="17"/>
  <c r="M40" i="18"/>
  <c r="M45" i="19"/>
  <c r="M45" i="20"/>
  <c r="AD34" i="1"/>
  <c r="T31" i="1"/>
  <c r="Q31" i="1"/>
  <c r="T30" i="1"/>
  <c r="Q30" i="1"/>
  <c r="J30" i="1"/>
  <c r="I30" i="1"/>
  <c r="X34" i="1" l="1"/>
  <c r="Z35" i="1"/>
  <c r="Z34" i="1"/>
  <c r="Y34" i="1" s="1"/>
  <c r="X33" i="1"/>
  <c r="H35" i="20"/>
  <c r="H30" i="18"/>
  <c r="H35" i="19"/>
  <c r="H35" i="17"/>
  <c r="I10" i="17"/>
  <c r="I10" i="18"/>
  <c r="I10" i="20"/>
  <c r="I10" i="19"/>
  <c r="I30" i="18"/>
  <c r="I35" i="19"/>
  <c r="I35" i="20"/>
  <c r="I35" i="17"/>
  <c r="Z33" i="1"/>
  <c r="Y33" i="1" s="1"/>
  <c r="X31" i="1"/>
  <c r="X32" i="1"/>
  <c r="Z30" i="1"/>
  <c r="Y30" i="1" s="1"/>
  <c r="Z32" i="1"/>
  <c r="Y32" i="1" s="1"/>
  <c r="X30" i="1"/>
  <c r="N30" i="1"/>
  <c r="AD33" i="1"/>
  <c r="AC33" i="1" s="1"/>
  <c r="AD31" i="1"/>
  <c r="AC31" i="1" s="1"/>
  <c r="AD32" i="1"/>
  <c r="AC32" i="1" s="1"/>
  <c r="AD30" i="1"/>
  <c r="AC34" i="1"/>
  <c r="Z31" i="1"/>
  <c r="Y31" i="1" s="1"/>
  <c r="AD28" i="1"/>
  <c r="AC28" i="1" s="1"/>
  <c r="T27" i="1"/>
  <c r="Q27" i="1"/>
  <c r="T26" i="1"/>
  <c r="Q26" i="1"/>
  <c r="T25" i="1"/>
  <c r="Q25" i="1"/>
  <c r="J25" i="1"/>
  <c r="I25" i="1"/>
  <c r="Y35" i="1" l="1"/>
  <c r="AB35" i="1"/>
  <c r="AA35" i="1" s="1"/>
  <c r="H30" i="19"/>
  <c r="H30" i="20"/>
  <c r="H25" i="18"/>
  <c r="H30" i="17"/>
  <c r="J35" i="20"/>
  <c r="J30" i="18"/>
  <c r="J35" i="19"/>
  <c r="J35" i="17"/>
  <c r="Z29" i="1"/>
  <c r="Y29" i="1" s="1"/>
  <c r="AC30" i="1"/>
  <c r="AF30" i="1"/>
  <c r="AE30" i="1" s="1"/>
  <c r="AB30" i="1"/>
  <c r="AA30" i="1" s="1"/>
  <c r="AD27" i="1"/>
  <c r="AC27" i="1" s="1"/>
  <c r="AD26" i="1"/>
  <c r="AC26" i="1" s="1"/>
  <c r="AD29" i="1"/>
  <c r="AC29" i="1" s="1"/>
  <c r="N25" i="1"/>
  <c r="AD25" i="1"/>
  <c r="X28" i="1"/>
  <c r="Z26" i="1"/>
  <c r="Y26" i="1" s="1"/>
  <c r="X26" i="1"/>
  <c r="X27" i="1"/>
  <c r="Z28" i="1"/>
  <c r="Y28" i="1" s="1"/>
  <c r="Z27" i="1"/>
  <c r="Y27" i="1" s="1"/>
  <c r="X25" i="1"/>
  <c r="X29" i="1"/>
  <c r="Z25" i="1"/>
  <c r="K35" i="18" l="1"/>
  <c r="K40" i="17"/>
  <c r="AG35" i="1"/>
  <c r="K40" i="19"/>
  <c r="K40" i="20"/>
  <c r="K30" i="18"/>
  <c r="K35" i="19"/>
  <c r="K35" i="20"/>
  <c r="K35" i="17"/>
  <c r="J25" i="18"/>
  <c r="J30" i="19"/>
  <c r="J30" i="20"/>
  <c r="J30" i="17"/>
  <c r="L30" i="18"/>
  <c r="L35" i="19"/>
  <c r="L35" i="20"/>
  <c r="L35" i="17"/>
  <c r="AG30" i="1"/>
  <c r="AF25" i="1"/>
  <c r="AE25" i="1" s="1"/>
  <c r="AC25" i="1"/>
  <c r="AB25" i="1"/>
  <c r="AA25" i="1" s="1"/>
  <c r="Y25" i="1"/>
  <c r="M40" i="17" l="1"/>
  <c r="M40" i="19"/>
  <c r="M35" i="18"/>
  <c r="M40" i="20"/>
  <c r="K30" i="19"/>
  <c r="K30" i="20"/>
  <c r="K25" i="18"/>
  <c r="K30" i="17"/>
  <c r="L30" i="20"/>
  <c r="L25" i="18"/>
  <c r="L30" i="19"/>
  <c r="L30" i="17"/>
  <c r="M35" i="17"/>
  <c r="M35" i="19"/>
  <c r="M35" i="20"/>
  <c r="M30" i="18"/>
  <c r="AG25" i="1"/>
  <c r="M30" i="17" l="1"/>
  <c r="M30" i="20"/>
  <c r="M25" i="18"/>
  <c r="M30" i="19"/>
  <c r="T22" i="1"/>
  <c r="Q22" i="1"/>
  <c r="T21" i="1"/>
  <c r="Q21" i="1"/>
  <c r="T20" i="1"/>
  <c r="Q20" i="1"/>
  <c r="J20" i="1"/>
  <c r="I20" i="1"/>
  <c r="H20" i="18" s="1"/>
  <c r="X22" i="1" l="1"/>
  <c r="Z24" i="1"/>
  <c r="Y24" i="1" s="1"/>
  <c r="X23" i="1"/>
  <c r="H25" i="19"/>
  <c r="H25" i="20"/>
  <c r="H25" i="17"/>
  <c r="X21" i="1"/>
  <c r="X20" i="1"/>
  <c r="X24" i="1"/>
  <c r="AD21" i="1"/>
  <c r="AC21" i="1" s="1"/>
  <c r="AD23" i="1"/>
  <c r="AC23" i="1" s="1"/>
  <c r="AD22" i="1"/>
  <c r="AD24" i="1"/>
  <c r="AC24" i="1" s="1"/>
  <c r="AD20" i="1"/>
  <c r="AC20" i="1" s="1"/>
  <c r="Z22" i="1"/>
  <c r="Y22" i="1" s="1"/>
  <c r="Z20" i="1"/>
  <c r="Y20" i="1" s="1"/>
  <c r="N20" i="1"/>
  <c r="J20" i="18" s="1"/>
  <c r="Z23" i="1"/>
  <c r="Y23" i="1" s="1"/>
  <c r="Z21" i="1"/>
  <c r="Y21" i="1" s="1"/>
  <c r="J25" i="20" l="1"/>
  <c r="J25" i="19"/>
  <c r="J25" i="17"/>
  <c r="AF20" i="1"/>
  <c r="AE20" i="1" s="1"/>
  <c r="L20" i="18" s="1"/>
  <c r="AC22" i="1"/>
  <c r="AB20" i="1"/>
  <c r="AA20" i="1" s="1"/>
  <c r="K20" i="18" s="1"/>
  <c r="K25" i="17" l="1"/>
  <c r="K25" i="19"/>
  <c r="K25" i="20"/>
  <c r="L25" i="19"/>
  <c r="L25" i="20"/>
  <c r="L25" i="17"/>
  <c r="AG20" i="1"/>
  <c r="M20" i="18" s="1"/>
  <c r="M25" i="17" l="1"/>
  <c r="M25" i="19"/>
  <c r="M25" i="20"/>
  <c r="T16" i="1"/>
  <c r="Q16" i="1"/>
  <c r="T15" i="1"/>
  <c r="Q15" i="1"/>
  <c r="J15" i="1"/>
  <c r="I15" i="1"/>
  <c r="H15" i="18" l="1"/>
  <c r="H15" i="19"/>
  <c r="H15" i="20"/>
  <c r="H15" i="17"/>
  <c r="H20" i="20"/>
  <c r="H20" i="19"/>
  <c r="H20" i="17"/>
  <c r="Z15" i="1"/>
  <c r="Y15" i="1" s="1"/>
  <c r="X15" i="1"/>
  <c r="X17" i="1"/>
  <c r="X18" i="1"/>
  <c r="X19" i="1"/>
  <c r="X16" i="1"/>
  <c r="N15" i="1"/>
  <c r="AD18" i="1"/>
  <c r="AD19" i="1"/>
  <c r="AD15" i="1"/>
  <c r="AD17" i="1"/>
  <c r="AD16" i="1"/>
  <c r="Z19" i="1"/>
  <c r="Y19" i="1" s="1"/>
  <c r="Z16" i="1"/>
  <c r="Y16" i="1" s="1"/>
  <c r="Z17" i="1"/>
  <c r="Y17" i="1" s="1"/>
  <c r="Z18" i="1"/>
  <c r="Y18" i="1" s="1"/>
  <c r="J20" i="20" l="1"/>
  <c r="J20" i="19"/>
  <c r="J20" i="17"/>
  <c r="J15" i="20"/>
  <c r="J15" i="18"/>
  <c r="J15" i="19"/>
  <c r="J15" i="17"/>
  <c r="AB15" i="1"/>
  <c r="AA15" i="1" s="1"/>
  <c r="K15" i="17" l="1"/>
  <c r="K15" i="19"/>
  <c r="K15" i="20"/>
  <c r="K15" i="18"/>
  <c r="K20" i="20"/>
  <c r="K20" i="19"/>
  <c r="K20" i="17"/>
  <c r="T12" i="1"/>
  <c r="Q12" i="1"/>
  <c r="AC19" i="1" l="1"/>
  <c r="AC18" i="1"/>
  <c r="AC16" i="1"/>
  <c r="AC17" i="1"/>
  <c r="AD12" i="1"/>
  <c r="AC12" i="1" s="1"/>
  <c r="AD13" i="1"/>
  <c r="AC13" i="1" s="1"/>
  <c r="AD14" i="1"/>
  <c r="AC14" i="1" s="1"/>
  <c r="Q11" i="1"/>
  <c r="T11" i="1"/>
  <c r="T10" i="1"/>
  <c r="AF15" i="1" l="1"/>
  <c r="AE15" i="1" s="1"/>
  <c r="AC15" i="1"/>
  <c r="AD11" i="1"/>
  <c r="Q10" i="1"/>
  <c r="AD10" i="1" s="1"/>
  <c r="J10" i="1"/>
  <c r="X10" i="1" l="1"/>
  <c r="AG15" i="1"/>
  <c r="L15" i="19"/>
  <c r="L15" i="20"/>
  <c r="L15" i="18"/>
  <c r="L15" i="17"/>
  <c r="L20" i="19"/>
  <c r="L20" i="20"/>
  <c r="L20" i="17"/>
  <c r="AC11" i="1"/>
  <c r="Z14" i="1"/>
  <c r="Z11" i="1"/>
  <c r="Z10" i="1"/>
  <c r="Y10" i="1" s="1"/>
  <c r="Z12" i="1"/>
  <c r="Z13" i="1"/>
  <c r="X13" i="1"/>
  <c r="X12" i="1"/>
  <c r="X14" i="1"/>
  <c r="AC10" i="1"/>
  <c r="X11" i="1"/>
  <c r="I10" i="1"/>
  <c r="M20" i="17" l="1"/>
  <c r="M20" i="19"/>
  <c r="M20" i="20"/>
  <c r="N10" i="1"/>
  <c r="J10" i="18" s="1"/>
  <c r="H10" i="18"/>
  <c r="H10" i="19"/>
  <c r="H10" i="20"/>
  <c r="H10" i="17"/>
  <c r="M15" i="17"/>
  <c r="M15" i="20"/>
  <c r="M15" i="18"/>
  <c r="M15" i="19"/>
  <c r="AF10" i="1"/>
  <c r="AE10" i="1" s="1"/>
  <c r="Y13" i="1"/>
  <c r="Y12" i="1"/>
  <c r="Y11" i="1"/>
  <c r="Y14" i="1"/>
  <c r="AB10" i="1"/>
  <c r="AA10" i="1" s="1"/>
  <c r="B249" i="6" a="1"/>
  <c r="B249" i="6" s="1"/>
  <c r="G238" i="6" s="1"/>
  <c r="J10" i="19" l="1"/>
  <c r="K10" i="17"/>
  <c r="K10" i="18"/>
  <c r="K10" i="19"/>
  <c r="K10" i="20"/>
  <c r="J10" i="20"/>
  <c r="J10" i="17"/>
  <c r="L10" i="17"/>
  <c r="L10" i="20"/>
  <c r="L10" i="19"/>
  <c r="L10" i="18"/>
  <c r="AG10" i="1"/>
  <c r="M10" i="17" l="1"/>
  <c r="M10" i="19"/>
  <c r="M10" i="20"/>
  <c r="M10" i="18"/>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<sst xmlns="http://schemas.openxmlformats.org/spreadsheetml/2006/main" count="2512" uniqueCount="519">
  <si>
    <t>Proceso:</t>
  </si>
  <si>
    <t>Objetivo:</t>
  </si>
  <si>
    <t>Alcance:</t>
  </si>
  <si>
    <t>Identificación del riesgo</t>
  </si>
  <si>
    <t>Análisis del riesgo inherente</t>
  </si>
  <si>
    <t>Evaluación del riesgo - Valoración de los controles</t>
  </si>
  <si>
    <t>Evaluación del riesgo - Nivel del riesgo residual</t>
  </si>
  <si>
    <t>Plan de Acción</t>
  </si>
  <si>
    <t>Impacto</t>
  </si>
  <si>
    <t>Causa Inmediata</t>
  </si>
  <si>
    <t>Causa Raíz</t>
  </si>
  <si>
    <t>Descripción del Riesgo</t>
  </si>
  <si>
    <t>Clasificación del Riesgo</t>
  </si>
  <si>
    <t>Frecuencia con la cual se realiza la actividad</t>
  </si>
  <si>
    <t>Probabilidad Inherente</t>
  </si>
  <si>
    <t>%</t>
  </si>
  <si>
    <t>Criterios de impacto</t>
  </si>
  <si>
    <t>Impacto 
Inherente</t>
  </si>
  <si>
    <t>Zona de Riesgo Inherente</t>
  </si>
  <si>
    <t>No. Control</t>
  </si>
  <si>
    <t>Descripción del Control</t>
  </si>
  <si>
    <t>Afectación</t>
  </si>
  <si>
    <t>Atributos</t>
  </si>
  <si>
    <t>Impacto Residual Final</t>
  </si>
  <si>
    <t>Zona de Riesgo Final</t>
  </si>
  <si>
    <t>Tratamiento</t>
  </si>
  <si>
    <t>Responsable</t>
  </si>
  <si>
    <t>Fecha Implementación</t>
  </si>
  <si>
    <t>Fecha Seguimiento</t>
  </si>
  <si>
    <t>Seguimiento</t>
  </si>
  <si>
    <t>Estado</t>
  </si>
  <si>
    <t>Tipo</t>
  </si>
  <si>
    <t>Implementación</t>
  </si>
  <si>
    <t>Calificación</t>
  </si>
  <si>
    <t>Documentación</t>
  </si>
  <si>
    <t>Frecuencia</t>
  </si>
  <si>
    <t>Evidencia</t>
  </si>
  <si>
    <t>N.</t>
  </si>
  <si>
    <t>IMPACTO</t>
  </si>
  <si>
    <t>CLASIFICACIÓN DEL RIESGO</t>
  </si>
  <si>
    <t>Reputacional</t>
  </si>
  <si>
    <t>Ejecución y Administración de Procesos</t>
  </si>
  <si>
    <t>Fraude Externo</t>
  </si>
  <si>
    <t>Fraude Interno</t>
  </si>
  <si>
    <t>Fallas Tecnológicas</t>
  </si>
  <si>
    <t>Relaciones Laborales</t>
  </si>
  <si>
    <t>CRITERIOS DE IMPACTO</t>
  </si>
  <si>
    <t>El riesgo afecta la imagen de alguna área de la organización</t>
  </si>
  <si>
    <t>El riesgo afecta la imagen de la entidad internamente, de conocimiento general, nivel interno, alta dirección, contratista y/o de provedores</t>
  </si>
  <si>
    <t>El riesgo afecta la imagen de de la entidad con efecto publicitario sostenido a nivel de sector administrativo, nivel departamental o municipal</t>
  </si>
  <si>
    <t>El riesgo afecta la imagen de la entidad a nivel nacional, con efecto publicitarios sostenible a nivel país</t>
  </si>
  <si>
    <t>TIPO</t>
  </si>
  <si>
    <t>Preventivo</t>
  </si>
  <si>
    <t>Detectivo</t>
  </si>
  <si>
    <t>Correctivo</t>
  </si>
  <si>
    <t xml:space="preserve">IMPLEMENTACIÓN </t>
  </si>
  <si>
    <t>Automático</t>
  </si>
  <si>
    <t>Manual</t>
  </si>
  <si>
    <t>DOCUMENTACIÓN</t>
  </si>
  <si>
    <t>Documentado</t>
  </si>
  <si>
    <t>Sin documentar</t>
  </si>
  <si>
    <t>FRECUENCIA</t>
  </si>
  <si>
    <t>Continua</t>
  </si>
  <si>
    <t>Aleatoria</t>
  </si>
  <si>
    <t>EVIDENCIA</t>
  </si>
  <si>
    <t>Con Registro</t>
  </si>
  <si>
    <t>Sin Registro</t>
  </si>
  <si>
    <t>SIGCMA</t>
  </si>
  <si>
    <t xml:space="preserve">MATRIZ DE RIESGOS SIGCMA </t>
  </si>
  <si>
    <t>Matriz Mapa de Riesgos</t>
  </si>
  <si>
    <t>Orientaciones Generales</t>
  </si>
  <si>
    <t>Columna</t>
  </si>
  <si>
    <t>Descripción - Lineamientos para el diligenciamiento</t>
  </si>
  <si>
    <t>Proceso</t>
  </si>
  <si>
    <t>Diligencie el nombre del proceso al cual se le identificarán y valorarán los riesgos.</t>
  </si>
  <si>
    <t>Objetivo</t>
  </si>
  <si>
    <t>Diligencie el objetivo del proceso.</t>
  </si>
  <si>
    <t>Alcance</t>
  </si>
  <si>
    <t>Diligencie el alcance del proceso.</t>
  </si>
  <si>
    <t>Referencia</t>
  </si>
  <si>
    <t>Circunstancias bajo las cuales se presenta el riesgo, es la situación más evidente frente al riesgo, redacte de la forma más concreta posible.</t>
  </si>
  <si>
    <t>Causa  principal  o básica, corresponde a las razones por la cuales se puede presentar  el riesgo, redacte de la forma más concreta posible.</t>
  </si>
  <si>
    <t>Frecuencia con la cual se lleva a cabo la actividad</t>
  </si>
  <si>
    <t>Criterios de Impacto</t>
  </si>
  <si>
    <r>
      <t xml:space="preserve">ATRIBUTOS EFICIENCIA
</t>
    </r>
    <r>
      <rPr>
        <sz val="9"/>
        <rFont val="Arial Narrow"/>
        <family val="2"/>
      </rPr>
      <t>Tipo</t>
    </r>
  </si>
  <si>
    <r>
      <t xml:space="preserve">ATRIBUTOS EFICIENCIA
</t>
    </r>
    <r>
      <rPr>
        <sz val="9"/>
        <rFont val="Arial Narrow"/>
        <family val="2"/>
      </rPr>
      <t>Implementación</t>
    </r>
  </si>
  <si>
    <r>
      <t xml:space="preserve">ATRIBUTOS EFICIENCIA
</t>
    </r>
    <r>
      <rPr>
        <sz val="9"/>
        <rFont val="Arial Narrow"/>
        <family val="2"/>
      </rPr>
      <t>Calificación</t>
    </r>
  </si>
  <si>
    <r>
      <t xml:space="preserve">ATRIBUTOS INFORMATIVOS
</t>
    </r>
    <r>
      <rPr>
        <sz val="9"/>
        <rFont val="Arial Narrow"/>
        <family val="2"/>
      </rPr>
      <t>Documentación</t>
    </r>
  </si>
  <si>
    <r>
      <t xml:space="preserve">ATRIBUTOS INFORMATIVOS
</t>
    </r>
    <r>
      <rPr>
        <sz val="9"/>
        <rFont val="Arial Narrow"/>
        <family val="2"/>
      </rPr>
      <t>Frecuencia</t>
    </r>
  </si>
  <si>
    <r>
      <t xml:space="preserve">ATRIBUTOS INFORMATIVOS
</t>
    </r>
    <r>
      <rPr>
        <sz val="9"/>
        <rFont val="Arial Narrow"/>
        <family val="2"/>
      </rPr>
      <t>Registro</t>
    </r>
  </si>
  <si>
    <t>Evaluación del Nivel de Riesgo - Nivel de Riesgo Residual</t>
  </si>
  <si>
    <r>
      <t xml:space="preserve">Plan de Acción
</t>
    </r>
    <r>
      <rPr>
        <sz val="9"/>
        <rFont val="Arial Narrow"/>
        <family val="2"/>
      </rPr>
      <t xml:space="preserve">Responsable, fecha implementación, fecha seguimiento, seguimiento. </t>
    </r>
  </si>
  <si>
    <t xml:space="preserve">Esta casilla dependerá del tratamiento establecido, si es Aceptar no se requieren acciones adicionales, en caso de escoger Reducir (mitigar) se deben diligenciar las acciones que se adelantarán como complemento a los controles establecidos, no necesariamente son controles adicionales. Para Reducir (compartir), es viable diligenciar la acción que deriva de esta (ejemplo póliza seguros, terceración), indicando información relevante. </t>
  </si>
  <si>
    <t>DAÑOS ACTIVOS FIJOS/ EVENTOS EXTERNOS</t>
  </si>
  <si>
    <t>EJECUCIÓN Y ADMINISTRACIÓN DE PROCESOS</t>
  </si>
  <si>
    <t>FALLAS TECNÓLOGICAS</t>
  </si>
  <si>
    <t>FRAUDE EXTERNO</t>
  </si>
  <si>
    <t>FRAUDE INTERNO</t>
  </si>
  <si>
    <t>RELACIONES LABORALES</t>
  </si>
  <si>
    <t>USUARIOS, PRODUCTOS Y PRÁCTICAS ORGANIZACIONALES</t>
  </si>
  <si>
    <t>Pérdida por daños o extravíos de los activos fijos por desastres naturales u otros riesgos/eventos externos como atentados, vandalismo, orden público.</t>
  </si>
  <si>
    <t>Pérdidas derivadas de errores en la ejecución y administración de procesos.</t>
  </si>
  <si>
    <t>Errores en hardware, software, telecomunicaciones, interrupción de servicios básicos.</t>
  </si>
  <si>
    <t>Pérdida derivada de actos de fraude por personas ajenas a la organización (no participa personal de la entidad).</t>
  </si>
  <si>
    <t>Pérdida debido a actos de fraude, actuaciones irregulares, comisión de hechos delictivos abuso de confianza, apropiación indebida, incumplimiento d e regulaciones legales o internas de la entidad en las cuales está involucrado por lo menos 1 participante interno de la organización, son realizadas de forma intencional y/o con ánimo de lucro para sí mismo o para terceros.</t>
  </si>
  <si>
    <t>Pérdidas que surgen de acciones contrarias a las leyes o acuerdos de empleo, salud o seguridad, del pago de demandas por daños personales o de discriminación.</t>
  </si>
  <si>
    <t>Fallas negligentes o involuntarias de las obligaciones frente a los usuarios y que impiden satisfacer una obligación profesional frente a éstos.</t>
  </si>
  <si>
    <t>Tabla Criterios para definir el nivel de probabilidad</t>
  </si>
  <si>
    <t>Frecuencia de la Actividad</t>
  </si>
  <si>
    <t>Probabilidad</t>
  </si>
  <si>
    <t>Muy Baja</t>
  </si>
  <si>
    <t>Baja</t>
  </si>
  <si>
    <t>La actividad que conlleva el riesgo se ejecuta de 3 a 24 veces por año</t>
  </si>
  <si>
    <t>Media</t>
  </si>
  <si>
    <t>La actividad que conlleva el riesgo se ejecuta de 24 a 500 veces por año</t>
  </si>
  <si>
    <t>Alta</t>
  </si>
  <si>
    <t>La actividad que conlleva el riesgo se ejecuta mínimo 500 veces al año y máximo 5000 veces por año</t>
  </si>
  <si>
    <t>Muy Alta</t>
  </si>
  <si>
    <t>La actividad que conlleva el riesgo se ejecuta más de 5000 veces por año</t>
  </si>
  <si>
    <t>Tabla Criterios para definir el nivel de impacto</t>
  </si>
  <si>
    <t>Afectación Económica (o presupuestal)</t>
  </si>
  <si>
    <t>Pérdida Reputacional</t>
  </si>
  <si>
    <t>Insignificante</t>
  </si>
  <si>
    <t xml:space="preserve">Afectación menor a 10 SMLMV </t>
  </si>
  <si>
    <t>Menor</t>
  </si>
  <si>
    <t xml:space="preserve">Entre 10 y 50 SMLMV </t>
  </si>
  <si>
    <t>El riesgo afecta la imagen de la entidad internamente, de conocimiento general, nivel interno, de junta dircetiva y accionistas y/o de provedores</t>
  </si>
  <si>
    <t>Moderado</t>
  </si>
  <si>
    <t xml:space="preserve">Entre 50 y 100 SMLMV </t>
  </si>
  <si>
    <t>El riesgo afecta la imagen de la entidad con algunos usuarios de relevancia frente al logro de los objetivos</t>
  </si>
  <si>
    <t>Mayor</t>
  </si>
  <si>
    <t xml:space="preserve">Entre 100 y 500 SMLMV </t>
  </si>
  <si>
    <t>Catastrófico</t>
  </si>
  <si>
    <t xml:space="preserve">Mayor a 500 SMLMV </t>
  </si>
  <si>
    <t xml:space="preserve">     Entre 50 y 100 SMLMV </t>
  </si>
  <si>
    <t xml:space="preserve">     El riesgo afecta la imagen de la entidad con algunos usuarios de relevancia frente al logro de los objetivos</t>
  </si>
  <si>
    <t>Criterios</t>
  </si>
  <si>
    <t>Subcriterios</t>
  </si>
  <si>
    <t>Afectación Económica o presupuestal</t>
  </si>
  <si>
    <t>Afectación menor a 10 SMLMV .</t>
  </si>
  <si>
    <t>Tabla Atributos de para el diseño del control</t>
  </si>
  <si>
    <t>Características</t>
  </si>
  <si>
    <t>Descripción</t>
  </si>
  <si>
    <t>Peso</t>
  </si>
  <si>
    <t>Atributos de Eficiencia</t>
  </si>
  <si>
    <t>Va hacia las causas del riesgo, aseguran el resultado final esperado.</t>
  </si>
  <si>
    <t>Detecta que algo ocurre y devuelve el proceso a los controles preventivos.
Se pueden generar reprocesos.</t>
  </si>
  <si>
    <t>Dado que permiten reducir el impacto de la materialización del riesgo, tienen un costo en su implementación.</t>
  </si>
  <si>
    <t>Son actividades de procesamiento o validación de información que se ejecutan por un sistema y/o aplicativo de manera automática sin la intervención de personas para su realización.</t>
  </si>
  <si>
    <t>Controles que son ejecutados por una persona., tiene implícito el error humano.</t>
  </si>
  <si>
    <r>
      <rPr>
        <b/>
        <sz val="12"/>
        <color theme="9" tint="-0.249977111117893"/>
        <rFont val="Arial Narrow"/>
        <family val="2"/>
      </rPr>
      <t>*</t>
    </r>
    <r>
      <rPr>
        <b/>
        <sz val="12"/>
        <rFont val="Arial Narrow"/>
        <family val="2"/>
      </rPr>
      <t>Atributos de</t>
    </r>
    <r>
      <rPr>
        <b/>
        <sz val="12"/>
        <color theme="9" tint="-0.249977111117893"/>
        <rFont val="Arial Narrow"/>
        <family val="2"/>
      </rPr>
      <t xml:space="preserve"> </t>
    </r>
    <r>
      <rPr>
        <b/>
        <sz val="12"/>
        <color rgb="FF000000"/>
        <rFont val="Arial Narrow"/>
        <family val="2"/>
      </rPr>
      <t>Formalización</t>
    </r>
  </si>
  <si>
    <t>Controles que están documentados en el proceso, ya sea en manuales, procedimientos, flujogramas o cualquier otro documento propio del proceso.</t>
  </si>
  <si>
    <t>-</t>
  </si>
  <si>
    <t>Sin Documentar</t>
  </si>
  <si>
    <t>Identifica a los controles que pese a que se ejecutan en el proceso no se encuentran documentados en ningún documento propio del proceso</t>
  </si>
  <si>
    <t>Este atributo identifica a los controles que se ejecutan siempre que se realiza la actividad originadora del riesgo.</t>
  </si>
  <si>
    <t>Este atributo identifica a los controles que no siempre se ejecutan cuando se realiza la actividad originadora del riesgo</t>
  </si>
  <si>
    <t>El control deja un registro que permite evidenciar la ejecución del control</t>
  </si>
  <si>
    <t>El control no deja registro de la ejecución del control</t>
  </si>
  <si>
    <r>
      <rPr>
        <b/>
        <sz val="12"/>
        <color theme="9" tint="-0.249977111117893"/>
        <rFont val="Arial Narrow"/>
        <family val="2"/>
      </rPr>
      <t>*Nota 1:</t>
    </r>
    <r>
      <rPr>
        <sz val="12"/>
        <color theme="1"/>
        <rFont val="Arial Narrow"/>
        <family val="2"/>
      </rPr>
      <t xml:space="preserve"> Los atributos de formalización se recogerán de manera informativa, con el fin de conocer el entorno del control y complementar el análisis con elementos cualitativos; éstos no tienen una incidencia directa en su efectividad. </t>
    </r>
  </si>
  <si>
    <t>Muy Alta
100%</t>
  </si>
  <si>
    <t>Extremo</t>
  </si>
  <si>
    <t>Alta
80%</t>
  </si>
  <si>
    <t>Alto</t>
  </si>
  <si>
    <t>Media
60%</t>
  </si>
  <si>
    <t>Baja
40%</t>
  </si>
  <si>
    <t>Bajo</t>
  </si>
  <si>
    <t>Muy Baja
20%</t>
  </si>
  <si>
    <t>Leve
20%</t>
  </si>
  <si>
    <t>Menor
40%</t>
  </si>
  <si>
    <t>Moderado
60%</t>
  </si>
  <si>
    <t>Mayor
80%</t>
  </si>
  <si>
    <t>Catastrófico
100%</t>
  </si>
  <si>
    <t xml:space="preserve">Permite definir el consecutivo de riesgos.
</t>
  </si>
  <si>
    <t>Daños Activos Fijos/Eventos Externos</t>
  </si>
  <si>
    <t>ESTADO</t>
  </si>
  <si>
    <t>Finalizado</t>
  </si>
  <si>
    <t>En Curso</t>
  </si>
  <si>
    <t>FECHA</t>
  </si>
  <si>
    <t>X</t>
  </si>
  <si>
    <t>DESPACHO JUDICIAL CERTIFICADO</t>
  </si>
  <si>
    <t>DIRECCIÓN SECCIONAL DE ADMINISTRACIÓN JUDICIAL</t>
  </si>
  <si>
    <t>CONSEJO SECCIONAL DE LA JUDICATURA</t>
  </si>
  <si>
    <t>Misionales</t>
  </si>
  <si>
    <t>PROCESO (indique el tipo de proceso si es Estratégico. Misional, Apoyo, Evaluación y Mejora y especifique el nombre del proceso)</t>
  </si>
  <si>
    <t>CONSEJO SUPERIOR DE LA JUDICATURA</t>
  </si>
  <si>
    <t xml:space="preserve">                                                                         Consejo Superior de la Judicatura</t>
  </si>
  <si>
    <t>Consejo Superior de la Judicatura</t>
  </si>
  <si>
    <t xml:space="preserve">ESTRATEGIAS/ACCIONES </t>
  </si>
  <si>
    <t>ESTRATEGIAS  DOFA</t>
  </si>
  <si>
    <t>ESTRATEGIA/ACCIÓN/ PROYECTO</t>
  </si>
  <si>
    <t xml:space="preserve">GESTIONA </t>
  </si>
  <si>
    <t xml:space="preserve">DOCUMENTADA EN </t>
  </si>
  <si>
    <t>A</t>
  </si>
  <si>
    <t>O</t>
  </si>
  <si>
    <t>D</t>
  </si>
  <si>
    <t>F</t>
  </si>
  <si>
    <t>Análisis de Contexto</t>
  </si>
  <si>
    <t xml:space="preserve">PROCESO </t>
  </si>
  <si>
    <t xml:space="preserve">OBJETIVO DEL PROCESO: </t>
  </si>
  <si>
    <t xml:space="preserve">CONTEXTO EXTERNO </t>
  </si>
  <si>
    <t xml:space="preserve">FACTORES TEMÁTICO </t>
  </si>
  <si>
    <t>No.</t>
  </si>
  <si>
    <t xml:space="preserve">AMENAZAS (Factores específicos) </t>
  </si>
  <si>
    <t xml:space="preserve">No. </t>
  </si>
  <si>
    <t xml:space="preserve">OPORTUNIDADES (Factores específicos) </t>
  </si>
  <si>
    <t xml:space="preserve">Político (cambios de gobierno, legislación, políticas públicas, regulación). </t>
  </si>
  <si>
    <t>Económicos y Financieros( disponibilidad de capital, liquidez, mercados financieros, desempleo, competencia.)</t>
  </si>
  <si>
    <t xml:space="preserve">CONTEXTO INTERNO </t>
  </si>
  <si>
    <t xml:space="preserve">ACTORES TEMÁTICO </t>
  </si>
  <si>
    <t xml:space="preserve">DEBILIDADES  (Factores específicos)  </t>
  </si>
  <si>
    <t>Recursos financieros (presupuesto de funcionamiento, recursos de inversión</t>
  </si>
  <si>
    <t>Personal
( competencia del personal, disponibilidad, suficiencia, seguridad
y salud ocupacional.)</t>
  </si>
  <si>
    <t xml:space="preserve">Tecnológicos </t>
  </si>
  <si>
    <t xml:space="preserve">Documentación ( Actualización, coherencia, aplicabilidad) </t>
  </si>
  <si>
    <t>Elementos de trabajo (papel, equipos)</t>
  </si>
  <si>
    <t>Comunicación Interna ( canales utilizados y su efectividad, flujo de la información necesaria para el desarrollo de las actividades)</t>
  </si>
  <si>
    <t xml:space="preserve"> MAPA DE RIESGOS SIGCMA</t>
  </si>
  <si>
    <t>DEPENDENCIA (Unidad misional del CSJ o Unidad de la DEAJ o Seccional o CSJ en caso de despachos judiciales certificados)</t>
  </si>
  <si>
    <t xml:space="preserve">Alto </t>
  </si>
  <si>
    <t>Muy BajaLeve</t>
  </si>
  <si>
    <t>Muy BajaMenor</t>
  </si>
  <si>
    <t>Muy BajaModerado</t>
  </si>
  <si>
    <t>Muy BajaMayor</t>
  </si>
  <si>
    <t>Muy BajaCatastrófico</t>
  </si>
  <si>
    <t>MediaMenor</t>
  </si>
  <si>
    <t>BajaLeve</t>
  </si>
  <si>
    <t>BajaMenor</t>
  </si>
  <si>
    <t>BajaModerado</t>
  </si>
  <si>
    <t>BajaMayor</t>
  </si>
  <si>
    <t>BajaCatastrófico</t>
  </si>
  <si>
    <t>MediaLeve</t>
  </si>
  <si>
    <t>MediaMayor</t>
  </si>
  <si>
    <t>MediaCatastrófico</t>
  </si>
  <si>
    <t>AltaLeve</t>
  </si>
  <si>
    <t>AltaMenor</t>
  </si>
  <si>
    <t>AltaModerado</t>
  </si>
  <si>
    <t>AltaMayor</t>
  </si>
  <si>
    <t>AltaCatastrófico</t>
  </si>
  <si>
    <t>MuyAltaLeve</t>
  </si>
  <si>
    <t>MuyAltaMenor</t>
  </si>
  <si>
    <t>MediaModerado</t>
  </si>
  <si>
    <t>MuyAltaModerado</t>
  </si>
  <si>
    <t>MuyAltaCatastrófico</t>
  </si>
  <si>
    <t>MuyAltaMayor</t>
  </si>
  <si>
    <t>Leve</t>
  </si>
  <si>
    <t>PreventivoAutomático</t>
  </si>
  <si>
    <t>PreventivoManual</t>
  </si>
  <si>
    <t>DetectivoAutomático</t>
  </si>
  <si>
    <t>DetectivoManual</t>
  </si>
  <si>
    <t>CorrectivoAutomático</t>
  </si>
  <si>
    <t>CorrectivoManual</t>
  </si>
  <si>
    <t>Probabilidad Residua Finall</t>
  </si>
  <si>
    <t>Muy Baja El riesgo afecta la imagen de alguna área de la organización</t>
  </si>
  <si>
    <t>Muy Baja El riesgo afecta la imagen de la entidad internamente, de conocimiento general, nivel interno, alta dirección, contratista y/o de provedores</t>
  </si>
  <si>
    <t>Muy Baja El riesgo afecta la imagen de la entidad con algunos usuarios de relevancia frente al logro de los objetivos</t>
  </si>
  <si>
    <t>Muy Baja El riesgo afecta la imagen de de la entidad con efecto publicitario sostenido a nivel administrativo</t>
  </si>
  <si>
    <t>Muy Baja El riesgo afecta la imagen de la entidad a nivel nacional, con efecto publicitarios sostenible a nivel país</t>
  </si>
  <si>
    <t>Baja El riesgo afecta la imagen de alguna área de la organización</t>
  </si>
  <si>
    <t>Baja El riesgo afecta la imagen de la entidad internamente, de conocimiento general, nivel interno, alta dirección, contratista y/o de provedores</t>
  </si>
  <si>
    <t>Baja El riesgo afecta la imagen de la entidad con algunos usuarios de relevancia frente al logro de los objetivos</t>
  </si>
  <si>
    <t>Baja El riesgo afecta la imagen de de la entidad con efecto publicitario sostenido a nivel administrativo</t>
  </si>
  <si>
    <t>Baja El riesgo afecta la imagen de la entidad a nivel nacional, con efecto publicitarios sostenible a nivel país</t>
  </si>
  <si>
    <t>Media El riesgo afecta la imagen de alguna área de la organización</t>
  </si>
  <si>
    <t>Media El riesgo afecta la imagen de la entidad internamente, de conocimiento general, nivel interno, alta dirección, contratista y/o de provedores</t>
  </si>
  <si>
    <t>Media El riesgo afecta la imagen de la entidad con algunos usuarios de relevancia frente al logro de los objetivos</t>
  </si>
  <si>
    <t>Media El riesgo afecta la imagen de de la entidad con efecto publicitario sostenido a nivel administrativo</t>
  </si>
  <si>
    <t>Media El riesgo afecta la imagen de la entidad a nivel nacional, con efecto publicitarios sostenible a nivel país</t>
  </si>
  <si>
    <t>Alta El riesgo afecta la imagen de alguna área de la organización</t>
  </si>
  <si>
    <t>Alta El riesgo afecta la imagen de la entidad internamente, de conocimiento general, nivel interno, alta dirección, contratista y/o de provedores</t>
  </si>
  <si>
    <t>Alta El riesgo afecta la imagen de la entidad con algunos usuarios de relevancia frente al logro de los objetivos</t>
  </si>
  <si>
    <t>Alta El riesgo afecta la imagen de de la entidad con efecto publicitario sostenido a nivel administrativo</t>
  </si>
  <si>
    <t>Alta El riesgo afecta la imagen de la entidad a nivel nacional, con efecto publicitarios sostenible a nivel país</t>
  </si>
  <si>
    <t>Muy Alta El riesgo afecta la imagen de alguna área de la organización</t>
  </si>
  <si>
    <t>Muy Alta El riesgo afecta la imagen de la entidad internamente, de conocimiento general, nivel interno, alta dirección, contratista y/o de provedores</t>
  </si>
  <si>
    <t>Muy Alta El riesgo afecta la imagen de la entidad con algunos usuarios de relevancia frente al logro de los objetivos</t>
  </si>
  <si>
    <t>Muy Alta El riesgo afecta la imagen de de la entidad con efecto publicitario sostenido a nivel administrativo</t>
  </si>
  <si>
    <t>Muy Alta El riesgo afecta la imagen de la entidad a nivel nacional, con efecto publicitarios sostenible a nivel país</t>
  </si>
  <si>
    <t xml:space="preserve">Probabilidad Residual </t>
  </si>
  <si>
    <t>Impacto Inherente</t>
  </si>
  <si>
    <t>Probabilidad Residual Final</t>
  </si>
  <si>
    <t>Riesgo Final</t>
  </si>
  <si>
    <t xml:space="preserve">Leve </t>
  </si>
  <si>
    <t xml:space="preserve">Moderado </t>
  </si>
  <si>
    <t xml:space="preserve">Mayor </t>
  </si>
  <si>
    <t xml:space="preserve">Catastrófico </t>
  </si>
  <si>
    <t>Muy AltaLeve</t>
  </si>
  <si>
    <t>Muy AltaMenor</t>
  </si>
  <si>
    <t>Muy AltaModerado</t>
  </si>
  <si>
    <t>Muy AltaMayor</t>
  </si>
  <si>
    <t>Muy AltaCatastrófico</t>
  </si>
  <si>
    <t>Probabilidad Residual</t>
  </si>
  <si>
    <t>TRATAMIENTO</t>
  </si>
  <si>
    <t>Aceptar</t>
  </si>
  <si>
    <t>Evitar</t>
  </si>
  <si>
    <t>Reducir(compartir)</t>
  </si>
  <si>
    <t>Reducir(mitigar)</t>
  </si>
  <si>
    <t>Vulneración de los derechos fundamentales de los ciudadanos</t>
  </si>
  <si>
    <t>Afectación Económica</t>
  </si>
  <si>
    <t>Incumplimiento máximo del 5% de la meta planeada</t>
  </si>
  <si>
    <t>Incumplimiento máximo del 15% de la meta planeada</t>
  </si>
  <si>
    <t>Incumplimiento máximo del 20% de la meta planeada</t>
  </si>
  <si>
    <t>Incumplimiento máximo del 50% de la meta planeada</t>
  </si>
  <si>
    <t>Incumplimiento máximo del 80% de la meta planeada</t>
  </si>
  <si>
    <t>Impacto que afecte la ejecución presupuestal en un valor ≥0,5%.</t>
  </si>
  <si>
    <t>Impacto que afecte la ejecución presupuestal en un valor ≥1%.</t>
  </si>
  <si>
    <t>Impacto que afecte la ejecución presupuestal en un valor ≥5%.</t>
  </si>
  <si>
    <t>Impacto que afecte la ejecución presupuestal en un valor ≥20%.</t>
  </si>
  <si>
    <t>Impacto que afecte la ejecución presupuestal en un valor ≥50%.</t>
  </si>
  <si>
    <t>Prestación del Servicio de Justicia</t>
  </si>
  <si>
    <t>Afecta la Prestación del Servicio de Justicia en 15%</t>
  </si>
  <si>
    <t>Incumplimiento de las metas establecidas</t>
  </si>
  <si>
    <t>Usuarios, productos y prácticas organizacionales</t>
  </si>
  <si>
    <t>El riesgo afecta la imagen de de la entidad con efecto publicitario sostenido a nivel del sector justicia</t>
  </si>
  <si>
    <t>Cualquier acto indebido de los servidores judiciales genera altas consecuencias para la entidad</t>
  </si>
  <si>
    <t>Cualquier acto indebido de los servidores judiciales genera consecuencias desastrosas para la entidad</t>
  </si>
  <si>
    <t>Afecta la Prestación del Servicio de Administración de Justicia en 5%</t>
  </si>
  <si>
    <t>Afecta la Prestación del Servicio de Administración Justicia en 10%</t>
  </si>
  <si>
    <t>Afecta la Prestación del Servicio de Administración Justicia en 20%</t>
  </si>
  <si>
    <t>Afecta la Prestación del Servicio de Administración Justicia en más del 50%</t>
  </si>
  <si>
    <t>Afecta la Prestación del Servicio de Administración de Justicia en 10%</t>
  </si>
  <si>
    <t>Afecta la Prestación del Servicio de Administración de Justicia en 15%</t>
  </si>
  <si>
    <t>Afecta la Prestación del Servicio de Administración de Justicia en 20%</t>
  </si>
  <si>
    <t>Afecta la Prestación del Servicio de Administración de Justicia en más del 50%</t>
  </si>
  <si>
    <t>Afectación en la Prestación del Servicio de Justicia</t>
  </si>
  <si>
    <t xml:space="preserve">Si el hecho llegara a presentarse, tendría consecuencias o efectos mínimos sobre la entidad.
</t>
  </si>
  <si>
    <t xml:space="preserve">Si el hecho llegara a presentarse, tendría bajo impacto o efecto sobre la entidad.
</t>
  </si>
  <si>
    <t xml:space="preserve">Si el hecho llegara a presentarse, tendría medianas consecuencias o efectos sobre la entidad.
</t>
  </si>
  <si>
    <t xml:space="preserve">Si el hecho llegara a presentarse, tendría altas consecuencias o efectos sobre la entidad
</t>
  </si>
  <si>
    <t>Afectación Ambiental</t>
  </si>
  <si>
    <t xml:space="preserve">Si el hecho llegara a presentarse, tendría desastrosas consecuencias o efectos sobre la entidad.
</t>
  </si>
  <si>
    <t>Si el hecho llegara a presentarse, tendría altas consecuencias o efectos sobre la entidad</t>
  </si>
  <si>
    <t>Si el hecho llegara a presentarse, tendría consecuencias o efectos mínimos sobre la entidad</t>
  </si>
  <si>
    <t>Si el hecho llegara a presentarse, tendría bajo impacto o efecto sobre la entidad</t>
  </si>
  <si>
    <t>Si el hecho llegara a presentarse, tendría medianas consecuencias o efectos sobre la entidad</t>
  </si>
  <si>
    <t>Si el hecho llegara a presentarse, tendría desastrosas consecuencias o efectos sobre la entidad</t>
  </si>
  <si>
    <t>DEPENDENCIA:</t>
  </si>
  <si>
    <t>CONSEJO SECCIONAL/ DIRECCIÓN SECCIONAL DE ADMINISTRACIÓN JUDICIAL</t>
  </si>
  <si>
    <t>Sociales  y culturales ( cultura, religión, demografía, responsabilidad social, orden público.)</t>
  </si>
  <si>
    <t>Tecnológicos (  desarrollo digital,avances en tecnología, acceso a sistemas de información externos, gobierno en línea.</t>
  </si>
  <si>
    <t>Cambios normativos en materia ambiental de acuerdo con las disposiciones legales nacionales y locales.</t>
  </si>
  <si>
    <t>Estrategias del Gobierno Nacional definidas en el Plan de Desarrollo 2018 -2022, donde se busca fortalecer el modelo de desarrollo economico, ambiental y social. Economía Circular.</t>
  </si>
  <si>
    <t>La declaratoria de Pandemia por Contagio de Covid 19 </t>
  </si>
  <si>
    <t>Proceso
( capacidad, diseño, ejecución, proveedores, entradas, salidas,
gestión del conocimiento)</t>
  </si>
  <si>
    <t>Infraestructura física ( suficiencia, comodidad)</t>
  </si>
  <si>
    <t>2,3,5</t>
  </si>
  <si>
    <r>
      <t xml:space="preserve">El archivo contiene las siguientes hojas:
-   </t>
    </r>
    <r>
      <rPr>
        <b/>
        <sz val="11"/>
        <rFont val="Arial Narrow"/>
        <family val="2"/>
      </rPr>
      <t>Hoja 1 Instructivo</t>
    </r>
    <r>
      <rPr>
        <sz val="10"/>
        <rFont val="Arial Narrow"/>
        <family val="2"/>
      </rPr>
      <t xml:space="preserve">
 -  </t>
    </r>
    <r>
      <rPr>
        <b/>
        <sz val="11"/>
        <rFont val="Arial Narrow"/>
        <family val="2"/>
      </rPr>
      <t xml:space="preserve">Hoja 2 Mapa Final: </t>
    </r>
    <r>
      <rPr>
        <sz val="10"/>
        <rFont val="Arial Narrow"/>
        <family val="2"/>
      </rPr>
      <t>Encontrará la totalidad de la estructura para la identificación y valoración de los riesgos por proceso, acorde con el nivel de desagregación que se considere necesaria.</t>
    </r>
  </si>
  <si>
    <t xml:space="preserve">Recuerde que el control se define como la medida que permite reducir o mitigar un riesgo. Defina el control (es) que atacan las causas del riesgo, </t>
  </si>
  <si>
    <r>
      <t xml:space="preserve"> -</t>
    </r>
    <r>
      <rPr>
        <sz val="11"/>
        <rFont val="Arial Narrow"/>
        <family val="2"/>
      </rPr>
      <t xml:space="preserve"> </t>
    </r>
    <r>
      <rPr>
        <b/>
        <sz val="11"/>
        <rFont val="Arial Narrow"/>
        <family val="2"/>
      </rPr>
      <t xml:space="preserve"> Hoja 6 Clasificación del Riesgo:</t>
    </r>
    <r>
      <rPr>
        <sz val="11"/>
        <rFont val="Arial Narrow"/>
        <family val="2"/>
      </rPr>
      <t xml:space="preserve"> Información pertinente refente a la clasificación de los riesgos asociados.</t>
    </r>
  </si>
  <si>
    <r>
      <t xml:space="preserve"> -</t>
    </r>
    <r>
      <rPr>
        <sz val="11"/>
        <rFont val="Arial Narrow"/>
        <family val="2"/>
      </rPr>
      <t xml:space="preserve"> </t>
    </r>
    <r>
      <rPr>
        <b/>
        <sz val="11"/>
        <rFont val="Arial Narrow"/>
        <family val="2"/>
      </rPr>
      <t xml:space="preserve"> Hoja 7 Tabla de probabilidad: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</si>
  <si>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8 Tabla de Impacto: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</si>
  <si>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9 Tabla de Valoración de Controles: </t>
    </r>
    <r>
      <rPr>
        <sz val="11"/>
        <rFont val="Arial Narrow"/>
        <family val="2"/>
      </rPr>
      <t>Tabla referente para todos los cálculos (no se diligencia)</t>
    </r>
  </si>
  <si>
    <t/>
  </si>
  <si>
    <t>Reducir (Compartir),Reducir(Mitigar), Evitar</t>
  </si>
  <si>
    <t>Evitar,Reducir (Compartir),Reducir(Mitigar)</t>
  </si>
  <si>
    <t xml:space="preserve"> Matriz de Calor </t>
  </si>
  <si>
    <t>EVENTOS INTERNOS AMBIENTALES</t>
  </si>
  <si>
    <t xml:space="preserve">Efectos ambientales internos que puedan afectar la entidad y por ende causando un impacto al medio ambiente </t>
  </si>
  <si>
    <t>Eventos Ambientales Internos</t>
  </si>
  <si>
    <t xml:space="preserve">IDENTIFICACIÓN DEL RIESGO </t>
  </si>
  <si>
    <t>VALORACION RIESGO INHERENTE</t>
  </si>
  <si>
    <t>VALORACION RIESGO RESIDUAL</t>
  </si>
  <si>
    <t>OPCION DE MANEJO</t>
  </si>
  <si>
    <t>ACTIVIDADES</t>
  </si>
  <si>
    <t>PROCESO LIDER</t>
  </si>
  <si>
    <t>FECHA DE LA ACTIVIDAD</t>
  </si>
  <si>
    <t>ANÁLISIS DEL RESULTADO FINAL 
1 TRIMESTRE</t>
  </si>
  <si>
    <t>PROBABILIDAD</t>
  </si>
  <si>
    <t>NIVEL</t>
  </si>
  <si>
    <t xml:space="preserve">IMPACTO </t>
  </si>
  <si>
    <t>CENTRAL</t>
  </si>
  <si>
    <t>SECCIONAL</t>
  </si>
  <si>
    <t xml:space="preserve"> INICIO
DIA/MES/AÑO</t>
  </si>
  <si>
    <t>FIN 
DIA/MES/AÑO</t>
  </si>
  <si>
    <t>Causas Inmediata</t>
  </si>
  <si>
    <t>Aceptar el riesgo</t>
  </si>
  <si>
    <t>Aceptar el riesgo, Reducir (Compartir),Reducir(Mitigar)</t>
  </si>
  <si>
    <t>SEGUIMIENTO MATRIZ DE RIESGOS SIGCMA 1 TRIMESTRE</t>
  </si>
  <si>
    <t>Analice las consecuencias que puede ocasionar a la organización la materialización del riesgo y escoja en la lista desplegable.</t>
  </si>
  <si>
    <r>
      <t xml:space="preserve">Consolida o resume los análisis sobre impacto + causa raíz, permitiendo contar con una redacción clara y concreta del riesgo identificado. Tenga en cuenta la estructura de alto nivel establecida , inicia con </t>
    </r>
    <r>
      <rPr>
        <b/>
        <sz val="9"/>
        <color theme="9" tint="-0.249977111117893"/>
        <rFont val="Arial Narrow"/>
        <family val="2"/>
      </rPr>
      <t xml:space="preserve">POSIBILIDAD DE + Impacto para la entidad + Causa Raíz </t>
    </r>
  </si>
  <si>
    <t>La actividad que conlleva el riesgo se ejecuta como máximo 2 veces por año</t>
  </si>
  <si>
    <t xml:space="preserve">Nivel Central </t>
  </si>
  <si>
    <t>SEGUIMIENTO MATRIZ DE RIESGOS SIGCMA 2 TRIMESTRE</t>
  </si>
  <si>
    <t>SEGUIMIENTO MATRIZ DE RIESGOS SIGCMA 3 TRIMESTRE</t>
  </si>
  <si>
    <t>SEGUIMIENTO MATRIZ DE RIESGOS SIGCMA 4 TRIMESTRE</t>
  </si>
  <si>
    <t>ANÁLISIS DEL RESULTADO FINAL 
2 TRIMESTRE</t>
  </si>
  <si>
    <t>ANÁLISIS DEL RESULTADO FINAL 
3 TRIMESTRE</t>
  </si>
  <si>
    <t>ANÁLISIS DEL RESULTADO FINAL 
4 TRIMESTRE</t>
  </si>
  <si>
    <r>
      <t xml:space="preserve"> -</t>
    </r>
    <r>
      <rPr>
        <sz val="11"/>
        <rFont val="Arial Narrow"/>
        <family val="2"/>
      </rPr>
      <t xml:space="preserve"> </t>
    </r>
    <r>
      <rPr>
        <b/>
        <sz val="11"/>
        <rFont val="Arial Narrow"/>
        <family val="2"/>
      </rPr>
      <t xml:space="preserve"> Hoja 10 Matriz de Calor: </t>
    </r>
    <r>
      <rPr>
        <sz val="11"/>
        <rFont val="Arial Narrow"/>
        <family val="2"/>
      </rPr>
      <t xml:space="preserve">En esta hoja, en la medida en que ese diligencia el Mapa Final, se verán reflejados los riesgos en su zona correspondiente. Esta hoja no se diligencia se genera de manera automática.
</t>
    </r>
  </si>
  <si>
    <r>
      <t xml:space="preserve"> -  </t>
    </r>
    <r>
      <rPr>
        <b/>
        <sz val="10"/>
        <rFont val="Arial Narrow"/>
        <family val="2"/>
      </rPr>
      <t>Hoja 11 a la 14 Seguimientos Trimestrales</t>
    </r>
    <r>
      <rPr>
        <sz val="10"/>
        <rFont val="Arial Narrow"/>
        <family val="2"/>
      </rPr>
      <t xml:space="preserve">: En estas hojas de cálculo se realiza el seguimiento trimestral del mapa final de riesgos </t>
    </r>
  </si>
  <si>
    <t>Cualquier afectación la violacion de los derechos de los ciudadanos se considera con consecuencias desastrosas.</t>
  </si>
  <si>
    <t>Riesgo</t>
  </si>
  <si>
    <t>Corrupción</t>
  </si>
  <si>
    <t>Cualquier afectación a la violacion de los derechosn de los cuidadanos se considera con consecuencias altas.</t>
  </si>
  <si>
    <t>Cualquier afectación a la violacion de los derechos de los ciudadanos se considera con consecuencias altas</t>
  </si>
  <si>
    <t>Cualquier afectación a la violacion de los derechos de los ciudadanos se considera con consecuencias desastrosas</t>
  </si>
  <si>
    <t>Reputacional (Corrupción)</t>
  </si>
  <si>
    <t>Reputacional(Corrupción)</t>
  </si>
  <si>
    <t xml:space="preserve"> Afectación Ambiental</t>
  </si>
  <si>
    <t xml:space="preserve">La matriz automáticamente hará el cálculo para el control analizado (Columna T) </t>
  </si>
  <si>
    <t>Esta casilla no se diligencia, depende de la selección en la columna R.</t>
  </si>
  <si>
    <t>Teniendo en cuenta que ingresó la información de PROBABILIDAD e IMPACTO, la matriz automáticamente hará el cálculo para la zona de riesgo inherente (Columna N)</t>
  </si>
  <si>
    <t>Utilice la lista de despligue que se encuentra parametrizada, le aparecerán las opciones de la tabla de Impacto del presente documento. La matriz automáticamente hará el cálculo para el nivel de impacto inherente (Columnas L-M)</t>
  </si>
  <si>
    <t>Defina el # de veces que se ejecuta la actividad durante el año, (Recuerde la probabilidad e ocurrencia del riesgo se defien como el No. de veces que se pasa por el punto de riesgo en el periodo de 1 año). La matriz automáticamente hará el cálculo para el nivel de probabilidad inherente (Columnas I-J)</t>
  </si>
  <si>
    <t>Utilice la lista de despligue que se encuentra parametrizada, le aparecerán las opciones: 1)Daños Activos Fijos/Eventos Externos, 2)Ejecucion y Administracion de procesos, 3)Fallas Tecnologicas, 4)Fraude Externo, 5)Fraude Interno, 6)Relaciones Laborales, 7)Usuarios, productos y practicas organizacionales, 8)Evento Internos Ambientales</t>
  </si>
  <si>
    <t>Utilice la lista de despligue que se encuentra parametrizada, le aparecerán las opciones: 1)Preventivo, 2)Detectivo, 3)Correctivo.</t>
  </si>
  <si>
    <t>Utilice la lista de despligue que se encuentra parametrizada, le aparecerán las opciones: 1)Automático, 2)Manual.</t>
  </si>
  <si>
    <t xml:space="preserve">Utilice la lista de despligue que se encuentra parametrizada, le aparecerán las opciones: 1)Documentado, 2)Sin documentar. Estas no se presentan valoración </t>
  </si>
  <si>
    <t xml:space="preserve">Utilice la lista de despligue que se encuentra parametrizada, le aparecerán las opciones: 1)Continua, 2)Aleatoria. Estas no se presentan valoración </t>
  </si>
  <si>
    <t xml:space="preserve">Utilice la lista de despligue que se encuentra parametrizada, le aparecerán las opciones: 1)Con Registro, 2) Sin Registro.Estas no se presentan valoración </t>
  </si>
  <si>
    <r>
      <t xml:space="preserve">Antes de iniciar con el diligenciamiento de la información en la matriz, se requiere haber avanzado en el análisis del </t>
    </r>
    <r>
      <rPr>
        <b/>
        <sz val="11"/>
        <rFont val="Arial Narrow"/>
        <family val="2"/>
      </rPr>
      <t>proceso, su objetivo, alcance, actividades clave</t>
    </r>
    <r>
      <rPr>
        <sz val="11"/>
        <rFont val="Arial Narrow"/>
        <family val="2"/>
      </rPr>
      <t xml:space="preserve">, considere los lineamientos establecidos en el </t>
    </r>
    <r>
      <rPr>
        <b/>
        <sz val="11"/>
        <color rgb="FF002060"/>
        <rFont val="Arial Narrow"/>
        <family val="2"/>
      </rPr>
      <t>Paso 2: identificación del riesgo</t>
    </r>
    <r>
      <rPr>
        <sz val="11"/>
        <rFont val="Arial Narrow"/>
        <family val="2"/>
      </rPr>
      <t xml:space="preserve">, donde se explica ampliamente las bases para adelantar este análisis.
Así mismo, considere en el </t>
    </r>
    <r>
      <rPr>
        <b/>
        <sz val="11"/>
        <color rgb="FF002060"/>
        <rFont val="Arial Narrow"/>
        <family val="2"/>
      </rPr>
      <t>Paso 3: valoración del riesgo</t>
    </r>
    <r>
      <rPr>
        <sz val="11"/>
        <rFont val="Arial Narrow"/>
        <family val="2"/>
      </rPr>
      <t xml:space="preserve"> los lineamientos para definir el No. de veces que se hace la actividad con la cual se relaciona el riesgo y su impacto en términos establecidos en la Tabla de Impacto. En este mismo paso se analizan los controles que deben responder a los atributos de eficiencia e informativos.
</t>
    </r>
  </si>
  <si>
    <r>
      <t>La matriz automáticamente hará el cálculo, acorde con el control o controles definidos con sus atributos analizados, lo que permitirá establecer e</t>
    </r>
    <r>
      <rPr>
        <sz val="9"/>
        <color theme="1"/>
        <rFont val="Arial Narrow"/>
        <family val="2"/>
      </rPr>
      <t>l nivel de riesgo inherente</t>
    </r>
    <r>
      <rPr>
        <sz val="9"/>
        <rFont val="Arial Narrow"/>
        <family val="2"/>
      </rPr>
      <t xml:space="preserve"> (Columnas AA -AD- AE-AF-AG-AH).</t>
    </r>
  </si>
  <si>
    <t>Utilice la lista de despligue que se encuentra parametrizada, le aparecerán las opciones: 1)Aceptar, 2)Evitar, 3)Reducir (compartir), 4)Reducir (mitigar) y tener en cuenta el tratamiento a  implementar que se encuentra estipulado en la Hoja 10 de Matriz de Calor en la parte derecha.</t>
  </si>
  <si>
    <t>Utilice la lista de despligue que se encuentra parametrizada, le aparecerán las opciones: 1)Finalizado, 2)En curso, la selección en este caso dependerá de las acciones del plan que se hayan establecido en cada caso.</t>
  </si>
  <si>
    <t>UNIDAD REGISTRO NACIONAL DE ABOGADOS Y AUXILIARES DE LA JUSTICIA</t>
  </si>
  <si>
    <t>REGISTRO Y CONTROL DE ABOGADOS Y AUXILIARES DE LA JUSTICIA</t>
  </si>
  <si>
    <t xml:space="preserve"> Llevar el registro, inscripción y expedición de las tarjetas profesionales de abogado, duplicados,  cambios de formato y actualización de novedades tales como registro de sanciones disciplinarias en el ejercicio de la profesión de abogado, penas accesorias, y abogados fallecidos; realizar el estudio de las solicitudes de reconocimiento de prácticas jurídicas para la obtención del título de abogado; remitir las listas de estudiantes para que realicen sus prácticas académicas, dispuestas en los pensum de los programas de derecho de las Instituciones de Educación Superior; identificar a los Jueces de Paz y de Reconsideración, a través de la expedición de la credencial; Actualización de las listas de  Auxiliares de la Justicia; expedir las licencias temporales para el ejercicio del Derecho; autorizar el funcionamiento de los consultorios jurídicos de las facultades de derecho del país,  todo lo anterior mediante la expedición de los correspondientes actos administrativos, para asegurar el ejercicio transparente del profesional en Derecho, Jueces de Paz y de Reconsideración, y Auxiliares de la Justicia, dando cumplimiento dentro del marco del Sistema Integrado de Gestión y Control de la Calidad, Medio Ambiente, Salud y Seguridad en el Trabajo.</t>
  </si>
  <si>
    <t>Reforma a la Justicia</t>
  </si>
  <si>
    <t>Ampliación de la cobertura en la oferta y fomentar medidas que reduzcan la congestión, para evitar la mora en la prestacion de servicios con el  fortalecimiento del Talento Humano.</t>
  </si>
  <si>
    <t>Expedición, modificación o cambios en las normas y/o competencias asignadas.</t>
  </si>
  <si>
    <r>
      <t xml:space="preserve">Implementación de la Ley 1905 de 28 de junio de 2018 </t>
    </r>
    <r>
      <rPr>
        <i/>
        <sz val="10"/>
        <color rgb="FF000000"/>
        <rFont val="Arial"/>
        <family val="2"/>
      </rPr>
      <t xml:space="preserve">"Por la cual se dictan disposiciones relacionadas con el ejercicio profesional de abogado" </t>
    </r>
    <r>
      <rPr>
        <sz val="10"/>
        <color rgb="FF000000"/>
        <rFont val="Arial"/>
        <family val="2"/>
      </rPr>
      <t>donde se establece como requisito, para la expedición de la tarjeta profesional de Abogado, la aprobación del examen de estado que realizará el Consejo Superior de la Judicatura.</t>
    </r>
  </si>
  <si>
    <t>Afianzamiento de la imagen institucional e incremento del nivel de percepción positivo frente a las partes interesadas.</t>
  </si>
  <si>
    <t>Disminución del Presupuesto, Falta de asignacion de recursos por parte del Gobierno Nacional que permita cubrir las necesidades espècificas de la unidad</t>
  </si>
  <si>
    <t xml:space="preserve">Gestión para la promoción de convenios y apoyo interinstitucional de las diferentes entidades del Estado y socios estratégicos. </t>
  </si>
  <si>
    <t>Demora en la contratación</t>
  </si>
  <si>
    <t xml:space="preserve">Aumento de la capacidad de respuesta para atender las necesidades de las partes interesadas. </t>
  </si>
  <si>
    <t xml:space="preserve">Paros o Ceses de Actividades </t>
  </si>
  <si>
    <t xml:space="preserve">Insuficiente cobertura de las TIC por parte del Gobierno Nacional y desactualización.
Ataques ciberneticos, hacker, virus y perdida información </t>
  </si>
  <si>
    <t>Adquirir una plataforma tecnologica para los procedimientos de la Unidad, que facilite atender oportunamente los trámites inherentes a sus funciones.</t>
  </si>
  <si>
    <t>Legales y reglamentarios (estadnadres nacionales, internacionales, regulacion )</t>
  </si>
  <si>
    <t>Deficiente legislación y reglamentación acorde a la realidad que afecta la prestacion del servicio,Restricciones de movilidad, aislamiento, restricciones de ingreso a las sedes judiciales.</t>
  </si>
  <si>
    <t>AMBIENTALES</t>
  </si>
  <si>
    <t>Realización de trabajo en casa o teletrabajo</t>
  </si>
  <si>
    <t xml:space="preserve">FORTALEZAS(Factores específicos) ) </t>
  </si>
  <si>
    <t>Estratégicos :(direccionamiento estratégico, planeación institucional,
liderazgo, trabajo en equipo)</t>
  </si>
  <si>
    <t>Desconocimiento de las competencias y funciones de la organización.</t>
  </si>
  <si>
    <t>Mantener una base de datos actualizada con los profesionales del derecho y sus domicilios profesionales. Identificación de los abogados de forma optima, de acuerdo a los resultados de la consultoria para la modernización tecnológica de la Tarejta Profesional de Abogado, considerando además el Decreto 2106 de 2019.</t>
  </si>
  <si>
    <t>Insuficiente asignación presupuestal que permita suplir las necesidades de la Unidad.</t>
  </si>
  <si>
    <t>Se realizan las consultorias para determinar la mejor alternativa para la modernizacion tecnologica de la Tarjeta Profesional de Abogado y la implementación de la Ley 1905 de 2018 sobre el examen de estado a los Abogados.</t>
  </si>
  <si>
    <t>Deficit de personal, Alta carga laboral</t>
  </si>
  <si>
    <t>Conocimiento, capacidad y compromiso de los servidores judiciales</t>
  </si>
  <si>
    <t>Incumplimiento de las obligaciones por parte de  contratistas</t>
  </si>
  <si>
    <t>Expedición de certificado de Vigencia con domicilio profesional y duplicado en trámite, notificación de resoluciones al correo electrónico de los egresados, y entrega de la Tarjeta profesional en el domicilio del usuario</t>
  </si>
  <si>
    <t xml:space="preserve">Alta Complejidad de las herramientas del sistema que no permiten cambios en el sistema que permitan agilizar los procedimientos del SIRNA </t>
  </si>
  <si>
    <t>Utilización de todos los medios electrónicos.  Se incorporó el trabajo en casa. Se realizan las actividades a través de las herramientas TIC (Página web, correo electrónico, teams, SIGOBIUS web). La URNA cuenta con el Sistema de Información SIRNA, donde los usuarios realizan su preinscripción en línea, y radican los documentos por correo electrronico..</t>
  </si>
  <si>
    <t>Actualizacion y Mantenimiento  del Sofware, y poco soporte.</t>
  </si>
  <si>
    <t>Errores en los Productos finales</t>
  </si>
  <si>
    <t>Mantener actualizado el  archivo digital</t>
  </si>
  <si>
    <t>Trabajo desde casa</t>
  </si>
  <si>
    <t>Equipos desactualizados,herramientas básicas. Muebles y enseres viejos, poco funcionales.
Insuficientes elementos de trabajo.</t>
  </si>
  <si>
    <t>Eliminación del Papel, Traslado de los equipos a residencia de los servidores judiciales</t>
  </si>
  <si>
    <t>Falta de Reglamentación y actualización para el uso de medios electrónicos de comunicación oficiales y no oficiales</t>
  </si>
  <si>
    <t>Se implementó la funcionalidad en el Sistema de Información Sirna, para la consulta del correo electrónico de los abogados, por parte de los despachos judiciales</t>
  </si>
  <si>
    <t>Demora en la respuesta de las solicitudes de trámites</t>
  </si>
  <si>
    <t>Contar con un recurso tecnologico adecuado para  incorporar los documentos del trámite con la solicitud , Fortalecer la planta de personal por cuanto se incrementa la demanda de solicitudes para la URNA</t>
  </si>
  <si>
    <t xml:space="preserve"> </t>
  </si>
  <si>
    <t>Implementación de la Ley 1905 de 2018</t>
  </si>
  <si>
    <t>PLAN DE ACCION</t>
  </si>
  <si>
    <t>Modernización de la Tarjeta Profesional de Abogado</t>
  </si>
  <si>
    <t>Implementacion de la solución tecnológica para el manejo de las tarjetas profesionales de Abogado, Practicas Jurídicas,  Licenicas Temporales, carné de Jueces de Paz y de Reconsideración,  y ajustes a la radicación y notificación digital de los productos finales.</t>
  </si>
  <si>
    <t>PLAN DE ACCION, PLAN DE RIESGOS</t>
  </si>
  <si>
    <t>Actualizacion y ajustes al sistema de información SIRNA que coayuden a agilizar la gestión y generación de los productos finales, y el cumplimiento en terminos de oportunidad a todos los trámites solicitados</t>
  </si>
  <si>
    <t>1,5,6</t>
  </si>
  <si>
    <t>3,4,7,8,9, 10</t>
  </si>
  <si>
    <t>PLAN DE ACCION Y PLAN DE RIESGOS</t>
  </si>
  <si>
    <t>Error en los productos finales expedidos por la URNA</t>
  </si>
  <si>
    <t>Demora en la expedición de documentos y trámites solicitados.</t>
  </si>
  <si>
    <t>UNIDAD DE REGISTRO NACIONAL DE ABOGADOS Y AUXILIARES DE LA JUSTICIA</t>
  </si>
  <si>
    <t xml:space="preserve">Expedición de documentos sin el lleno de los requisitos legales </t>
  </si>
  <si>
    <t>REGISTRO Y CONTROL DE ABOGADOS Y  AUXILIARES DE JUSTICIA</t>
  </si>
  <si>
    <t>Inaplicabilidad de la normatividad ambiental vigente</t>
  </si>
  <si>
    <t>Monitoreo y control por medio de las auditorias internas y/o externas; así como listado cronologico de la recepción de solicitudes allegadas a la URNA.</t>
  </si>
  <si>
    <t>Se realizan revisiones permanentes y en caso de detectarse  un evento se documenta la situaciòn encontrada</t>
  </si>
  <si>
    <t xml:space="preserve">Generar acciones para instaurar las denuncias respectivas ante la autoridad competente si se detecta algùn tipo de fraude durante el proceso de tràmite o con posterioridad a este, derogando el acto administrativo que ordenò la expediciòn del documento y la anulaciòn de la tarjeta cuando esta fìsicamente se haya expedido. </t>
  </si>
  <si>
    <t>Presentación de solicitudes de tràmites con informaciòn falsa o con documentos adulterados, para obtener de forma indebida la inscripcion y expedicion de tarjeta profesional de abogado, licencias temporales, acreditacion de prácticas jurídicas, expedicion de carnet de jueces de paz.</t>
  </si>
  <si>
    <t>Causas Inmediatas</t>
  </si>
  <si>
    <t>Posibilidad de incumplimiento de los requisitos legales o reglamentarios establecidos para la expediciòn de documentos en los diferentes tràmites de la URNA,  por la presentación de documentaciòn fraudulenta por parte del solicitante, para la acreditaciòn de los requisitos.</t>
  </si>
  <si>
    <t>Para cada tipo de tràmite, el servidor asignado revisa los documentos que el usuario pretende hacer valer en el respectivo tràmite.</t>
  </si>
  <si>
    <t>Para los tràmites relacionados con las tarjetas profesionales de abogado, el servidor asignado valida la Informacion entregada por el usuario, con las Instituciones de Educacion Superior, Ministerio de Educación Nacional, Registradurìa Nacional del Estado Civil y otras.</t>
  </si>
  <si>
    <t>El servidor responsable de la base de datos de sanciones disciplinarias, anota y registra las impuestas por la Comisión Nacional de Disciplina Judicial.</t>
  </si>
  <si>
    <t>Profesional Especializado, Auxiliar Judicial Grado 2 y Lìder del proceso</t>
  </si>
  <si>
    <t>1.Indebida actualización por parte de Usuario  del Formulario Unico para multiples trámites de SIRNA.
2.Diligenciamiento del formulario ùnico de mùltiples tràmites con informaciòn falsa.
3.Presentacion de documentos adulterados.</t>
  </si>
  <si>
    <t>1.Desconocimiento de los requisitos para la realizaciòn de los tràmites, por parte de los usuarios.
2.Errores en el diligenciamiento del formulario unico y/o falta de actualizaciòn de la informaciòn reportada en este por parte del usuario.
3.Debilidades en la revisiòn de los documentos presentados por el usuario para la validaciòn del cumplimiento de requisitos.
4.Debilidades en los controles al proceso de impresiòn del plàstico de tarjetas profesionales, licencias temporales o carnet de jueces de paz.</t>
  </si>
  <si>
    <t>Errores en la informacion del solicitante generados por el usuario y/o por el gestor del trámite.</t>
  </si>
  <si>
    <t>Posibilidad de imprimir con errores en su contenido los plàsticos de tarjetas profesionales, licencias temporales o carnet de jueces de paz, a partir de la informaciòn erronea registrada por el usuario, que genera reprocesos de las actividades y afecta la imagen y credibilidad de la Corporación, la Urna y de los terceros vinculados al tràmite.</t>
  </si>
  <si>
    <t>El profesional Especializado 33, el Auxiliar Judicial 2 y el Asisitente Administrativo G9 validan la informaciòn antes de la producciòn de tarjetas profesionales, licencias temporales, carnets de Jueces de Paz y realizan el control de calidad a los productos finales previos a su entrega a los los titulares en su domicilio por parte de la empresa 4-72.</t>
  </si>
  <si>
    <t>El Auxiliar Judicial 2 y los profesionales universitarios 16 y 14, verifican y revisan la informaciòn y contenido de los proyectos de actos administrativos mediante los cuales se convalidan las  Prácticas Jurídicas.</t>
  </si>
  <si>
    <t>Generar acciones orientadas a la correcciòn de la informaciòn contenida en los plàsticos, autorizar su reimpresiòn y ordenar su destrucciòn. En cuanto a la pràctica Jurìdica ralizar las correcciones que sean necesarias mediante la expediciòn de otro acto administrativo.</t>
  </si>
  <si>
    <t>Profesional Especializado, Auxiliar Judicial Grado 2, profesionales universitarios 16 y 14 y Lìder del proceso</t>
  </si>
  <si>
    <t>Se realizan revisiones permanentes y en caso de detectarse  un evento se corrige y documenta la situaciòn encontrada</t>
  </si>
  <si>
    <t xml:space="preserve">Carencia de transparencia, ètica y valores. </t>
  </si>
  <si>
    <t xml:space="preserve">Posibilidad que los servidores cometan actos ilegales para beneficio propio o en favor de terceros, debido a la carencia de transparencia, ètica y valores. </t>
  </si>
  <si>
    <t>Informes de gestión y seguimiento a los tràmites de la URNA.</t>
  </si>
  <si>
    <t xml:space="preserve">Fomentar la participaciòn de todos los servidores en los espacios que genera la Corporaciòn  para el fortalecimiento y formación en valores y principios propios de la entidad. </t>
  </si>
  <si>
    <t>Lìder del proceso</t>
  </si>
  <si>
    <t>Auxiliar Judicial Grado 2, Lìder del proceso</t>
  </si>
  <si>
    <t xml:space="preserve">A travès de la pàgina web de la Rama Judicial, los Cómites del SIGCMA y las reuniones de la Alta Dirección, realiza la divulgaciòn y la socialización de la Ley 1474 del 2011 (Anticorrupccion), la Ley 1712 del 2014 (Transparencia), la norma ISO 37001:2016, el Plan Anticorrupción y el Código de Etica de Buen Gobierno, para el fortalecimiento y formación en valores y principios propios de la entidad. </t>
  </si>
  <si>
    <t>Se realizan convocatorias para participar en los Cómites del SIGCMA, las capacitaciones de la EJRLB y las reuniones internas de la URNA.</t>
  </si>
  <si>
    <r>
      <rPr>
        <sz val="11"/>
        <rFont val="Calibri"/>
        <family val="2"/>
        <scheme val="minor"/>
      </rPr>
      <t xml:space="preserve">1.Paros huelgas y protestas que afecten la prestación del servicio. </t>
    </r>
    <r>
      <rPr>
        <b/>
        <sz val="11"/>
        <color rgb="FF00B050"/>
        <rFont val="Calibri"/>
        <family val="2"/>
        <scheme val="minor"/>
      </rPr>
      <t xml:space="preserve"> </t>
    </r>
    <r>
      <rPr>
        <sz val="11"/>
        <color theme="1"/>
        <rFont val="Calibri"/>
        <family val="2"/>
        <scheme val="minor"/>
      </rPr>
      <t xml:space="preserve">
2.Congestion de trámites por fallas en los sistemas de información  
4.Emergencias Sanitarias (Pandemia, epidemia, etc), Emergencias Ambientales o Desastres Naturales.</t>
    </r>
  </si>
  <si>
    <t>Suceso(s) de fuerza mayor que impiden o dificultan el cumplimiento de las funciones de la URNA y afecta(n) la imagen de la Corporaciòn.</t>
  </si>
  <si>
    <t>El Lìder del proceso y los servidores de la URNA, propenderan por el uso adecuado de las herramientas tecnológicas como SIGOBius, SIRNA, accesos VPN, Plataforma TEAMS, ente otras, que han sido dispuestas por la Corporaciòn para privilegiar el trabajo en casa .</t>
  </si>
  <si>
    <t>Posibilidad de afectación a los servicios que presta la URNA, debido a sucesos de fuerza mayor que imposibilitan su gestiòn administrativa.</t>
  </si>
  <si>
    <t>Participaciòn del lìder del proceso y los servidores de la URNA, en las actividades de formaciòn, promociòn y prevenciòn en seguridad y salud ocupacional organizadas por la DEAJ y la ARL, en cumplimiento de las polìticas, planes y programas de emergencia, seguridad industrial y salud ocupacional.</t>
  </si>
  <si>
    <t>El lìder del proceso y los servidores de la URNA, propenderan por el cumplimiento de los protocolos de bioseguridad, las medidas de seguridad y salud ocupacional, de protección personal y de seguridad en las instalaciones, dispuestas por la Corporaciòn en cumplimiento de la Normatividad Legal vigente.</t>
  </si>
  <si>
    <t>Impulsar la utilizaciòn eficiente de las herramientas Tics provistas por la Corporaciòn privilegiando el trabajo en casa cuando sea necesario para garantizar la continuidad en la prestaciòn del servicio.</t>
  </si>
  <si>
    <t>En la presente anualidad se diò continuidad a la atenciòn al usuario, a travès de la ventanilla virtual y telefònica. La gestiòn administrativa de la URNA, privilegiando el trabajo en casa.</t>
  </si>
  <si>
    <t>1.Insuficientes programas de capacitación para la toma de conciencia debido al desconocimiento de la Ley Antisoborno (ISO 37001:2016), Plan Anticorrupción y  de los valores y principios propios de la entidad.
2. Desconocimiento del Código de Ètica y Buen Gobierno.    
3.Carencia de compromiso  y transparencia de los servidores con la entidad.
4.Deficiencias o debilidades en el seguimiento y control a la gestión realizada por los servidores.
5.Obtención de beneficios propios o en favor de terceros (tráfico de influencias).</t>
  </si>
  <si>
    <r>
      <rPr>
        <sz val="11"/>
        <rFont val="Calibri"/>
        <family val="2"/>
        <scheme val="minor"/>
      </rPr>
      <t>1.Inaplicabilidad de las normas ambientales vigentes y de la Polìtica Ambiental para la Rama Judicial consignada en el Acuerdo PSAA14-10160.</t>
    </r>
    <r>
      <rPr>
        <sz val="11"/>
        <color theme="1"/>
        <rFont val="Calibri"/>
        <family val="2"/>
        <scheme val="minor"/>
      </rPr>
      <t xml:space="preserve">
2.Baja participación de los  servidores en las actividades de formación en temas del Sistema de Gestión Ambiental.
3.Ausencia de liderazgo y falta de interès de los servidores en el Sistema de Gestión Ambiental y el fortalecimiento de la cultura ambiental al interior de la Entidad.
4.Falta de atenciòn por parte de los servidores a las campañas ambientales socializadas a travès de los correos electònicos.</t>
    </r>
  </si>
  <si>
    <t>Inaplicaciòn de normas, requisitos y lineamientos ambientales por desconocimiento de los servidores.</t>
  </si>
  <si>
    <t>Posibilidad de afectación ambiental causada por la falta de control a los aspectos que puedan generarla, debido a la inaplicaciòn de los requisitos legales ambientales por parte de los servidores.</t>
  </si>
  <si>
    <t>La URNA trabaja de manera permanente para garantizar el cumpliento de la Polìtica de cero papel.</t>
  </si>
  <si>
    <t>A travès de la pàgina web de la Rama Judicial (Micrositio del SIGCMA), los Cómites del SIGCMA y los espacios de formaciòn en temas ambientales y del Sistema de Gestiòn Ambiental, se realiza la la divulgaciòn de la polìtica, planes, programas, guías, procedimientos para la gestión ambiental de la Rama Judicial.</t>
  </si>
  <si>
    <t>El Lìder del proceso y los servidores de la URNA, propenderan por el cumplimiento de las medidas de prevención, contención y mitigación del riesgo ambiental adoptadas e implementadas por la entidad.</t>
  </si>
  <si>
    <t>Pèrdida de la información procesada en las bases de datos</t>
  </si>
  <si>
    <t>1. Fallas en las redes de comunicación y/o en los Servidores.
2. Afectaciòn a la informaciòn a a los sistemas por hackeo o virus informaticos.</t>
  </si>
  <si>
    <t xml:space="preserve">Falta de respaldos o de la tecnologìa necesaria para garantizar la protecciòn de la informaciòn. </t>
  </si>
  <si>
    <t>Posibilidad de afectación a la prestación del servicio y/o a la gestión de la URNA, causados por agentes externos o sucesos de fuerza mayor que pueden derivar en la pèrdida total o parcial de las bases de datos o la inhabilitaciòn temporal de los sistemas de informaciòn de la URNA.</t>
  </si>
  <si>
    <t>Los ingenieros de soporte de la URNA, realizan Backups de la informaciòn y garantizar su alojamiento seguro, reportando oportunamente las fallas de conectividad y solicitando el respectivo soporte para su correcciòn.</t>
  </si>
  <si>
    <t>La URNA trabaja de manera permanente para garantizar la seguridad de la informaciòn y la sostenibilidad de los sistemas.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</si>
</sst>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240A]d&quot; de &quot;mmmm&quot; de &quot;yyyy;@"/>
  </numFmts>
  <fonts count="84" x14ac:knownFonts="1">
    <font>
      <sz val="11"/>
      <color theme="1"/>
      <name val="Calibri"/>
      <family val="2"/>
      <scheme val="minor"/>
    </font>
    <font>
      <sz val="11"/>
      <color theme="1"/>
      <name val="Arial Narrow"/>
      <family val="2"/>
    </font>
    <font>
      <sz val="14"/>
      <color theme="1"/>
      <name val="Arial Narrow"/>
      <family val="2"/>
    </font>
    <font>
      <b/>
      <sz val="11"/>
      <color theme="1"/>
      <name val="Arial Narrow"/>
      <family val="2"/>
    </font>
    <font>
      <b/>
      <sz val="11"/>
      <color theme="0"/>
      <name val="Arial Narrow"/>
      <family val="2"/>
    </font>
    <font>
      <b/>
      <sz val="14"/>
      <color theme="0"/>
      <name val="Arial Narrow"/>
      <family val="2"/>
    </font>
    <font>
      <b/>
      <sz val="16"/>
      <color theme="0"/>
      <name val="Arial Narrow"/>
      <family val="2"/>
    </font>
    <font>
      <b/>
      <sz val="22"/>
      <color theme="1"/>
      <name val="Arial"/>
      <family val="2"/>
    </font>
    <font>
      <sz val="10"/>
      <name val="Arial"/>
      <family val="2"/>
    </font>
    <font>
      <sz val="10"/>
      <name val="Arial Narrow"/>
      <family val="2"/>
    </font>
    <font>
      <b/>
      <u/>
      <sz val="11"/>
      <name val="Arial Narrow"/>
      <family val="2"/>
    </font>
    <font>
      <b/>
      <sz val="11"/>
      <name val="Arial Narrow"/>
      <family val="2"/>
    </font>
    <font>
      <sz val="11"/>
      <name val="Arial Narrow"/>
      <family val="2"/>
    </font>
    <font>
      <b/>
      <sz val="10"/>
      <name val="Arial Narrow"/>
      <family val="2"/>
    </font>
    <font>
      <sz val="12"/>
      <name val="Times New Roman"/>
      <family val="1"/>
    </font>
    <font>
      <b/>
      <sz val="9"/>
      <name val="Arial Narrow"/>
      <family val="2"/>
    </font>
    <font>
      <sz val="9"/>
      <name val="Arial Narrow"/>
      <family val="2"/>
    </font>
    <font>
      <b/>
      <sz val="9"/>
      <color theme="9" tint="-0.249977111117893"/>
      <name val="Arial Narrow"/>
      <family val="2"/>
    </font>
    <font>
      <b/>
      <sz val="9"/>
      <color theme="0"/>
      <name val="Arial Narrow"/>
      <family val="2"/>
    </font>
    <font>
      <sz val="11"/>
      <color rgb="FFFF0000"/>
      <name val="Calibri"/>
      <family val="2"/>
      <scheme val="minor"/>
    </font>
    <font>
      <b/>
      <sz val="11"/>
      <color theme="1"/>
      <name val="Calibri"/>
      <family val="2"/>
      <scheme val="minor"/>
    </font>
    <font>
      <sz val="11"/>
      <color theme="0"/>
      <name val="Calibri"/>
      <family val="2"/>
      <scheme val="minor"/>
    </font>
    <font>
      <b/>
      <sz val="26"/>
      <color theme="1"/>
      <name val="Arial Narrow"/>
      <family val="2"/>
    </font>
    <font>
      <b/>
      <sz val="18"/>
      <color theme="1"/>
      <name val="Arial Narrow"/>
      <family val="2"/>
    </font>
    <font>
      <sz val="16"/>
      <color theme="1"/>
      <name val="Arial Narrow"/>
      <family val="2"/>
    </font>
    <font>
      <sz val="16"/>
      <color rgb="FF000000"/>
      <name val="Arial Narrow"/>
      <family val="2"/>
    </font>
    <font>
      <sz val="18"/>
      <name val="Arial"/>
      <family val="2"/>
    </font>
    <font>
      <sz val="11"/>
      <name val="Calibri"/>
      <family val="2"/>
      <scheme val="minor"/>
    </font>
    <font>
      <sz val="24"/>
      <name val="Arial"/>
      <family val="2"/>
    </font>
    <font>
      <sz val="16"/>
      <color rgb="FFFF0000"/>
      <name val="Arial Narrow"/>
      <family val="2"/>
    </font>
    <font>
      <sz val="16"/>
      <color rgb="FFFF0000"/>
      <name val="Calibri"/>
      <family val="2"/>
      <scheme val="minor"/>
    </font>
    <font>
      <b/>
      <sz val="14"/>
      <color rgb="FF000000"/>
      <name val="Arial Narrow"/>
      <family val="2"/>
    </font>
    <font>
      <sz val="10"/>
      <color theme="1"/>
      <name val="Calibri"/>
      <family val="2"/>
      <scheme val="minor"/>
    </font>
    <font>
      <sz val="12"/>
      <color theme="1"/>
      <name val="Calibri"/>
      <family val="2"/>
      <scheme val="minor"/>
    </font>
    <font>
      <b/>
      <sz val="12"/>
      <color rgb="FF000000"/>
      <name val="Arial Narrow"/>
      <family val="2"/>
    </font>
    <font>
      <sz val="12"/>
      <color rgb="FF000000"/>
      <name val="Arial Narrow"/>
      <family val="2"/>
    </font>
    <font>
      <b/>
      <sz val="12"/>
      <color theme="9" tint="-0.249977111117893"/>
      <name val="Arial Narrow"/>
      <family val="2"/>
    </font>
    <font>
      <b/>
      <sz val="12"/>
      <name val="Arial Narrow"/>
      <family val="2"/>
    </font>
    <font>
      <sz val="12"/>
      <color theme="1"/>
      <name val="Arial Narrow"/>
      <family val="2"/>
    </font>
    <font>
      <b/>
      <sz val="9"/>
      <color theme="1"/>
      <name val="Arial Narrow"/>
      <family val="2"/>
    </font>
    <font>
      <b/>
      <sz val="20"/>
      <color theme="1"/>
      <name val="Calibri"/>
      <family val="2"/>
      <scheme val="minor"/>
    </font>
    <font>
      <b/>
      <sz val="12"/>
      <color rgb="FF000000"/>
      <name val="Calibri"/>
      <family val="2"/>
    </font>
    <font>
      <b/>
      <sz val="18"/>
      <color rgb="FF000000"/>
      <name val="Calibri"/>
      <family val="2"/>
    </font>
    <font>
      <b/>
      <sz val="11"/>
      <color rgb="FF002060"/>
      <name val="Arial Narrow"/>
      <family val="2"/>
    </font>
    <font>
      <b/>
      <i/>
      <sz val="10"/>
      <color theme="1"/>
      <name val="Calibri"/>
      <family val="2"/>
      <scheme val="minor"/>
    </font>
    <font>
      <sz val="11"/>
      <color theme="1"/>
      <name val="Arial"/>
      <family val="2"/>
    </font>
    <font>
      <b/>
      <sz val="10"/>
      <color theme="1"/>
      <name val="Arial"/>
      <family val="2"/>
    </font>
    <font>
      <b/>
      <sz val="10"/>
      <color theme="0"/>
      <name val="Arial"/>
      <family val="2"/>
    </font>
    <font>
      <sz val="11"/>
      <color theme="0"/>
      <name val="Arial"/>
      <family val="2"/>
    </font>
    <font>
      <b/>
      <sz val="26"/>
      <color theme="1"/>
      <name val="Calibri"/>
      <family val="2"/>
      <scheme val="minor"/>
    </font>
    <font>
      <b/>
      <sz val="10"/>
      <color theme="0" tint="-4.9989318521683403E-2"/>
      <name val="Arial"/>
      <family val="2"/>
    </font>
    <font>
      <sz val="10"/>
      <color theme="1"/>
      <name val="Arial"/>
      <family val="2"/>
    </font>
    <font>
      <sz val="10"/>
      <color rgb="FF000000"/>
      <name val="Arial"/>
      <family val="2"/>
    </font>
    <font>
      <sz val="10"/>
      <name val="Calibri"/>
      <family val="2"/>
      <scheme val="minor"/>
    </font>
    <font>
      <b/>
      <sz val="10"/>
      <name val="Arial"/>
      <family val="2"/>
    </font>
    <font>
      <sz val="10"/>
      <color theme="0"/>
      <name val="Arial"/>
      <family val="2"/>
    </font>
    <font>
      <b/>
      <i/>
      <sz val="16"/>
      <name val="Calibri"/>
      <family val="2"/>
      <scheme val="minor"/>
    </font>
    <font>
      <b/>
      <sz val="26"/>
      <color theme="1"/>
      <name val="Arial"/>
      <family val="2"/>
    </font>
    <font>
      <b/>
      <sz val="24"/>
      <color rgb="FF000000"/>
      <name val="Arial"/>
      <family val="2"/>
    </font>
    <font>
      <sz val="26"/>
      <color rgb="FF000000"/>
      <name val="Arial"/>
      <family val="2"/>
    </font>
    <font>
      <sz val="26"/>
      <color rgb="FFFFFFFF"/>
      <name val="Arial"/>
      <family val="2"/>
    </font>
    <font>
      <b/>
      <sz val="18"/>
      <color theme="1"/>
      <name val="Arial"/>
      <family val="2"/>
    </font>
    <font>
      <b/>
      <sz val="18"/>
      <color rgb="FF000000"/>
      <name val="Arial"/>
      <family val="2"/>
    </font>
    <font>
      <sz val="18"/>
      <color rgb="FF000000"/>
      <name val="Arial"/>
      <family val="2"/>
    </font>
    <font>
      <sz val="18"/>
      <color rgb="FFFFFFFF"/>
      <name val="Arial"/>
      <family val="2"/>
    </font>
    <font>
      <sz val="10"/>
      <color theme="1"/>
      <name val="Roboto"/>
    </font>
    <font>
      <b/>
      <sz val="22"/>
      <color theme="0"/>
      <name val="Arial Narrow"/>
      <family val="2"/>
    </font>
    <font>
      <sz val="26"/>
      <color theme="1"/>
      <name val="Arial"/>
      <family val="2"/>
    </font>
    <font>
      <sz val="11"/>
      <color theme="0"/>
      <name val="Arial Narrow"/>
      <family val="2"/>
    </font>
    <font>
      <b/>
      <sz val="11"/>
      <color rgb="FF00B050"/>
      <name val="Calibri"/>
      <family val="2"/>
      <scheme val="minor"/>
    </font>
    <font>
      <sz val="11"/>
      <color rgb="FF00B050"/>
      <name val="Calibri"/>
      <family val="2"/>
      <scheme val="minor"/>
    </font>
    <font>
      <b/>
      <sz val="16"/>
      <color theme="1"/>
      <name val="Calibri"/>
      <family val="2"/>
      <scheme val="minor"/>
    </font>
    <font>
      <b/>
      <sz val="20"/>
      <color rgb="FF000000"/>
      <name val="Calibri"/>
      <family val="2"/>
    </font>
    <font>
      <b/>
      <sz val="16"/>
      <color rgb="FF000000"/>
      <name val="Calibri"/>
      <family val="2"/>
    </font>
    <font>
      <b/>
      <sz val="10"/>
      <color theme="1"/>
      <name val="Calibri"/>
      <family val="2"/>
      <scheme val="minor"/>
    </font>
    <font>
      <sz val="10"/>
      <color theme="4"/>
      <name val="Calibri"/>
      <family val="2"/>
      <scheme val="minor"/>
    </font>
    <font>
      <b/>
      <sz val="10"/>
      <color theme="0"/>
      <name val="Arial Narrow"/>
      <family val="2"/>
    </font>
    <font>
      <b/>
      <sz val="10"/>
      <color theme="2"/>
      <name val="Arial Narrow"/>
      <family val="2"/>
    </font>
    <font>
      <b/>
      <sz val="20"/>
      <color theme="0"/>
      <name val="Arial Narrow"/>
      <family val="2"/>
    </font>
    <font>
      <sz val="9"/>
      <color theme="1"/>
      <name val="Arial Narrow"/>
      <family val="2"/>
    </font>
    <font>
      <b/>
      <i/>
      <sz val="10"/>
      <color theme="1"/>
      <name val="Arial"/>
      <family val="2"/>
    </font>
    <font>
      <i/>
      <sz val="10"/>
      <color rgb="FF000000"/>
      <name val="Arial"/>
      <family val="2"/>
    </font>
    <font>
      <b/>
      <i/>
      <sz val="10"/>
      <name val="Arial"/>
      <family val="2"/>
    </font>
    <font>
      <b/>
      <sz val="10"/>
      <color rgb="FFFF0000"/>
      <name val="Arial"/>
      <family val="2"/>
    </font>
  </fonts>
  <fills count="26">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rgb="FF002060"/>
        <bgColor indexed="64"/>
      </patternFill>
    </fill>
    <fill>
      <patternFill patternType="solid">
        <fgColor theme="0" tint="-0.14999847407452621"/>
        <bgColor indexed="64"/>
      </patternFill>
    </fill>
    <fill>
      <patternFill patternType="solid">
        <fgColor theme="7" tint="0.59999389629810485"/>
        <bgColor indexed="64"/>
      </patternFill>
    </fill>
    <fill>
      <patternFill patternType="solid">
        <fgColor rgb="FFBFBFBF"/>
        <bgColor indexed="64"/>
      </patternFill>
    </fill>
    <fill>
      <patternFill patternType="solid">
        <fgColor rgb="FF92D050"/>
        <bgColor indexed="64"/>
      </patternFill>
    </fill>
    <fill>
      <patternFill patternType="solid">
        <fgColor rgb="FF00B050"/>
        <bgColor indexed="64"/>
      </patternFill>
    </fill>
    <fill>
      <patternFill patternType="solid">
        <fgColor rgb="FFFFFF66"/>
        <bgColor indexed="64"/>
      </patternFill>
    </fill>
    <fill>
      <patternFill patternType="solid">
        <fgColor rgb="FFFFC000"/>
        <bgColor indexed="64"/>
      </patternFill>
    </fill>
    <fill>
      <patternFill patternType="solid">
        <fgColor rgb="FFFF0000"/>
        <bgColor indexed="64"/>
      </patternFill>
    </fill>
    <fill>
      <patternFill patternType="solid">
        <fgColor theme="9" tint="0.79998168889431442"/>
        <bgColor indexed="64"/>
      </patternFill>
    </fill>
    <fill>
      <patternFill patternType="solid">
        <fgColor rgb="FFD9D9D9"/>
        <bgColor indexed="64"/>
      </patternFill>
    </fill>
    <fill>
      <patternFill patternType="solid">
        <fgColor rgb="FFE26B0A"/>
        <bgColor indexed="64"/>
      </patternFill>
    </fill>
    <fill>
      <patternFill patternType="solid">
        <fgColor rgb="FFC00000"/>
        <bgColor indexed="64"/>
      </patternFill>
    </fill>
    <fill>
      <patternFill patternType="solid">
        <fgColor rgb="FFFFFF00"/>
        <bgColor indexed="64"/>
      </patternFill>
    </fill>
    <fill>
      <patternFill patternType="solid">
        <fgColor theme="4" tint="-0.499984740745262"/>
        <bgColor indexed="64"/>
      </patternFill>
    </fill>
    <fill>
      <patternFill patternType="solid">
        <fgColor theme="0" tint="-0.34998626667073579"/>
        <bgColor indexed="64"/>
      </patternFill>
    </fill>
    <fill>
      <patternFill patternType="solid">
        <fgColor theme="0" tint="-0.499984740745262"/>
        <bgColor indexed="64"/>
      </patternFill>
    </fill>
    <fill>
      <patternFill patternType="solid">
        <fgColor theme="4" tint="0.39997558519241921"/>
        <bgColor indexed="64"/>
      </patternFill>
    </fill>
    <fill>
      <patternFill patternType="solid">
        <fgColor rgb="FF00B0F0"/>
        <bgColor indexed="64"/>
      </patternFill>
    </fill>
    <fill>
      <patternFill patternType="solid">
        <fgColor theme="9" tint="-0.249977111117893"/>
        <bgColor indexed="64"/>
      </patternFill>
    </fill>
    <fill>
      <patternFill patternType="solid">
        <fgColor theme="0" tint="-0.249977111117893"/>
        <bgColor indexed="64"/>
      </patternFill>
    </fill>
    <fill>
      <patternFill patternType="solid">
        <fgColor theme="7" tint="0.39997558519241921"/>
        <bgColor indexed="64"/>
      </patternFill>
    </fill>
  </fills>
  <borders count="106">
    <border>
      <left/>
      <right/>
      <top/>
      <bottom/>
      <diagonal/>
    </border>
    <border>
      <left style="dashed">
        <color theme="9" tint="-0.24994659260841701"/>
      </left>
      <right/>
      <top style="dashed">
        <color theme="9" tint="-0.24994659260841701"/>
      </top>
      <bottom/>
      <diagonal/>
    </border>
    <border>
      <left/>
      <right/>
      <top style="dashed">
        <color theme="9" tint="-0.24994659260841701"/>
      </top>
      <bottom/>
      <diagonal/>
    </border>
    <border>
      <left style="dashed">
        <color theme="9" tint="-0.24994659260841701"/>
      </left>
      <right/>
      <top/>
      <bottom style="dashed">
        <color theme="9" tint="-0.24994659260841701"/>
      </bottom>
      <diagonal/>
    </border>
    <border>
      <left/>
      <right/>
      <top/>
      <bottom style="dashed">
        <color theme="9" tint="-0.24994659260841701"/>
      </bottom>
      <diagonal/>
    </border>
    <border>
      <left style="dashed">
        <color theme="9" tint="-0.24994659260841701"/>
      </left>
      <right/>
      <top style="dashed">
        <color theme="9" tint="-0.24994659260841701"/>
      </top>
      <bottom style="dashed">
        <color theme="9" tint="-0.24994659260841701"/>
      </bottom>
      <diagonal/>
    </border>
    <border>
      <left/>
      <right style="dashed">
        <color theme="9" tint="-0.24994659260841701"/>
      </right>
      <top style="dashed">
        <color theme="9" tint="-0.24994659260841701"/>
      </top>
      <bottom style="dashed">
        <color theme="9" tint="-0.24994659260841701"/>
      </bottom>
      <diagonal/>
    </border>
    <border>
      <left/>
      <right/>
      <top style="dashed">
        <color theme="9" tint="-0.24994659260841701"/>
      </top>
      <bottom style="dashed">
        <color theme="9" tint="-0.24994659260841701"/>
      </bottom>
      <diagonal/>
    </border>
    <border>
      <left style="dashed">
        <color theme="9" tint="-0.24994659260841701"/>
      </left>
      <right style="dashed">
        <color theme="9" tint="-0.24994659260841701"/>
      </right>
      <top style="dashed">
        <color theme="9" tint="-0.24994659260841701"/>
      </top>
      <bottom/>
      <diagonal/>
    </border>
    <border>
      <left style="dashed">
        <color theme="9" tint="-0.24994659260841701"/>
      </left>
      <right style="dashed">
        <color theme="9" tint="-0.24994659260841701"/>
      </right>
      <top style="dashed">
        <color theme="9" tint="-0.24994659260841701"/>
      </top>
      <bottom style="dashed">
        <color theme="9" tint="-0.24994659260841701"/>
      </bottom>
      <diagonal/>
    </border>
    <border>
      <left style="dashed">
        <color theme="9" tint="-0.24994659260841701"/>
      </left>
      <right style="dashed">
        <color theme="9" tint="-0.24994659260841701"/>
      </right>
      <top/>
      <bottom style="dashed">
        <color theme="9" tint="-0.24994659260841701"/>
      </bottom>
      <diagonal/>
    </border>
    <border>
      <left style="dashed">
        <color theme="9" tint="-0.24994659260841701"/>
      </left>
      <right style="dashed">
        <color theme="9" tint="-0.24994659260841701"/>
      </right>
      <top/>
      <bottom/>
      <diagonal/>
    </border>
    <border>
      <left style="dashed">
        <color theme="9" tint="-0.24994659260841701"/>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auto="1"/>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double">
        <color indexed="64"/>
      </left>
      <right/>
      <top style="double">
        <color indexed="64"/>
      </top>
      <bottom/>
      <diagonal/>
    </border>
    <border>
      <left/>
      <right style="thin">
        <color theme="0"/>
      </right>
      <top style="double">
        <color indexed="64"/>
      </top>
      <bottom/>
      <diagonal/>
    </border>
    <border>
      <left style="thin">
        <color theme="0"/>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double">
        <color indexed="64"/>
      </right>
      <top style="thin">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auto="1"/>
      </left>
      <right/>
      <top style="hair">
        <color auto="1"/>
      </top>
      <bottom style="hair">
        <color auto="1"/>
      </bottom>
      <diagonal/>
    </border>
    <border>
      <left/>
      <right style="double">
        <color indexed="64"/>
      </right>
      <top style="hair">
        <color indexed="64"/>
      </top>
      <bottom style="hair">
        <color indexed="64"/>
      </bottom>
      <diagonal/>
    </border>
    <border>
      <left style="double">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top style="hair">
        <color indexed="64"/>
      </top>
      <bottom style="double">
        <color indexed="64"/>
      </bottom>
      <diagonal/>
    </border>
    <border>
      <left/>
      <right style="hair">
        <color indexed="64"/>
      </right>
      <top style="hair">
        <color indexed="64"/>
      </top>
      <bottom style="double">
        <color indexed="64"/>
      </bottom>
      <diagonal/>
    </border>
    <border>
      <left style="hair">
        <color indexed="64"/>
      </left>
      <right/>
      <top style="hair">
        <color indexed="64"/>
      </top>
      <bottom style="double">
        <color indexed="64"/>
      </bottom>
      <diagonal/>
    </border>
    <border>
      <left/>
      <right style="double">
        <color indexed="64"/>
      </right>
      <top style="hair">
        <color indexed="64"/>
      </top>
      <bottom style="double">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rgb="FF000000"/>
      </right>
      <top/>
      <bottom style="medium">
        <color rgb="FF000000"/>
      </bottom>
      <diagonal/>
    </border>
    <border>
      <left/>
      <right/>
      <top/>
      <bottom style="medium">
        <color rgb="FF000000"/>
      </bottom>
      <diagonal/>
    </border>
    <border>
      <left style="dotted">
        <color rgb="FFF79646"/>
      </left>
      <right style="dotted">
        <color rgb="FFF79646"/>
      </right>
      <top/>
      <bottom style="dotted">
        <color rgb="FFF79646"/>
      </bottom>
      <diagonal/>
    </border>
    <border>
      <left style="dotted">
        <color rgb="FFF79646"/>
      </left>
      <right style="dotted">
        <color rgb="FFF79646"/>
      </right>
      <top style="dotted">
        <color rgb="FFF79646"/>
      </top>
      <bottom style="dotted">
        <color rgb="FFF79646"/>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theme="0"/>
      </left>
      <right/>
      <top/>
      <bottom/>
      <diagonal/>
    </border>
    <border>
      <left/>
      <right style="medium">
        <color theme="0"/>
      </right>
      <top/>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dashed">
        <color theme="9" tint="-0.24994659260841701"/>
      </left>
      <right style="dashed">
        <color theme="9" tint="-0.24994659260841701"/>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dashed">
        <color theme="9" tint="-0.24994659260841701"/>
      </right>
      <top style="dashed">
        <color theme="9" tint="-0.24994659260841701"/>
      </top>
      <bottom/>
      <diagonal/>
    </border>
    <border>
      <left style="thin">
        <color indexed="64"/>
      </left>
      <right style="thin">
        <color indexed="64"/>
      </right>
      <top style="medium">
        <color indexed="64"/>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diagonal/>
    </border>
    <border>
      <left style="thick">
        <color theme="0"/>
      </left>
      <right style="thick">
        <color theme="0"/>
      </right>
      <top style="thick">
        <color theme="0"/>
      </top>
      <bottom style="thick">
        <color theme="0"/>
      </bottom>
      <diagonal/>
    </border>
    <border>
      <left style="thick">
        <color theme="0"/>
      </left>
      <right style="thick">
        <color theme="0"/>
      </right>
      <top style="thick">
        <color theme="0"/>
      </top>
      <bottom/>
      <diagonal/>
    </border>
    <border>
      <left style="thick">
        <color theme="0"/>
      </left>
      <right/>
      <top style="thick">
        <color theme="0"/>
      </top>
      <bottom style="thick">
        <color theme="0"/>
      </bottom>
      <diagonal/>
    </border>
    <border>
      <left/>
      <right style="thick">
        <color theme="0"/>
      </right>
      <top style="thick">
        <color theme="0"/>
      </top>
      <bottom style="thick">
        <color theme="0"/>
      </bottom>
      <diagonal/>
    </border>
    <border>
      <left style="thick">
        <color theme="0"/>
      </left>
      <right style="thick">
        <color theme="0"/>
      </right>
      <top/>
      <bottom style="thick">
        <color theme="0"/>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ck">
        <color theme="0"/>
      </top>
      <bottom style="medium">
        <color indexed="64"/>
      </bottom>
      <diagonal/>
    </border>
    <border>
      <left/>
      <right/>
      <top style="thick">
        <color theme="0"/>
      </top>
      <bottom style="medium">
        <color indexed="64"/>
      </bottom>
      <diagonal/>
    </border>
    <border>
      <left/>
      <right/>
      <top style="thick">
        <color theme="0"/>
      </top>
      <bottom style="thick">
        <color theme="0"/>
      </bottom>
      <diagonal/>
    </border>
    <border>
      <left/>
      <right style="thin">
        <color indexed="64"/>
      </right>
      <top style="dashed">
        <color theme="9" tint="-0.24994659260841701"/>
      </top>
      <bottom/>
      <diagonal/>
    </border>
  </borders>
  <cellStyleXfs count="3">
    <xf numFmtId="0" fontId="0" fillId="0" borderId="0"/>
    <xf numFmtId="0" fontId="8" fillId="0" borderId="0"/>
    <xf numFmtId="0" fontId="14" fillId="0" borderId="0"/>
  </cellStyleXfs>
  <cellXfs count="498">
    <xf numFmtId="0" fontId="0" fillId="0" borderId="0" xfId="0"/>
    <xf numFmtId="0" fontId="1" fillId="3" borderId="0" xfId="0" applyFont="1" applyFill="1"/>
    <xf numFmtId="0" fontId="1" fillId="3" borderId="0" xfId="0" applyFont="1" applyFill="1" applyAlignment="1">
      <alignment horizontal="center" vertical="center"/>
    </xf>
    <xf numFmtId="0" fontId="0" fillId="5" borderId="0" xfId="0" applyFill="1"/>
    <xf numFmtId="0" fontId="0" fillId="0" borderId="0" xfId="0" applyAlignment="1">
      <alignment horizontal="left" wrapText="1"/>
    </xf>
    <xf numFmtId="0" fontId="0" fillId="5" borderId="0" xfId="0" applyFill="1" applyAlignment="1">
      <alignment horizontal="center"/>
    </xf>
    <xf numFmtId="0" fontId="0" fillId="3" borderId="0" xfId="0" applyFill="1"/>
    <xf numFmtId="0" fontId="10" fillId="3" borderId="20" xfId="1" quotePrefix="1" applyFont="1" applyFill="1" applyBorder="1" applyAlignment="1">
      <alignment horizontal="left" vertical="top" wrapText="1"/>
    </xf>
    <xf numFmtId="0" fontId="11" fillId="3" borderId="0" xfId="1" quotePrefix="1" applyFont="1" applyFill="1" applyAlignment="1">
      <alignment horizontal="left" vertical="top" wrapText="1"/>
    </xf>
    <xf numFmtId="0" fontId="11" fillId="3" borderId="21" xfId="1" quotePrefix="1" applyFont="1" applyFill="1" applyBorder="1" applyAlignment="1">
      <alignment horizontal="left" vertical="top" wrapText="1"/>
    </xf>
    <xf numFmtId="0" fontId="9" fillId="3" borderId="20" xfId="1" applyFont="1" applyFill="1" applyBorder="1"/>
    <xf numFmtId="0" fontId="9" fillId="3" borderId="0" xfId="1" applyFont="1" applyFill="1"/>
    <xf numFmtId="0" fontId="13" fillId="3" borderId="0" xfId="1" applyFont="1" applyFill="1" applyAlignment="1">
      <alignment horizontal="left" vertical="center" wrapText="1"/>
    </xf>
    <xf numFmtId="0" fontId="9" fillId="3" borderId="0" xfId="1" applyFont="1" applyFill="1" applyAlignment="1">
      <alignment horizontal="left" vertical="center" wrapText="1"/>
    </xf>
    <xf numFmtId="0" fontId="9" fillId="3" borderId="0" xfId="1" quotePrefix="1" applyFont="1" applyFill="1" applyAlignment="1">
      <alignment horizontal="left" vertical="center" wrapText="1"/>
    </xf>
    <xf numFmtId="0" fontId="9" fillId="3" borderId="21" xfId="1" applyFont="1" applyFill="1" applyBorder="1"/>
    <xf numFmtId="0" fontId="15" fillId="3" borderId="0" xfId="0" applyFont="1" applyFill="1" applyAlignment="1">
      <alignment horizontal="left" vertical="center" wrapText="1"/>
    </xf>
    <xf numFmtId="0" fontId="16" fillId="3" borderId="0" xfId="0" applyFont="1" applyFill="1" applyAlignment="1">
      <alignment horizontal="left" vertical="top" wrapText="1"/>
    </xf>
    <xf numFmtId="0" fontId="22" fillId="3" borderId="0" xfId="0" applyFont="1" applyFill="1" applyAlignment="1">
      <alignment horizontal="center" vertical="center"/>
    </xf>
    <xf numFmtId="0" fontId="24" fillId="3" borderId="49" xfId="0" applyFont="1" applyFill="1" applyBorder="1" applyAlignment="1">
      <alignment vertical="top" wrapText="1"/>
    </xf>
    <xf numFmtId="0" fontId="24" fillId="3" borderId="50" xfId="0" applyFont="1" applyFill="1" applyBorder="1" applyAlignment="1">
      <alignment vertical="top" wrapText="1"/>
    </xf>
    <xf numFmtId="0" fontId="26" fillId="0" borderId="0" xfId="0" applyFont="1" applyAlignment="1">
      <alignment horizontal="center" vertical="center" wrapText="1"/>
    </xf>
    <xf numFmtId="0" fontId="27" fillId="3" borderId="0" xfId="0" applyFont="1" applyFill="1"/>
    <xf numFmtId="0" fontId="3" fillId="3" borderId="0" xfId="0" applyFont="1" applyFill="1" applyAlignment="1">
      <alignment horizontal="left" vertical="center"/>
    </xf>
    <xf numFmtId="0" fontId="28" fillId="3" borderId="0" xfId="0" applyFont="1" applyFill="1" applyAlignment="1">
      <alignment horizontal="center" vertical="center" wrapText="1"/>
    </xf>
    <xf numFmtId="0" fontId="21" fillId="3" borderId="0" xfId="0" applyFont="1" applyFill="1"/>
    <xf numFmtId="0" fontId="25" fillId="3" borderId="0" xfId="0" applyFont="1" applyFill="1" applyAlignment="1">
      <alignment horizontal="justify" vertical="center" wrapText="1" readingOrder="1"/>
    </xf>
    <xf numFmtId="0" fontId="3" fillId="3" borderId="0" xfId="0" applyFont="1" applyFill="1" applyAlignment="1">
      <alignment vertical="center"/>
    </xf>
    <xf numFmtId="0" fontId="21" fillId="0" borderId="0" xfId="0" applyFont="1"/>
    <xf numFmtId="0" fontId="25" fillId="0" borderId="0" xfId="0" applyFont="1" applyAlignment="1">
      <alignment horizontal="justify" vertical="center" wrapText="1" readingOrder="1"/>
    </xf>
    <xf numFmtId="0" fontId="29" fillId="0" borderId="0" xfId="0" applyFont="1" applyAlignment="1">
      <alignment vertical="center"/>
    </xf>
    <xf numFmtId="0" fontId="30" fillId="0" borderId="0" xfId="0" applyFont="1"/>
    <xf numFmtId="0" fontId="19" fillId="0" borderId="0" xfId="0" applyFont="1"/>
    <xf numFmtId="0" fontId="27" fillId="0" borderId="0" xfId="0" applyFont="1"/>
    <xf numFmtId="0" fontId="32" fillId="3" borderId="0" xfId="0" applyFont="1" applyFill="1"/>
    <xf numFmtId="0" fontId="33" fillId="3" borderId="0" xfId="0" applyFont="1" applyFill="1"/>
    <xf numFmtId="0" fontId="34" fillId="13" borderId="57" xfId="0" applyFont="1" applyFill="1" applyBorder="1" applyAlignment="1">
      <alignment horizontal="center" vertical="center" wrapText="1" readingOrder="1"/>
    </xf>
    <xf numFmtId="0" fontId="34" fillId="13" borderId="58" xfId="0" applyFont="1" applyFill="1" applyBorder="1" applyAlignment="1">
      <alignment horizontal="center" vertical="center" wrapText="1" readingOrder="1"/>
    </xf>
    <xf numFmtId="0" fontId="34" fillId="3" borderId="60" xfId="0" applyFont="1" applyFill="1" applyBorder="1" applyAlignment="1">
      <alignment horizontal="center" vertical="center" wrapText="1" readingOrder="1"/>
    </xf>
    <xf numFmtId="0" fontId="35" fillId="3" borderId="60" xfId="0" applyFont="1" applyFill="1" applyBorder="1" applyAlignment="1">
      <alignment horizontal="justify" vertical="center" wrapText="1" readingOrder="1"/>
    </xf>
    <xf numFmtId="9" fontId="34" fillId="3" borderId="61" xfId="0" applyNumberFormat="1" applyFont="1" applyFill="1" applyBorder="1" applyAlignment="1">
      <alignment horizontal="center" vertical="center" wrapText="1" readingOrder="1"/>
    </xf>
    <xf numFmtId="0" fontId="34" fillId="3" borderId="13" xfId="0" applyFont="1" applyFill="1" applyBorder="1" applyAlignment="1">
      <alignment horizontal="center" vertical="center" wrapText="1" readingOrder="1"/>
    </xf>
    <xf numFmtId="0" fontId="35" fillId="3" borderId="13" xfId="0" applyFont="1" applyFill="1" applyBorder="1" applyAlignment="1">
      <alignment horizontal="justify" vertical="center" wrapText="1" readingOrder="1"/>
    </xf>
    <xf numFmtId="9" fontId="34" fillId="3" borderId="63" xfId="0" applyNumberFormat="1" applyFont="1" applyFill="1" applyBorder="1" applyAlignment="1">
      <alignment horizontal="center" vertical="center" wrapText="1" readingOrder="1"/>
    </xf>
    <xf numFmtId="0" fontId="35" fillId="3" borderId="63" xfId="0" applyFont="1" applyFill="1" applyBorder="1" applyAlignment="1">
      <alignment horizontal="center" vertical="center" wrapText="1" readingOrder="1"/>
    </xf>
    <xf numFmtId="0" fontId="34" fillId="3" borderId="65" xfId="0" applyFont="1" applyFill="1" applyBorder="1" applyAlignment="1">
      <alignment horizontal="center" vertical="center" wrapText="1" readingOrder="1"/>
    </xf>
    <xf numFmtId="0" fontId="35" fillId="3" borderId="65" xfId="0" applyFont="1" applyFill="1" applyBorder="1" applyAlignment="1">
      <alignment horizontal="justify" vertical="center" wrapText="1" readingOrder="1"/>
    </xf>
    <xf numFmtId="0" fontId="35" fillId="3" borderId="66" xfId="0" applyFont="1" applyFill="1" applyBorder="1" applyAlignment="1">
      <alignment horizontal="center" vertical="center" wrapText="1" readingOrder="1"/>
    </xf>
    <xf numFmtId="0" fontId="39" fillId="3" borderId="0" xfId="0" applyFont="1" applyFill="1"/>
    <xf numFmtId="0" fontId="41" fillId="15" borderId="67" xfId="0" applyFont="1" applyFill="1" applyBorder="1" applyAlignment="1" applyProtection="1">
      <alignment horizontal="center" vertical="center" wrapText="1" readingOrder="1"/>
      <protection hidden="1"/>
    </xf>
    <xf numFmtId="0" fontId="41" fillId="15" borderId="68" xfId="0" applyFont="1" applyFill="1" applyBorder="1" applyAlignment="1" applyProtection="1">
      <alignment horizontal="center" vertical="center" wrapText="1" readingOrder="1"/>
      <protection hidden="1"/>
    </xf>
    <xf numFmtId="0" fontId="41" fillId="15" borderId="69" xfId="0" applyFont="1" applyFill="1" applyBorder="1" applyAlignment="1" applyProtection="1">
      <alignment horizontal="center" vertical="center" wrapText="1" readingOrder="1"/>
      <protection hidden="1"/>
    </xf>
    <xf numFmtId="0" fontId="41" fillId="16" borderId="67" xfId="0" applyFont="1" applyFill="1" applyBorder="1" applyAlignment="1" applyProtection="1">
      <alignment horizontal="center" wrapText="1" readingOrder="1"/>
      <protection hidden="1"/>
    </xf>
    <xf numFmtId="0" fontId="41" fillId="16" borderId="68" xfId="0" applyFont="1" applyFill="1" applyBorder="1" applyAlignment="1" applyProtection="1">
      <alignment horizontal="center" wrapText="1" readingOrder="1"/>
      <protection hidden="1"/>
    </xf>
    <xf numFmtId="0" fontId="41" fillId="15" borderId="20" xfId="0" applyFont="1" applyFill="1" applyBorder="1" applyAlignment="1" applyProtection="1">
      <alignment horizontal="center" vertical="center" wrapText="1" readingOrder="1"/>
      <protection hidden="1"/>
    </xf>
    <xf numFmtId="0" fontId="41" fillId="15" borderId="0" xfId="0" applyFont="1" applyFill="1" applyAlignment="1" applyProtection="1">
      <alignment horizontal="center" vertical="center" wrapText="1" readingOrder="1"/>
      <protection hidden="1"/>
    </xf>
    <xf numFmtId="0" fontId="41" fillId="15" borderId="21" xfId="0" applyFont="1" applyFill="1" applyBorder="1" applyAlignment="1" applyProtection="1">
      <alignment horizontal="center" vertical="center" wrapText="1" readingOrder="1"/>
      <protection hidden="1"/>
    </xf>
    <xf numFmtId="0" fontId="41" fillId="16" borderId="20" xfId="0" applyFont="1" applyFill="1" applyBorder="1" applyAlignment="1" applyProtection="1">
      <alignment horizontal="center" wrapText="1" readingOrder="1"/>
      <protection hidden="1"/>
    </xf>
    <xf numFmtId="0" fontId="41" fillId="16" borderId="0" xfId="0" applyFont="1" applyFill="1" applyAlignment="1" applyProtection="1">
      <alignment horizontal="center" wrapText="1" readingOrder="1"/>
      <protection hidden="1"/>
    </xf>
    <xf numFmtId="0" fontId="41" fillId="15" borderId="43" xfId="0" applyFont="1" applyFill="1" applyBorder="1" applyAlignment="1" applyProtection="1">
      <alignment horizontal="center" vertical="center" wrapText="1" readingOrder="1"/>
      <protection hidden="1"/>
    </xf>
    <xf numFmtId="0" fontId="41" fillId="15" borderId="44" xfId="0" applyFont="1" applyFill="1" applyBorder="1" applyAlignment="1" applyProtection="1">
      <alignment horizontal="center" vertical="center" wrapText="1" readingOrder="1"/>
      <protection hidden="1"/>
    </xf>
    <xf numFmtId="0" fontId="41" fillId="15" borderId="45" xfId="0" applyFont="1" applyFill="1" applyBorder="1" applyAlignment="1" applyProtection="1">
      <alignment horizontal="center" vertical="center" wrapText="1" readingOrder="1"/>
      <protection hidden="1"/>
    </xf>
    <xf numFmtId="0" fontId="41" fillId="16" borderId="43" xfId="0" applyFont="1" applyFill="1" applyBorder="1" applyAlignment="1" applyProtection="1">
      <alignment horizontal="center" wrapText="1" readingOrder="1"/>
      <protection hidden="1"/>
    </xf>
    <xf numFmtId="0" fontId="41" fillId="16" borderId="44" xfId="0" applyFont="1" applyFill="1" applyBorder="1" applyAlignment="1" applyProtection="1">
      <alignment horizontal="center" wrapText="1" readingOrder="1"/>
      <protection hidden="1"/>
    </xf>
    <xf numFmtId="0" fontId="41" fillId="17" borderId="68" xfId="0" applyFont="1" applyFill="1" applyBorder="1" applyAlignment="1" applyProtection="1">
      <alignment horizontal="center" wrapText="1" readingOrder="1"/>
      <protection hidden="1"/>
    </xf>
    <xf numFmtId="0" fontId="41" fillId="17" borderId="69" xfId="0" applyFont="1" applyFill="1" applyBorder="1" applyAlignment="1" applyProtection="1">
      <alignment horizontal="center" wrapText="1" readingOrder="1"/>
      <protection hidden="1"/>
    </xf>
    <xf numFmtId="0" fontId="41" fillId="17" borderId="20" xfId="0" applyFont="1" applyFill="1" applyBorder="1" applyAlignment="1" applyProtection="1">
      <alignment horizontal="center" wrapText="1" readingOrder="1"/>
      <protection hidden="1"/>
    </xf>
    <xf numFmtId="0" fontId="41" fillId="17" borderId="0" xfId="0" applyFont="1" applyFill="1" applyAlignment="1" applyProtection="1">
      <alignment horizontal="center" wrapText="1" readingOrder="1"/>
      <protection hidden="1"/>
    </xf>
    <xf numFmtId="0" fontId="41" fillId="17" borderId="21" xfId="0" applyFont="1" applyFill="1" applyBorder="1" applyAlignment="1" applyProtection="1">
      <alignment horizontal="center" wrapText="1" readingOrder="1"/>
      <protection hidden="1"/>
    </xf>
    <xf numFmtId="0" fontId="41" fillId="17" borderId="43" xfId="0" applyFont="1" applyFill="1" applyBorder="1" applyAlignment="1" applyProtection="1">
      <alignment horizontal="center" wrapText="1" readingOrder="1"/>
      <protection hidden="1"/>
    </xf>
    <xf numFmtId="0" fontId="41" fillId="17" borderId="44" xfId="0" applyFont="1" applyFill="1" applyBorder="1" applyAlignment="1" applyProtection="1">
      <alignment horizontal="center" wrapText="1" readingOrder="1"/>
      <protection hidden="1"/>
    </xf>
    <xf numFmtId="0" fontId="41" fillId="17" borderId="45" xfId="0" applyFont="1" applyFill="1" applyBorder="1" applyAlignment="1" applyProtection="1">
      <alignment horizontal="center" wrapText="1" readingOrder="1"/>
      <protection hidden="1"/>
    </xf>
    <xf numFmtId="0" fontId="41" fillId="8" borderId="67" xfId="0" applyFont="1" applyFill="1" applyBorder="1" applyAlignment="1" applyProtection="1">
      <alignment horizontal="center" wrapText="1" readingOrder="1"/>
      <protection hidden="1"/>
    </xf>
    <xf numFmtId="0" fontId="41" fillId="8" borderId="68" xfId="0" applyFont="1" applyFill="1" applyBorder="1" applyAlignment="1" applyProtection="1">
      <alignment horizontal="center" wrapText="1" readingOrder="1"/>
      <protection hidden="1"/>
    </xf>
    <xf numFmtId="0" fontId="41" fillId="8" borderId="69" xfId="0" applyFont="1" applyFill="1" applyBorder="1" applyAlignment="1" applyProtection="1">
      <alignment horizontal="center" wrapText="1" readingOrder="1"/>
      <protection hidden="1"/>
    </xf>
    <xf numFmtId="0" fontId="41" fillId="8" borderId="20" xfId="0" applyFont="1" applyFill="1" applyBorder="1" applyAlignment="1" applyProtection="1">
      <alignment horizontal="center" wrapText="1" readingOrder="1"/>
      <protection hidden="1"/>
    </xf>
    <xf numFmtId="0" fontId="41" fillId="8" borderId="0" xfId="0" applyFont="1" applyFill="1" applyAlignment="1" applyProtection="1">
      <alignment horizontal="center" wrapText="1" readingOrder="1"/>
      <protection hidden="1"/>
    </xf>
    <xf numFmtId="0" fontId="41" fillId="8" borderId="21" xfId="0" applyFont="1" applyFill="1" applyBorder="1" applyAlignment="1" applyProtection="1">
      <alignment horizontal="center" wrapText="1" readingOrder="1"/>
      <protection hidden="1"/>
    </xf>
    <xf numFmtId="0" fontId="41" fillId="8" borderId="43" xfId="0" applyFont="1" applyFill="1" applyBorder="1" applyAlignment="1" applyProtection="1">
      <alignment horizontal="center" wrapText="1" readingOrder="1"/>
      <protection hidden="1"/>
    </xf>
    <xf numFmtId="0" fontId="41" fillId="8" borderId="44" xfId="0" applyFont="1" applyFill="1" applyBorder="1" applyAlignment="1" applyProtection="1">
      <alignment horizontal="center" wrapText="1" readingOrder="1"/>
      <protection hidden="1"/>
    </xf>
    <xf numFmtId="0" fontId="41" fillId="8" borderId="45" xfId="0" applyFont="1" applyFill="1" applyBorder="1" applyAlignment="1" applyProtection="1">
      <alignment horizontal="center" wrapText="1" readingOrder="1"/>
      <protection hidden="1"/>
    </xf>
    <xf numFmtId="0" fontId="0" fillId="0" borderId="0" xfId="0" applyAlignment="1">
      <alignment wrapText="1"/>
    </xf>
    <xf numFmtId="0" fontId="0" fillId="0" borderId="0" xfId="0" applyAlignment="1">
      <alignment vertical="top" wrapText="1"/>
    </xf>
    <xf numFmtId="0" fontId="6" fillId="18" borderId="47" xfId="0" applyFont="1" applyFill="1" applyBorder="1" applyAlignment="1">
      <alignment horizontal="center" vertical="center" wrapText="1"/>
    </xf>
    <xf numFmtId="0" fontId="6" fillId="18" borderId="47" xfId="0" applyFont="1" applyFill="1" applyBorder="1" applyAlignment="1">
      <alignment horizontal="center" vertical="center"/>
    </xf>
    <xf numFmtId="0" fontId="44" fillId="0" borderId="0" xfId="0" applyFont="1" applyAlignment="1">
      <alignment horizontal="center"/>
    </xf>
    <xf numFmtId="0" fontId="45" fillId="0" borderId="0" xfId="0" applyFont="1"/>
    <xf numFmtId="0" fontId="47" fillId="4" borderId="0" xfId="0" applyFont="1" applyFill="1" applyAlignment="1" applyProtection="1">
      <alignment horizontal="left" vertical="center" wrapText="1"/>
      <protection locked="0"/>
    </xf>
    <xf numFmtId="0" fontId="46" fillId="19" borderId="0" xfId="0" applyFont="1" applyFill="1" applyAlignment="1" applyProtection="1">
      <alignment vertical="center" wrapText="1"/>
      <protection locked="0"/>
    </xf>
    <xf numFmtId="0" fontId="47" fillId="4" borderId="0" xfId="0" applyFont="1" applyFill="1" applyAlignment="1" applyProtection="1">
      <alignment vertical="center" wrapText="1"/>
      <protection locked="0"/>
    </xf>
    <xf numFmtId="0" fontId="0" fillId="0" borderId="0" xfId="0" applyAlignment="1">
      <alignment horizontal="left"/>
    </xf>
    <xf numFmtId="0" fontId="48" fillId="0" borderId="0" xfId="0" applyFont="1" applyAlignment="1" applyProtection="1">
      <alignment horizontal="center" vertical="center"/>
      <protection locked="0"/>
    </xf>
    <xf numFmtId="0" fontId="46" fillId="0" borderId="0" xfId="0" applyFont="1" applyAlignment="1" applyProtection="1">
      <alignment horizontal="left" vertical="center"/>
      <protection locked="0"/>
    </xf>
    <xf numFmtId="0" fontId="47" fillId="0" borderId="0" xfId="0" applyFont="1" applyAlignment="1" applyProtection="1">
      <alignment horizontal="center" vertical="center"/>
      <protection locked="0"/>
    </xf>
    <xf numFmtId="0" fontId="20" fillId="0" borderId="0" xfId="0" applyFont="1" applyAlignment="1">
      <alignment horizontal="center"/>
    </xf>
    <xf numFmtId="0" fontId="46" fillId="21" borderId="0" xfId="0" applyFont="1" applyFill="1" applyAlignment="1" applyProtection="1">
      <alignment horizontal="left" vertical="center"/>
      <protection locked="0"/>
    </xf>
    <xf numFmtId="0" fontId="46" fillId="21" borderId="0" xfId="0" applyFont="1" applyFill="1" applyAlignment="1" applyProtection="1">
      <alignment horizontal="left" vertical="center" wrapText="1"/>
      <protection locked="0"/>
    </xf>
    <xf numFmtId="0" fontId="46" fillId="0" borderId="0" xfId="0" applyFont="1" applyAlignment="1" applyProtection="1">
      <alignment horizontal="left"/>
      <protection locked="0"/>
    </xf>
    <xf numFmtId="0" fontId="51" fillId="0" borderId="0" xfId="0" applyFont="1"/>
    <xf numFmtId="0" fontId="46" fillId="21" borderId="13" xfId="0" applyFont="1" applyFill="1" applyBorder="1" applyAlignment="1">
      <alignment horizontal="center" vertical="top" wrapText="1" readingOrder="1"/>
    </xf>
    <xf numFmtId="0" fontId="46" fillId="21" borderId="13" xfId="0" applyFont="1" applyFill="1" applyBorder="1" applyAlignment="1">
      <alignment horizontal="center" vertical="center" wrapText="1" readingOrder="1"/>
    </xf>
    <xf numFmtId="0" fontId="51" fillId="0" borderId="13" xfId="0" applyFont="1" applyBorder="1" applyAlignment="1">
      <alignment horizontal="center" vertical="center" wrapText="1" readingOrder="1"/>
    </xf>
    <xf numFmtId="0" fontId="54" fillId="22" borderId="79" xfId="0" applyFont="1" applyFill="1" applyBorder="1" applyAlignment="1">
      <alignment horizontal="center" vertical="top" wrapText="1" readingOrder="1"/>
    </xf>
    <xf numFmtId="0" fontId="54" fillId="22" borderId="81" xfId="0" applyFont="1" applyFill="1" applyBorder="1" applyAlignment="1">
      <alignment horizontal="center" vertical="top" wrapText="1" readingOrder="1"/>
    </xf>
    <xf numFmtId="0" fontId="46" fillId="22" borderId="13" xfId="0" applyFont="1" applyFill="1" applyBorder="1" applyAlignment="1">
      <alignment horizontal="center" vertical="top" wrapText="1" readingOrder="1"/>
    </xf>
    <xf numFmtId="0" fontId="55" fillId="0" borderId="0" xfId="0" applyFont="1"/>
    <xf numFmtId="0" fontId="52" fillId="0" borderId="13" xfId="0" applyFont="1" applyBorder="1" applyAlignment="1">
      <alignment horizontal="center" vertical="center" wrapText="1"/>
    </xf>
    <xf numFmtId="0" fontId="45" fillId="3" borderId="0" xfId="0" applyFont="1" applyFill="1"/>
    <xf numFmtId="0" fontId="58" fillId="7" borderId="0" xfId="0" applyFont="1" applyFill="1" applyAlignment="1">
      <alignment horizontal="center" vertical="center" wrapText="1" readingOrder="1"/>
    </xf>
    <xf numFmtId="0" fontId="59" fillId="8" borderId="51" xfId="0" applyFont="1" applyFill="1" applyBorder="1" applyAlignment="1">
      <alignment horizontal="center" vertical="center" wrapText="1" readingOrder="1"/>
    </xf>
    <xf numFmtId="0" fontId="59" fillId="0" borderId="51" xfId="0" applyFont="1" applyBorder="1" applyAlignment="1">
      <alignment horizontal="center" vertical="center" wrapText="1" readingOrder="1"/>
    </xf>
    <xf numFmtId="0" fontId="59" fillId="0" borderId="51" xfId="0" applyFont="1" applyBorder="1" applyAlignment="1">
      <alignment horizontal="justify" vertical="center" wrapText="1" readingOrder="1"/>
    </xf>
    <xf numFmtId="0" fontId="59" fillId="9" borderId="52" xfId="0" applyFont="1" applyFill="1" applyBorder="1" applyAlignment="1">
      <alignment horizontal="center" vertical="center" wrapText="1" readingOrder="1"/>
    </xf>
    <xf numFmtId="0" fontId="59" fillId="0" borderId="52" xfId="0" applyFont="1" applyBorder="1" applyAlignment="1">
      <alignment horizontal="center" vertical="center" wrapText="1" readingOrder="1"/>
    </xf>
    <xf numFmtId="0" fontId="59" fillId="0" borderId="52" xfId="0" applyFont="1" applyBorder="1" applyAlignment="1">
      <alignment horizontal="justify" vertical="center" wrapText="1" readingOrder="1"/>
    </xf>
    <xf numFmtId="0" fontId="59" fillId="10" borderId="52" xfId="0" applyFont="1" applyFill="1" applyBorder="1" applyAlignment="1">
      <alignment horizontal="center" vertical="center" wrapText="1" readingOrder="1"/>
    </xf>
    <xf numFmtId="0" fontId="59" fillId="11" borderId="52" xfId="0" applyFont="1" applyFill="1" applyBorder="1" applyAlignment="1">
      <alignment horizontal="center" vertical="center" wrapText="1" readingOrder="1"/>
    </xf>
    <xf numFmtId="0" fontId="60" fillId="12" borderId="52" xfId="0" applyFont="1" applyFill="1" applyBorder="1" applyAlignment="1">
      <alignment horizontal="center" vertical="center" wrapText="1" readingOrder="1"/>
    </xf>
    <xf numFmtId="0" fontId="0" fillId="3" borderId="0" xfId="0" applyFill="1" applyBorder="1"/>
    <xf numFmtId="0" fontId="21" fillId="3" borderId="0" xfId="0" applyFont="1" applyFill="1" applyBorder="1"/>
    <xf numFmtId="0" fontId="25" fillId="3" borderId="0" xfId="0" applyFont="1" applyFill="1" applyBorder="1" applyAlignment="1">
      <alignment horizontal="justify" vertical="center" wrapText="1" readingOrder="1"/>
    </xf>
    <xf numFmtId="0" fontId="62" fillId="7" borderId="0" xfId="0" applyFont="1" applyFill="1" applyAlignment="1">
      <alignment horizontal="center" vertical="center" wrapText="1" readingOrder="1"/>
    </xf>
    <xf numFmtId="0" fontId="63" fillId="8" borderId="51" xfId="0" applyFont="1" applyFill="1" applyBorder="1" applyAlignment="1">
      <alignment horizontal="center" vertical="center" wrapText="1" readingOrder="1"/>
    </xf>
    <xf numFmtId="0" fontId="63" fillId="0" borderId="51" xfId="0" applyFont="1" applyBorder="1" applyAlignment="1">
      <alignment horizontal="justify" vertical="center" wrapText="1" readingOrder="1"/>
    </xf>
    <xf numFmtId="9" fontId="63" fillId="0" borderId="51" xfId="0" applyNumberFormat="1" applyFont="1" applyBorder="1" applyAlignment="1">
      <alignment horizontal="center" vertical="center" wrapText="1" readingOrder="1"/>
    </xf>
    <xf numFmtId="0" fontId="63" fillId="9" borderId="52" xfId="0" applyFont="1" applyFill="1" applyBorder="1" applyAlignment="1">
      <alignment horizontal="center" vertical="center" wrapText="1" readingOrder="1"/>
    </xf>
    <xf numFmtId="0" fontId="63" fillId="0" borderId="52" xfId="0" applyFont="1" applyBorder="1" applyAlignment="1">
      <alignment horizontal="justify" vertical="center" wrapText="1" readingOrder="1"/>
    </xf>
    <xf numFmtId="9" fontId="63" fillId="0" borderId="52" xfId="0" applyNumberFormat="1" applyFont="1" applyBorder="1" applyAlignment="1">
      <alignment horizontal="center" vertical="center" wrapText="1" readingOrder="1"/>
    </xf>
    <xf numFmtId="0" fontId="63" fillId="10" borderId="52" xfId="0" applyFont="1" applyFill="1" applyBorder="1" applyAlignment="1">
      <alignment horizontal="center" vertical="center" wrapText="1" readingOrder="1"/>
    </xf>
    <xf numFmtId="0" fontId="63" fillId="11" borderId="52" xfId="0" applyFont="1" applyFill="1" applyBorder="1" applyAlignment="1">
      <alignment horizontal="center" vertical="center" wrapText="1" readingOrder="1"/>
    </xf>
    <xf numFmtId="0" fontId="64" fillId="12" borderId="52" xfId="0" applyFont="1" applyFill="1" applyBorder="1" applyAlignment="1">
      <alignment horizontal="center" vertical="center" wrapText="1" readingOrder="1"/>
    </xf>
    <xf numFmtId="9" fontId="0" fillId="0" borderId="0" xfId="0" applyNumberFormat="1"/>
    <xf numFmtId="9" fontId="0" fillId="0" borderId="0" xfId="0" applyNumberFormat="1" applyAlignment="1">
      <alignment horizontal="center"/>
    </xf>
    <xf numFmtId="0" fontId="0" fillId="0" borderId="0" xfId="0" applyAlignment="1">
      <alignment horizontal="center"/>
    </xf>
    <xf numFmtId="0" fontId="0" fillId="0" borderId="0" xfId="0" applyAlignment="1">
      <alignment horizontal="left" vertical="center" wrapText="1"/>
    </xf>
    <xf numFmtId="0" fontId="4" fillId="4" borderId="8" xfId="0" applyFont="1" applyFill="1" applyBorder="1" applyAlignment="1">
      <alignment horizontal="center" vertical="center" textRotation="90"/>
    </xf>
    <xf numFmtId="9" fontId="0" fillId="3" borderId="0" xfId="0" applyNumberFormat="1" applyFill="1"/>
    <xf numFmtId="9" fontId="59" fillId="0" borderId="52" xfId="0" applyNumberFormat="1" applyFont="1" applyBorder="1" applyAlignment="1">
      <alignment horizontal="justify" vertical="center" wrapText="1" readingOrder="1"/>
    </xf>
    <xf numFmtId="9" fontId="0" fillId="3" borderId="0" xfId="0" applyNumberFormat="1" applyFill="1" applyBorder="1"/>
    <xf numFmtId="0" fontId="0" fillId="0" borderId="13" xfId="0" applyBorder="1" applyAlignment="1">
      <alignment horizontal="left" vertical="center" wrapText="1"/>
    </xf>
    <xf numFmtId="0" fontId="0" fillId="0" borderId="0" xfId="0" applyFont="1" applyAlignment="1">
      <alignment horizontal="left" wrapText="1"/>
    </xf>
    <xf numFmtId="0" fontId="32" fillId="3" borderId="13" xfId="0" applyFont="1" applyFill="1" applyBorder="1"/>
    <xf numFmtId="9" fontId="32" fillId="3" borderId="0" xfId="0" applyNumberFormat="1" applyFont="1" applyFill="1"/>
    <xf numFmtId="9" fontId="32" fillId="3" borderId="13" xfId="0" applyNumberFormat="1" applyFont="1" applyFill="1" applyBorder="1"/>
    <xf numFmtId="0" fontId="67" fillId="0" borderId="13" xfId="0" applyFont="1" applyBorder="1" applyAlignment="1">
      <alignment horizontal="left" vertical="center" wrapText="1"/>
    </xf>
    <xf numFmtId="0" fontId="67" fillId="0" borderId="0" xfId="0" applyFont="1" applyAlignment="1">
      <alignment horizontal="left" vertical="center" wrapText="1"/>
    </xf>
    <xf numFmtId="0" fontId="0" fillId="0" borderId="0" xfId="0" applyAlignment="1">
      <alignment vertical="center" wrapText="1"/>
    </xf>
    <xf numFmtId="0" fontId="68" fillId="3" borderId="0" xfId="0" applyFont="1" applyFill="1" applyBorder="1"/>
    <xf numFmtId="0" fontId="68" fillId="0" borderId="0" xfId="0" applyFont="1" applyBorder="1"/>
    <xf numFmtId="0" fontId="4" fillId="3" borderId="0" xfId="0" applyFont="1" applyFill="1" applyBorder="1" applyAlignment="1">
      <alignment horizontal="center" vertical="center"/>
    </xf>
    <xf numFmtId="0" fontId="4" fillId="2" borderId="0" xfId="0" applyFont="1" applyFill="1" applyBorder="1" applyAlignment="1">
      <alignment horizontal="center" vertical="center"/>
    </xf>
    <xf numFmtId="0" fontId="0" fillId="0" borderId="13" xfId="0" applyBorder="1" applyAlignment="1">
      <alignment vertical="center" wrapText="1"/>
    </xf>
    <xf numFmtId="0" fontId="34" fillId="5" borderId="60" xfId="0" applyFont="1" applyFill="1" applyBorder="1" applyAlignment="1">
      <alignment horizontal="center" vertical="center" wrapText="1" readingOrder="1"/>
    </xf>
    <xf numFmtId="0" fontId="34" fillId="5" borderId="13" xfId="0" applyFont="1" applyFill="1" applyBorder="1" applyAlignment="1">
      <alignment horizontal="center" vertical="center" wrapText="1" readingOrder="1"/>
    </xf>
    <xf numFmtId="0" fontId="6" fillId="18" borderId="53" xfId="0" applyFont="1" applyFill="1" applyBorder="1" applyAlignment="1">
      <alignment horizontal="center" vertical="center"/>
    </xf>
    <xf numFmtId="0" fontId="0" fillId="0" borderId="0" xfId="0" applyFill="1" applyBorder="1" applyAlignment="1">
      <alignment horizontal="left" vertical="center" wrapText="1"/>
    </xf>
    <xf numFmtId="0" fontId="1" fillId="3" borderId="0" xfId="0" applyFont="1" applyFill="1" applyAlignment="1">
      <alignment horizontal="left" vertical="center"/>
    </xf>
    <xf numFmtId="0" fontId="51" fillId="0" borderId="13" xfId="0" applyFont="1" applyBorder="1" applyAlignment="1">
      <alignment horizontal="justify" vertical="center" wrapText="1"/>
    </xf>
    <xf numFmtId="0" fontId="52" fillId="0" borderId="13" xfId="0" applyFont="1" applyBorder="1" applyAlignment="1">
      <alignment vertical="center" wrapText="1" readingOrder="1"/>
    </xf>
    <xf numFmtId="0" fontId="52" fillId="3" borderId="13" xfId="0" applyFont="1" applyFill="1" applyBorder="1" applyAlignment="1">
      <alignment horizontal="center" vertical="center" wrapText="1" readingOrder="1"/>
    </xf>
    <xf numFmtId="0" fontId="51" fillId="3" borderId="13" xfId="0" applyFont="1" applyFill="1" applyBorder="1" applyAlignment="1">
      <alignment vertical="center" wrapText="1"/>
    </xf>
    <xf numFmtId="0" fontId="8" fillId="3" borderId="13" xfId="0" applyFont="1" applyFill="1" applyBorder="1" applyAlignment="1">
      <alignment wrapText="1"/>
    </xf>
    <xf numFmtId="0" fontId="51" fillId="0" borderId="13" xfId="0" applyFont="1" applyBorder="1" applyAlignment="1">
      <alignment horizontal="center" vertical="center" wrapText="1"/>
    </xf>
    <xf numFmtId="0" fontId="8" fillId="0" borderId="13" xfId="0" applyFont="1" applyBorder="1" applyAlignment="1">
      <alignment horizontal="left" vertical="top" wrapText="1" readingOrder="1"/>
    </xf>
    <xf numFmtId="0" fontId="52" fillId="0" borderId="13" xfId="0" applyFont="1" applyBorder="1" applyAlignment="1">
      <alignment horizontal="left" vertical="center" wrapText="1" readingOrder="1"/>
    </xf>
    <xf numFmtId="0" fontId="0" fillId="0" borderId="13" xfId="0" applyFill="1" applyBorder="1" applyAlignment="1">
      <alignment vertical="center" wrapText="1"/>
    </xf>
    <xf numFmtId="0" fontId="24" fillId="3" borderId="48" xfId="0" applyFont="1" applyFill="1" applyBorder="1" applyAlignment="1">
      <alignment vertical="top" wrapText="1"/>
    </xf>
    <xf numFmtId="0" fontId="32" fillId="0" borderId="0" xfId="0" applyFont="1" applyAlignment="1" applyProtection="1">
      <alignment vertical="center"/>
      <protection locked="0"/>
    </xf>
    <xf numFmtId="0" fontId="74" fillId="0" borderId="0" xfId="0" applyFont="1" applyAlignment="1" applyProtection="1">
      <alignment horizontal="center" vertical="center"/>
      <protection locked="0"/>
    </xf>
    <xf numFmtId="0" fontId="70" fillId="0" borderId="0" xfId="0" applyFont="1"/>
    <xf numFmtId="0" fontId="32" fillId="0" borderId="0" xfId="0" applyFont="1"/>
    <xf numFmtId="0" fontId="0" fillId="0" borderId="0" xfId="0" applyAlignment="1">
      <alignment horizontal="center" wrapText="1"/>
    </xf>
    <xf numFmtId="0" fontId="0" fillId="0" borderId="0" xfId="0" applyProtection="1">
      <protection locked="0"/>
    </xf>
    <xf numFmtId="0" fontId="0" fillId="0" borderId="0" xfId="0" applyAlignment="1" applyProtection="1">
      <alignment vertical="top"/>
      <protection locked="0"/>
    </xf>
    <xf numFmtId="0" fontId="76" fillId="4" borderId="92" xfId="0" applyFont="1" applyFill="1" applyBorder="1" applyAlignment="1">
      <alignment horizontal="center" vertical="center"/>
    </xf>
    <xf numFmtId="0" fontId="76" fillId="4" borderId="92" xfId="0" applyFont="1" applyFill="1" applyBorder="1" applyAlignment="1">
      <alignment horizontal="center" vertical="center" wrapText="1"/>
    </xf>
    <xf numFmtId="0" fontId="76" fillId="4" borderId="92" xfId="0" applyFont="1" applyFill="1" applyBorder="1" applyAlignment="1" applyProtection="1">
      <alignment horizontal="center" vertical="center" wrapText="1"/>
      <protection locked="0"/>
    </xf>
    <xf numFmtId="0" fontId="76" fillId="23" borderId="92" xfId="0" applyFont="1" applyFill="1" applyBorder="1" applyAlignment="1" applyProtection="1">
      <alignment horizontal="center" vertical="center" textRotation="90"/>
      <protection locked="0"/>
    </xf>
    <xf numFmtId="0" fontId="77" fillId="4" borderId="92" xfId="0" applyFont="1" applyFill="1" applyBorder="1" applyAlignment="1">
      <alignment horizontal="center" vertical="center" wrapText="1"/>
    </xf>
    <xf numFmtId="0" fontId="70" fillId="24" borderId="0" xfId="0" applyFont="1" applyFill="1" applyBorder="1"/>
    <xf numFmtId="0" fontId="32" fillId="3" borderId="0" xfId="0" applyFont="1" applyFill="1" applyBorder="1" applyAlignment="1" applyProtection="1">
      <alignment vertical="center"/>
      <protection locked="0"/>
    </xf>
    <xf numFmtId="0" fontId="74" fillId="3" borderId="0" xfId="0" applyFont="1" applyFill="1" applyBorder="1" applyAlignment="1" applyProtection="1">
      <alignment horizontal="center" vertical="center"/>
      <protection locked="0"/>
    </xf>
    <xf numFmtId="0" fontId="70" fillId="3" borderId="0" xfId="0" applyFont="1" applyFill="1" applyBorder="1"/>
    <xf numFmtId="0" fontId="32" fillId="3" borderId="0" xfId="0" applyFont="1" applyFill="1" applyBorder="1"/>
    <xf numFmtId="0" fontId="76" fillId="4" borderId="92" xfId="0" applyFont="1" applyFill="1" applyBorder="1" applyAlignment="1" applyProtection="1">
      <alignment vertical="center" wrapText="1"/>
      <protection locked="0"/>
    </xf>
    <xf numFmtId="0" fontId="76" fillId="4" borderId="92" xfId="0" applyFont="1" applyFill="1" applyBorder="1" applyAlignment="1" applyProtection="1">
      <alignment vertical="center"/>
      <protection locked="0"/>
    </xf>
    <xf numFmtId="0" fontId="1" fillId="3" borderId="0" xfId="0" applyFont="1" applyFill="1" applyAlignment="1">
      <alignment horizontal="left" vertical="center"/>
    </xf>
    <xf numFmtId="0" fontId="76" fillId="4" borderId="92" xfId="0" applyFont="1" applyFill="1" applyBorder="1" applyAlignment="1" applyProtection="1">
      <alignment horizontal="center" vertical="center" wrapText="1"/>
      <protection locked="0"/>
    </xf>
    <xf numFmtId="0" fontId="41" fillId="25" borderId="67" xfId="0" applyFont="1" applyFill="1" applyBorder="1" applyAlignment="1" applyProtection="1">
      <alignment horizontal="center" wrapText="1" readingOrder="1"/>
      <protection hidden="1"/>
    </xf>
    <xf numFmtId="0" fontId="41" fillId="25" borderId="68" xfId="0" applyFont="1" applyFill="1" applyBorder="1" applyAlignment="1" applyProtection="1">
      <alignment horizontal="center" wrapText="1" readingOrder="1"/>
      <protection hidden="1"/>
    </xf>
    <xf numFmtId="0" fontId="41" fillId="25" borderId="69" xfId="0" applyFont="1" applyFill="1" applyBorder="1" applyAlignment="1" applyProtection="1">
      <alignment horizontal="center" wrapText="1" readingOrder="1"/>
      <protection hidden="1"/>
    </xf>
    <xf numFmtId="0" fontId="41" fillId="25" borderId="20" xfId="0" applyFont="1" applyFill="1" applyBorder="1" applyAlignment="1" applyProtection="1">
      <alignment horizontal="center" wrapText="1" readingOrder="1"/>
      <protection hidden="1"/>
    </xf>
    <xf numFmtId="0" fontId="41" fillId="25" borderId="0" xfId="0" applyFont="1" applyFill="1" applyAlignment="1" applyProtection="1">
      <alignment horizontal="center" wrapText="1" readingOrder="1"/>
      <protection hidden="1"/>
    </xf>
    <xf numFmtId="0" fontId="41" fillId="25" borderId="21" xfId="0" applyFont="1" applyFill="1" applyBorder="1" applyAlignment="1" applyProtection="1">
      <alignment horizontal="center" wrapText="1" readingOrder="1"/>
      <protection hidden="1"/>
    </xf>
    <xf numFmtId="0" fontId="41" fillId="25" borderId="43" xfId="0" applyFont="1" applyFill="1" applyBorder="1" applyAlignment="1" applyProtection="1">
      <alignment horizontal="center" wrapText="1" readingOrder="1"/>
      <protection hidden="1"/>
    </xf>
    <xf numFmtId="0" fontId="41" fillId="25" borderId="44" xfId="0" applyFont="1" applyFill="1" applyBorder="1" applyAlignment="1" applyProtection="1">
      <alignment horizontal="center" wrapText="1" readingOrder="1"/>
      <protection hidden="1"/>
    </xf>
    <xf numFmtId="0" fontId="41" fillId="25" borderId="45" xfId="0" applyFont="1" applyFill="1" applyBorder="1" applyAlignment="1" applyProtection="1">
      <alignment horizontal="center" wrapText="1" readingOrder="1"/>
      <protection hidden="1"/>
    </xf>
    <xf numFmtId="0" fontId="42" fillId="25" borderId="68" xfId="0" applyFont="1" applyFill="1" applyBorder="1" applyAlignment="1" applyProtection="1">
      <alignment horizontal="center" wrapText="1" readingOrder="1"/>
      <protection hidden="1"/>
    </xf>
    <xf numFmtId="0" fontId="52" fillId="0" borderId="13" xfId="0" applyFont="1" applyBorder="1" applyAlignment="1">
      <alignment horizontal="center" vertical="center" wrapText="1" readingOrder="1"/>
    </xf>
    <xf numFmtId="0" fontId="51" fillId="0" borderId="0" xfId="0" applyFont="1" applyProtection="1">
      <protection locked="0"/>
    </xf>
    <xf numFmtId="0" fontId="46" fillId="0" borderId="0" xfId="0" applyFont="1" applyAlignment="1" applyProtection="1">
      <alignment vertical="center"/>
      <protection locked="0"/>
    </xf>
    <xf numFmtId="0" fontId="80" fillId="0" borderId="0" xfId="0" applyFont="1" applyAlignment="1" applyProtection="1">
      <alignment horizontal="center" vertical="center"/>
      <protection locked="0"/>
    </xf>
    <xf numFmtId="0" fontId="55" fillId="20" borderId="0" xfId="0" applyFont="1" applyFill="1" applyAlignment="1" applyProtection="1">
      <alignment horizontal="center" vertical="center" wrapText="1"/>
      <protection locked="0"/>
    </xf>
    <xf numFmtId="0" fontId="55" fillId="0" borderId="0" xfId="0" applyFont="1" applyAlignment="1" applyProtection="1">
      <alignment horizontal="center" vertical="center"/>
      <protection locked="0"/>
    </xf>
    <xf numFmtId="0" fontId="51" fillId="0" borderId="0" xfId="0" applyFont="1" applyAlignment="1" applyProtection="1">
      <alignment horizontal="center" vertical="center"/>
      <protection locked="0"/>
    </xf>
    <xf numFmtId="0" fontId="51" fillId="0" borderId="13" xfId="0" applyFont="1" applyBorder="1" applyAlignment="1">
      <alignment vertical="center" wrapText="1"/>
    </xf>
    <xf numFmtId="0" fontId="52" fillId="0" borderId="13" xfId="0" applyFont="1" applyBorder="1" applyAlignment="1">
      <alignment vertical="center" wrapText="1"/>
    </xf>
    <xf numFmtId="0" fontId="8" fillId="3" borderId="13" xfId="0" applyFont="1" applyFill="1" applyBorder="1" applyAlignment="1">
      <alignment vertical="top"/>
    </xf>
    <xf numFmtId="0" fontId="51" fillId="0" borderId="13" xfId="0" applyFont="1" applyBorder="1" applyAlignment="1">
      <alignment vertical="top" wrapText="1" readingOrder="1"/>
    </xf>
    <xf numFmtId="0" fontId="8" fillId="0" borderId="13" xfId="0" applyFont="1" applyBorder="1" applyAlignment="1">
      <alignment vertical="center" wrapText="1" readingOrder="1"/>
    </xf>
    <xf numFmtId="0" fontId="52" fillId="0" borderId="13" xfId="0" applyFont="1" applyBorder="1" applyAlignment="1">
      <alignment horizontal="left" vertical="center" wrapText="1"/>
    </xf>
    <xf numFmtId="0" fontId="51" fillId="0" borderId="0" xfId="0" applyFont="1" applyAlignment="1">
      <alignment horizontal="left"/>
    </xf>
    <xf numFmtId="0" fontId="51" fillId="0" borderId="0" xfId="0" applyFont="1" applyAlignment="1">
      <alignment horizontal="center"/>
    </xf>
    <xf numFmtId="0" fontId="46" fillId="5" borderId="13" xfId="0" applyFont="1" applyFill="1" applyBorder="1" applyAlignment="1">
      <alignment horizontal="center" vertical="center"/>
    </xf>
    <xf numFmtId="0" fontId="47" fillId="20" borderId="13" xfId="0" applyFont="1" applyFill="1" applyBorder="1" applyAlignment="1">
      <alignment horizontal="center"/>
    </xf>
    <xf numFmtId="0" fontId="47" fillId="20" borderId="13" xfId="0" applyFont="1" applyFill="1" applyBorder="1" applyAlignment="1">
      <alignment vertical="center" wrapText="1"/>
    </xf>
    <xf numFmtId="0" fontId="51" fillId="0" borderId="82" xfId="0" applyFont="1" applyBorder="1" applyAlignment="1">
      <alignment horizontal="left" vertical="center" wrapText="1"/>
    </xf>
    <xf numFmtId="0" fontId="8" fillId="0" borderId="13" xfId="0" applyFont="1" applyBorder="1" applyAlignment="1">
      <alignment horizontal="center" wrapText="1"/>
    </xf>
    <xf numFmtId="0" fontId="51" fillId="0" borderId="13" xfId="0" applyFont="1" applyBorder="1" applyAlignment="1">
      <alignment horizontal="center" wrapText="1"/>
    </xf>
    <xf numFmtId="0" fontId="83" fillId="0" borderId="13" xfId="0" applyFont="1" applyBorder="1" applyAlignment="1">
      <alignment horizontal="center" wrapText="1"/>
    </xf>
    <xf numFmtId="0" fontId="52" fillId="0" borderId="0" xfId="0" applyFont="1"/>
    <xf numFmtId="0" fontId="51" fillId="0" borderId="79" xfId="0" applyFont="1" applyBorder="1" applyAlignment="1">
      <alignment vertical="center" wrapText="1"/>
    </xf>
    <xf numFmtId="0" fontId="46" fillId="0" borderId="13" xfId="0" applyFont="1" applyBorder="1" applyAlignment="1">
      <alignment horizontal="center" wrapText="1"/>
    </xf>
    <xf numFmtId="0" fontId="51" fillId="0" borderId="79" xfId="0" applyFont="1" applyBorder="1" applyAlignment="1">
      <alignment vertical="top" wrapText="1"/>
    </xf>
    <xf numFmtId="0" fontId="51" fillId="0" borderId="13" xfId="0" applyFont="1" applyBorder="1" applyAlignment="1">
      <alignment vertical="top" wrapText="1"/>
    </xf>
    <xf numFmtId="0" fontId="8" fillId="0" borderId="13" xfId="0" applyFont="1" applyBorder="1" applyAlignment="1">
      <alignment horizontal="center"/>
    </xf>
    <xf numFmtId="0" fontId="51" fillId="0" borderId="13" xfId="0" applyFont="1" applyBorder="1" applyAlignment="1">
      <alignment horizontal="center"/>
    </xf>
    <xf numFmtId="0" fontId="8" fillId="0" borderId="0" xfId="0" applyFont="1" applyAlignment="1">
      <alignment horizontal="center"/>
    </xf>
    <xf numFmtId="9" fontId="0" fillId="0" borderId="13" xfId="0" applyNumberFormat="1" applyBorder="1" applyAlignment="1">
      <alignment horizontal="center" vertical="center" wrapText="1"/>
    </xf>
    <xf numFmtId="0" fontId="0" fillId="0" borderId="13" xfId="0" applyBorder="1" applyAlignment="1">
      <alignment horizontal="center" vertical="center" wrapText="1"/>
    </xf>
    <xf numFmtId="9" fontId="0" fillId="0" borderId="82" xfId="0" applyNumberFormat="1" applyBorder="1" applyAlignment="1">
      <alignment horizontal="center" vertical="center" wrapText="1"/>
    </xf>
    <xf numFmtId="0" fontId="0" fillId="0" borderId="82" xfId="0" applyBorder="1" applyAlignment="1">
      <alignment horizontal="center" vertical="center" wrapText="1"/>
    </xf>
    <xf numFmtId="0" fontId="4" fillId="4" borderId="8" xfId="0" applyFont="1" applyFill="1" applyBorder="1" applyAlignment="1">
      <alignment horizontal="center" vertical="center" textRotation="90" wrapText="1"/>
    </xf>
    <xf numFmtId="0" fontId="4" fillId="4" borderId="11" xfId="0" applyFont="1" applyFill="1" applyBorder="1" applyAlignment="1">
      <alignment horizontal="center" vertical="center" textRotation="90" wrapText="1"/>
    </xf>
    <xf numFmtId="0" fontId="4" fillId="4" borderId="83" xfId="0" applyFont="1" applyFill="1" applyBorder="1" applyAlignment="1">
      <alignment horizontal="center" vertical="center" textRotation="90" wrapText="1"/>
    </xf>
    <xf numFmtId="0" fontId="1" fillId="3" borderId="0" xfId="0" applyFont="1" applyFill="1" applyAlignment="1">
      <alignment horizontal="left" vertical="center"/>
    </xf>
    <xf numFmtId="0" fontId="68" fillId="3" borderId="0" xfId="0" applyFont="1" applyFill="1" applyBorder="1" applyAlignment="1">
      <alignment vertical="center"/>
    </xf>
    <xf numFmtId="0" fontId="68" fillId="0" borderId="0" xfId="0" applyFont="1" applyBorder="1" applyAlignment="1">
      <alignment vertical="center"/>
    </xf>
    <xf numFmtId="0" fontId="1" fillId="3" borderId="0" xfId="0" applyFont="1" applyFill="1" applyAlignment="1">
      <alignment vertical="center"/>
    </xf>
    <xf numFmtId="0" fontId="21" fillId="3" borderId="0" xfId="0" applyFont="1" applyFill="1" applyBorder="1" applyAlignment="1">
      <alignment vertical="center"/>
    </xf>
    <xf numFmtId="0" fontId="21" fillId="0" borderId="0" xfId="0" applyFont="1" applyBorder="1" applyAlignment="1">
      <alignment vertical="center"/>
    </xf>
    <xf numFmtId="0" fontId="53" fillId="0" borderId="13" xfId="0" applyFont="1" applyBorder="1" applyAlignment="1" applyProtection="1">
      <alignment horizontal="left" vertical="center" wrapText="1"/>
      <protection locked="0"/>
    </xf>
    <xf numFmtId="0" fontId="0" fillId="0" borderId="0" xfId="0" applyAlignment="1">
      <alignment vertical="center"/>
    </xf>
    <xf numFmtId="0" fontId="27" fillId="0" borderId="13" xfId="0" applyFont="1" applyBorder="1" applyAlignment="1">
      <alignment horizontal="center" vertical="center" wrapText="1"/>
    </xf>
    <xf numFmtId="0" fontId="0" fillId="0" borderId="18" xfId="0" applyBorder="1" applyAlignment="1">
      <alignment vertical="center"/>
    </xf>
    <xf numFmtId="164" fontId="46" fillId="19" borderId="0" xfId="0" applyNumberFormat="1" applyFont="1" applyFill="1" applyAlignment="1" applyProtection="1">
      <alignment horizontal="center" vertical="center" wrapText="1"/>
      <protection locked="0"/>
    </xf>
    <xf numFmtId="0" fontId="46" fillId="19" borderId="0" xfId="0" applyFont="1" applyFill="1" applyAlignment="1" applyProtection="1">
      <alignment horizontal="center" vertical="center" wrapText="1"/>
      <protection locked="0"/>
    </xf>
    <xf numFmtId="0" fontId="56" fillId="0" borderId="0" xfId="0" applyFont="1" applyAlignment="1">
      <alignment horizontal="center" wrapText="1"/>
    </xf>
    <xf numFmtId="0" fontId="49" fillId="0" borderId="0" xfId="0" applyFont="1" applyAlignment="1">
      <alignment horizontal="center"/>
    </xf>
    <xf numFmtId="0" fontId="50" fillId="4" borderId="79" xfId="0" applyFont="1" applyFill="1" applyBorder="1" applyAlignment="1">
      <alignment horizontal="center" vertical="top" wrapText="1" readingOrder="1"/>
    </xf>
    <xf numFmtId="0" fontId="50" fillId="4" borderId="80" xfId="0" applyFont="1" applyFill="1" applyBorder="1" applyAlignment="1">
      <alignment horizontal="center" vertical="top" wrapText="1" readingOrder="1"/>
    </xf>
    <xf numFmtId="0" fontId="50" fillId="4" borderId="81" xfId="0" applyFont="1" applyFill="1" applyBorder="1" applyAlignment="1">
      <alignment horizontal="center" vertical="top" wrapText="1" readingOrder="1"/>
    </xf>
    <xf numFmtId="0" fontId="52" fillId="0" borderId="82" xfId="0" applyFont="1" applyBorder="1" applyAlignment="1">
      <alignment horizontal="left" vertical="center" wrapText="1" readingOrder="1"/>
    </xf>
    <xf numFmtId="0" fontId="52" fillId="0" borderId="60" xfId="0" applyFont="1" applyBorder="1" applyAlignment="1">
      <alignment horizontal="left" vertical="center" wrapText="1" readingOrder="1"/>
    </xf>
    <xf numFmtId="0" fontId="52" fillId="0" borderId="82" xfId="0" applyFont="1" applyBorder="1" applyAlignment="1">
      <alignment horizontal="center" vertical="center" wrapText="1" readingOrder="1"/>
    </xf>
    <xf numFmtId="0" fontId="52" fillId="0" borderId="78" xfId="0" applyFont="1" applyBorder="1" applyAlignment="1">
      <alignment horizontal="center" vertical="center" wrapText="1" readingOrder="1"/>
    </xf>
    <xf numFmtId="0" fontId="52" fillId="0" borderId="60" xfId="0" applyFont="1" applyBorder="1" applyAlignment="1">
      <alignment horizontal="center" vertical="center" wrapText="1" readingOrder="1"/>
    </xf>
    <xf numFmtId="0" fontId="50" fillId="4" borderId="13" xfId="0" applyFont="1" applyFill="1" applyBorder="1" applyAlignment="1">
      <alignment horizontal="center" vertical="top" wrapText="1" readingOrder="1"/>
    </xf>
    <xf numFmtId="0" fontId="80" fillId="0" borderId="0" xfId="0" applyFont="1" applyAlignment="1" applyProtection="1">
      <alignment horizontal="center" vertical="center"/>
      <protection locked="0"/>
    </xf>
    <xf numFmtId="0" fontId="47" fillId="20" borderId="0" xfId="0" applyFont="1" applyFill="1" applyAlignment="1" applyProtection="1">
      <alignment horizontal="center" vertical="center" wrapText="1"/>
      <protection locked="0"/>
    </xf>
    <xf numFmtId="0" fontId="47" fillId="20" borderId="0" xfId="0" applyFont="1" applyFill="1" applyAlignment="1" applyProtection="1">
      <alignment horizontal="center" vertical="center"/>
      <protection locked="0"/>
    </xf>
    <xf numFmtId="0" fontId="54" fillId="3" borderId="0" xfId="0" applyFont="1" applyFill="1" applyAlignment="1" applyProtection="1">
      <alignment horizontal="justify" vertical="center" wrapText="1"/>
      <protection locked="0"/>
    </xf>
    <xf numFmtId="0" fontId="82" fillId="0" borderId="0" xfId="0" applyFont="1" applyAlignment="1">
      <alignment horizontal="center" wrapText="1"/>
    </xf>
    <xf numFmtId="0" fontId="80" fillId="0" borderId="0" xfId="0" applyFont="1" applyAlignment="1">
      <alignment horizontal="center"/>
    </xf>
    <xf numFmtId="0" fontId="47" fillId="4" borderId="79" xfId="0" applyFont="1" applyFill="1" applyBorder="1" applyAlignment="1">
      <alignment horizontal="center"/>
    </xf>
    <xf numFmtId="0" fontId="47" fillId="4" borderId="80" xfId="0" applyFont="1" applyFill="1" applyBorder="1" applyAlignment="1">
      <alignment horizontal="center"/>
    </xf>
    <xf numFmtId="0" fontId="47" fillId="4" borderId="81" xfId="0" applyFont="1" applyFill="1" applyBorder="1" applyAlignment="1">
      <alignment horizontal="center"/>
    </xf>
    <xf numFmtId="0" fontId="46" fillId="5" borderId="82" xfId="0" applyFont="1" applyFill="1" applyBorder="1" applyAlignment="1">
      <alignment horizontal="center" vertical="center" wrapText="1"/>
    </xf>
    <xf numFmtId="0" fontId="46" fillId="5" borderId="60" xfId="0" applyFont="1" applyFill="1" applyBorder="1" applyAlignment="1">
      <alignment horizontal="center" vertical="center" wrapText="1"/>
    </xf>
    <xf numFmtId="0" fontId="46" fillId="5" borderId="79" xfId="0" applyFont="1" applyFill="1" applyBorder="1" applyAlignment="1">
      <alignment horizontal="center" vertical="center"/>
    </xf>
    <xf numFmtId="0" fontId="46" fillId="5" borderId="80" xfId="0" applyFont="1" applyFill="1" applyBorder="1" applyAlignment="1">
      <alignment horizontal="center" vertical="center"/>
    </xf>
    <xf numFmtId="0" fontId="46" fillId="5" borderId="81" xfId="0" applyFont="1" applyFill="1" applyBorder="1" applyAlignment="1">
      <alignment horizontal="center" vertical="center"/>
    </xf>
    <xf numFmtId="0" fontId="18" fillId="4" borderId="25" xfId="2" applyFont="1" applyFill="1" applyBorder="1" applyAlignment="1">
      <alignment horizontal="center" vertical="center" wrapText="1"/>
    </xf>
    <xf numFmtId="0" fontId="18" fillId="4" borderId="26" xfId="2" applyFont="1" applyFill="1" applyBorder="1" applyAlignment="1">
      <alignment horizontal="center" vertical="center" wrapText="1"/>
    </xf>
    <xf numFmtId="0" fontId="18" fillId="4" borderId="27" xfId="1" applyFont="1" applyFill="1" applyBorder="1" applyAlignment="1">
      <alignment horizontal="center" vertical="center"/>
    </xf>
    <xf numFmtId="0" fontId="18" fillId="4" borderId="28" xfId="1" applyFont="1" applyFill="1" applyBorder="1" applyAlignment="1">
      <alignment horizontal="center" vertical="center"/>
    </xf>
    <xf numFmtId="0" fontId="5" fillId="4" borderId="14" xfId="1" applyFont="1" applyFill="1" applyBorder="1" applyAlignment="1">
      <alignment horizontal="center" vertical="center" wrapText="1"/>
    </xf>
    <xf numFmtId="0" fontId="5" fillId="4" borderId="15" xfId="1" applyFont="1" applyFill="1" applyBorder="1" applyAlignment="1">
      <alignment horizontal="center" vertical="center" wrapText="1"/>
    </xf>
    <xf numFmtId="0" fontId="5" fillId="4" borderId="16" xfId="1" applyFont="1" applyFill="1" applyBorder="1" applyAlignment="1">
      <alignment horizontal="center" vertical="center" wrapText="1"/>
    </xf>
    <xf numFmtId="0" fontId="10" fillId="3" borderId="17" xfId="1" quotePrefix="1" applyFont="1" applyFill="1" applyBorder="1" applyAlignment="1">
      <alignment horizontal="left" vertical="top" wrapText="1"/>
    </xf>
    <xf numFmtId="0" fontId="11" fillId="3" borderId="18" xfId="1" quotePrefix="1" applyFont="1" applyFill="1" applyBorder="1" applyAlignment="1">
      <alignment horizontal="left" vertical="top" wrapText="1"/>
    </xf>
    <xf numFmtId="0" fontId="11" fillId="3" borderId="19" xfId="1" quotePrefix="1" applyFont="1" applyFill="1" applyBorder="1" applyAlignment="1">
      <alignment horizontal="left" vertical="top" wrapText="1"/>
    </xf>
    <xf numFmtId="0" fontId="12" fillId="3" borderId="22" xfId="1" quotePrefix="1" applyFont="1" applyFill="1" applyBorder="1" applyAlignment="1">
      <alignment horizontal="justify" vertical="center" wrapText="1"/>
    </xf>
    <xf numFmtId="0" fontId="12" fillId="3" borderId="23" xfId="1" quotePrefix="1" applyFont="1" applyFill="1" applyBorder="1" applyAlignment="1">
      <alignment horizontal="justify" vertical="center" wrapText="1"/>
    </xf>
    <xf numFmtId="0" fontId="12" fillId="3" borderId="24" xfId="1" quotePrefix="1" applyFont="1" applyFill="1" applyBorder="1" applyAlignment="1">
      <alignment horizontal="justify" vertical="center" wrapText="1"/>
    </xf>
    <xf numFmtId="0" fontId="9" fillId="0" borderId="20" xfId="1" quotePrefix="1" applyFont="1" applyBorder="1" applyAlignment="1">
      <alignment horizontal="left" vertical="top" wrapText="1"/>
    </xf>
    <xf numFmtId="0" fontId="9" fillId="0" borderId="0" xfId="1" quotePrefix="1" applyFont="1" applyAlignment="1">
      <alignment horizontal="left" vertical="top" wrapText="1"/>
    </xf>
    <xf numFmtId="0" fontId="9" fillId="0" borderId="21" xfId="1" quotePrefix="1" applyFont="1" applyBorder="1" applyAlignment="1">
      <alignment horizontal="left" vertical="top" wrapText="1"/>
    </xf>
    <xf numFmtId="0" fontId="15" fillId="3" borderId="29" xfId="2" applyFont="1" applyFill="1" applyBorder="1" applyAlignment="1">
      <alignment horizontal="left" vertical="top" wrapText="1" readingOrder="1"/>
    </xf>
    <xf numFmtId="0" fontId="15" fillId="3" borderId="30" xfId="2" applyFont="1" applyFill="1" applyBorder="1" applyAlignment="1">
      <alignment horizontal="left" vertical="top" wrapText="1" readingOrder="1"/>
    </xf>
    <xf numFmtId="0" fontId="16" fillId="3" borderId="31" xfId="1" applyFont="1" applyFill="1" applyBorder="1" applyAlignment="1">
      <alignment horizontal="justify" vertical="center" wrapText="1"/>
    </xf>
    <xf numFmtId="0" fontId="16" fillId="3" borderId="32" xfId="1" applyFont="1" applyFill="1" applyBorder="1" applyAlignment="1">
      <alignment horizontal="justify" vertical="center" wrapText="1"/>
    </xf>
    <xf numFmtId="0" fontId="15" fillId="3" borderId="33" xfId="0" applyFont="1" applyFill="1" applyBorder="1" applyAlignment="1">
      <alignment horizontal="left" vertical="center" wrapText="1"/>
    </xf>
    <xf numFmtId="0" fontId="15" fillId="3" borderId="34" xfId="0" applyFont="1" applyFill="1" applyBorder="1" applyAlignment="1">
      <alignment horizontal="left" vertical="center" wrapText="1"/>
    </xf>
    <xf numFmtId="0" fontId="16" fillId="3" borderId="35" xfId="1" applyFont="1" applyFill="1" applyBorder="1" applyAlignment="1">
      <alignment horizontal="justify" vertical="center" wrapText="1"/>
    </xf>
    <xf numFmtId="0" fontId="16" fillId="3" borderId="36" xfId="1" applyFont="1" applyFill="1" applyBorder="1" applyAlignment="1">
      <alignment horizontal="justify" vertical="center" wrapText="1"/>
    </xf>
    <xf numFmtId="0" fontId="15" fillId="3" borderId="37" xfId="0" applyFont="1" applyFill="1" applyBorder="1" applyAlignment="1">
      <alignment horizontal="left" vertical="center" wrapText="1"/>
    </xf>
    <xf numFmtId="0" fontId="15" fillId="3" borderId="38" xfId="0" applyFont="1" applyFill="1" applyBorder="1" applyAlignment="1">
      <alignment horizontal="left" vertical="center" wrapText="1"/>
    </xf>
    <xf numFmtId="0" fontId="9" fillId="3" borderId="20" xfId="1" applyFont="1" applyFill="1" applyBorder="1" applyAlignment="1">
      <alignment horizontal="left" vertical="top" wrapText="1"/>
    </xf>
    <xf numFmtId="0" fontId="9" fillId="3" borderId="0" xfId="1" applyFont="1" applyFill="1" applyAlignment="1">
      <alignment horizontal="left" vertical="top" wrapText="1"/>
    </xf>
    <xf numFmtId="0" fontId="9" fillId="3" borderId="21" xfId="1" applyFont="1" applyFill="1" applyBorder="1" applyAlignment="1">
      <alignment horizontal="left" vertical="top" wrapText="1"/>
    </xf>
    <xf numFmtId="0" fontId="9" fillId="3" borderId="43" xfId="1" applyFont="1" applyFill="1" applyBorder="1" applyAlignment="1">
      <alignment horizontal="left" vertical="top" wrapText="1"/>
    </xf>
    <xf numFmtId="0" fontId="9" fillId="3" borderId="44" xfId="1" applyFont="1" applyFill="1" applyBorder="1" applyAlignment="1">
      <alignment horizontal="left" vertical="top" wrapText="1"/>
    </xf>
    <xf numFmtId="0" fontId="9" fillId="3" borderId="45" xfId="1" applyFont="1" applyFill="1" applyBorder="1" applyAlignment="1">
      <alignment horizontal="left" vertical="top" wrapText="1"/>
    </xf>
    <xf numFmtId="0" fontId="9" fillId="3" borderId="0" xfId="1" applyFont="1" applyFill="1" applyBorder="1" applyAlignment="1">
      <alignment horizontal="left" vertical="top" wrapText="1"/>
    </xf>
    <xf numFmtId="0" fontId="15" fillId="3" borderId="39" xfId="0" applyFont="1" applyFill="1" applyBorder="1" applyAlignment="1">
      <alignment horizontal="left" vertical="center" wrapText="1"/>
    </xf>
    <xf numFmtId="0" fontId="15" fillId="3" borderId="40" xfId="0" applyFont="1" applyFill="1" applyBorder="1" applyAlignment="1">
      <alignment horizontal="left" vertical="center" wrapText="1"/>
    </xf>
    <xf numFmtId="0" fontId="16" fillId="3" borderId="41" xfId="0" applyFont="1" applyFill="1" applyBorder="1" applyAlignment="1">
      <alignment horizontal="justify" vertical="center" wrapText="1"/>
    </xf>
    <xf numFmtId="0" fontId="16" fillId="3" borderId="42" xfId="0" applyFont="1" applyFill="1" applyBorder="1" applyAlignment="1">
      <alignment horizontal="justify" vertical="center" wrapText="1"/>
    </xf>
    <xf numFmtId="0" fontId="0" fillId="0" borderId="13" xfId="0" applyBorder="1" applyAlignment="1">
      <alignment horizontal="center" vertical="center" wrapText="1"/>
    </xf>
    <xf numFmtId="0" fontId="27" fillId="0" borderId="82" xfId="0" applyFont="1" applyBorder="1" applyAlignment="1">
      <alignment horizontal="left" vertical="center" wrapText="1"/>
    </xf>
    <xf numFmtId="0" fontId="0" fillId="0" borderId="78" xfId="0" applyBorder="1" applyAlignment="1">
      <alignment horizontal="left" vertical="center" wrapText="1"/>
    </xf>
    <xf numFmtId="0" fontId="0" fillId="0" borderId="60" xfId="0" applyBorder="1" applyAlignment="1">
      <alignment horizontal="left" vertical="center" wrapText="1"/>
    </xf>
    <xf numFmtId="0" fontId="0" fillId="0" borderId="82" xfId="0" applyBorder="1" applyAlignment="1">
      <alignment horizontal="center" vertical="center" wrapText="1"/>
    </xf>
    <xf numFmtId="0" fontId="0" fillId="0" borderId="78" xfId="0" applyBorder="1" applyAlignment="1">
      <alignment horizontal="center" vertical="center" wrapText="1"/>
    </xf>
    <xf numFmtId="0" fontId="0" fillId="0" borderId="60" xfId="0" applyBorder="1" applyAlignment="1">
      <alignment horizontal="center" vertical="center" wrapText="1"/>
    </xf>
    <xf numFmtId="9" fontId="0" fillId="0" borderId="82" xfId="0" applyNumberFormat="1" applyBorder="1" applyAlignment="1">
      <alignment horizontal="center" vertical="center" wrapText="1"/>
    </xf>
    <xf numFmtId="9" fontId="0" fillId="0" borderId="78" xfId="0" applyNumberFormat="1" applyBorder="1" applyAlignment="1">
      <alignment horizontal="center" vertical="center" wrapText="1"/>
    </xf>
    <xf numFmtId="9" fontId="0" fillId="0" borderId="60" xfId="0" applyNumberFormat="1" applyBorder="1" applyAlignment="1">
      <alignment horizontal="center" vertical="center" wrapText="1"/>
    </xf>
    <xf numFmtId="0" fontId="0" fillId="0" borderId="82" xfId="0" applyBorder="1" applyAlignment="1">
      <alignment horizontal="left" vertical="center" wrapText="1"/>
    </xf>
    <xf numFmtId="0" fontId="65" fillId="0" borderId="13" xfId="0" applyFont="1" applyBorder="1" applyAlignment="1">
      <alignment horizontal="center" vertical="center" wrapText="1"/>
    </xf>
    <xf numFmtId="0" fontId="65" fillId="0" borderId="82" xfId="0" applyFont="1" applyBorder="1" applyAlignment="1">
      <alignment horizontal="center" vertical="center" wrapText="1"/>
    </xf>
    <xf numFmtId="9" fontId="0" fillId="0" borderId="13" xfId="0" applyNumberFormat="1" applyBorder="1" applyAlignment="1">
      <alignment horizontal="center" vertical="center" wrapText="1"/>
    </xf>
    <xf numFmtId="0" fontId="4" fillId="4" borderId="5" xfId="0" applyFont="1" applyFill="1" applyBorder="1" applyAlignment="1">
      <alignment horizontal="center" vertical="center"/>
    </xf>
    <xf numFmtId="0" fontId="4" fillId="4" borderId="7" xfId="0" applyFont="1" applyFill="1" applyBorder="1" applyAlignment="1">
      <alignment horizontal="center" vertical="center"/>
    </xf>
    <xf numFmtId="0" fontId="4" fillId="4" borderId="6" xfId="0" applyFont="1" applyFill="1" applyBorder="1" applyAlignment="1">
      <alignment horizontal="center" vertical="center"/>
    </xf>
    <xf numFmtId="0" fontId="66" fillId="4" borderId="2" xfId="0" applyFont="1" applyFill="1" applyBorder="1" applyAlignment="1">
      <alignment horizontal="center" vertical="center"/>
    </xf>
    <xf numFmtId="0" fontId="66" fillId="4" borderId="0" xfId="0" applyFont="1" applyFill="1" applyBorder="1" applyAlignment="1">
      <alignment horizontal="center" vertical="center"/>
    </xf>
    <xf numFmtId="0" fontId="7" fillId="3" borderId="13" xfId="0" applyFont="1" applyFill="1" applyBorder="1" applyAlignment="1">
      <alignment horizontal="center" vertical="center"/>
    </xf>
    <xf numFmtId="0" fontId="5" fillId="4" borderId="5" xfId="0" applyFont="1" applyFill="1" applyBorder="1" applyAlignment="1">
      <alignment horizontal="left" vertical="center"/>
    </xf>
    <xf numFmtId="0" fontId="5" fillId="4" borderId="7" xfId="0" applyFont="1" applyFill="1" applyBorder="1" applyAlignment="1">
      <alignment horizontal="left" vertical="center"/>
    </xf>
    <xf numFmtId="0" fontId="5" fillId="4" borderId="6" xfId="0" applyFont="1" applyFill="1" applyBorder="1" applyAlignment="1">
      <alignment horizontal="left" vertical="center"/>
    </xf>
    <xf numFmtId="0" fontId="2" fillId="3" borderId="5" xfId="0" applyFont="1" applyFill="1" applyBorder="1" applyAlignment="1" applyProtection="1">
      <alignment horizontal="left" vertical="center"/>
      <protection locked="0"/>
    </xf>
    <xf numFmtId="0" fontId="2" fillId="3" borderId="7" xfId="0" applyFont="1" applyFill="1" applyBorder="1" applyAlignment="1" applyProtection="1">
      <alignment horizontal="left" vertical="center"/>
      <protection locked="0"/>
    </xf>
    <xf numFmtId="0" fontId="2" fillId="3" borderId="6" xfId="0" applyFont="1" applyFill="1" applyBorder="1" applyAlignment="1" applyProtection="1">
      <alignment horizontal="left" vertical="center"/>
      <protection locked="0"/>
    </xf>
    <xf numFmtId="0" fontId="1" fillId="3" borderId="0" xfId="0" applyFont="1" applyFill="1" applyAlignment="1">
      <alignment horizontal="left" vertical="center"/>
    </xf>
    <xf numFmtId="0" fontId="6" fillId="3" borderId="1" xfId="0" applyFont="1" applyFill="1" applyBorder="1" applyAlignment="1">
      <alignment horizontal="center" vertical="center"/>
    </xf>
    <xf numFmtId="0" fontId="6" fillId="3" borderId="2" xfId="0" applyFont="1" applyFill="1" applyBorder="1" applyAlignment="1">
      <alignment horizontal="center" vertical="center"/>
    </xf>
    <xf numFmtId="0" fontId="6" fillId="3" borderId="3" xfId="0" applyFont="1" applyFill="1" applyBorder="1" applyAlignment="1">
      <alignment horizontal="center" vertical="center"/>
    </xf>
    <xf numFmtId="0" fontId="6" fillId="3" borderId="4" xfId="0" applyFont="1" applyFill="1" applyBorder="1" applyAlignment="1">
      <alignment horizontal="center" vertical="center"/>
    </xf>
    <xf numFmtId="0" fontId="2" fillId="3" borderId="5" xfId="0" applyFont="1" applyFill="1" applyBorder="1" applyAlignment="1" applyProtection="1">
      <alignment horizontal="left" vertical="center" wrapText="1"/>
      <protection locked="0"/>
    </xf>
    <xf numFmtId="0" fontId="2" fillId="3" borderId="7" xfId="0" applyFont="1" applyFill="1" applyBorder="1" applyAlignment="1" applyProtection="1">
      <alignment horizontal="left" vertical="center" wrapText="1"/>
      <protection locked="0"/>
    </xf>
    <xf numFmtId="0" fontId="2" fillId="3" borderId="6" xfId="0" applyFont="1" applyFill="1" applyBorder="1" applyAlignment="1" applyProtection="1">
      <alignment horizontal="left" vertical="center" wrapText="1"/>
      <protection locked="0"/>
    </xf>
    <xf numFmtId="0" fontId="4" fillId="4" borderId="87" xfId="0" applyFont="1" applyFill="1" applyBorder="1" applyAlignment="1">
      <alignment horizontal="center" vertical="center"/>
    </xf>
    <xf numFmtId="0" fontId="4" fillId="4" borderId="8" xfId="0" applyFont="1" applyFill="1" applyBorder="1" applyAlignment="1">
      <alignment horizontal="center" vertical="center" wrapText="1"/>
    </xf>
    <xf numFmtId="0" fontId="4" fillId="4" borderId="11" xfId="0" applyFont="1" applyFill="1" applyBorder="1" applyAlignment="1">
      <alignment horizontal="center" vertical="center" wrapText="1"/>
    </xf>
    <xf numFmtId="0" fontId="4" fillId="4" borderId="12" xfId="0" applyFont="1" applyFill="1" applyBorder="1" applyAlignment="1">
      <alignment horizontal="center" vertical="center"/>
    </xf>
    <xf numFmtId="0" fontId="4" fillId="4" borderId="8" xfId="0" applyFont="1" applyFill="1" applyBorder="1" applyAlignment="1">
      <alignment horizontal="center" vertical="center" textRotation="1"/>
    </xf>
    <xf numFmtId="0" fontId="4" fillId="4" borderId="11" xfId="0" applyFont="1" applyFill="1" applyBorder="1" applyAlignment="1">
      <alignment horizontal="center" vertical="center" textRotation="1"/>
    </xf>
    <xf numFmtId="0" fontId="4" fillId="4" borderId="9" xfId="0" applyFont="1" applyFill="1" applyBorder="1" applyAlignment="1">
      <alignment horizontal="center" vertical="center"/>
    </xf>
    <xf numFmtId="0" fontId="4" fillId="4" borderId="8" xfId="0" applyFont="1" applyFill="1" applyBorder="1" applyAlignment="1">
      <alignment horizontal="center" vertical="center"/>
    </xf>
    <xf numFmtId="0" fontId="4" fillId="4" borderId="10" xfId="0" applyFont="1" applyFill="1" applyBorder="1" applyAlignment="1">
      <alignment horizontal="center" vertical="center" wrapText="1"/>
    </xf>
    <xf numFmtId="0" fontId="4" fillId="4" borderId="10" xfId="0" applyFont="1" applyFill="1" applyBorder="1" applyAlignment="1">
      <alignment horizontal="center" vertical="center"/>
    </xf>
    <xf numFmtId="0" fontId="4" fillId="4" borderId="9" xfId="0" applyFont="1" applyFill="1" applyBorder="1" applyAlignment="1">
      <alignment horizontal="center" vertical="center" wrapText="1"/>
    </xf>
    <xf numFmtId="0" fontId="4" fillId="4" borderId="8" xfId="0" applyFont="1" applyFill="1" applyBorder="1" applyAlignment="1">
      <alignment horizontal="center" vertical="center" textRotation="90" wrapText="1"/>
    </xf>
    <xf numFmtId="0" fontId="4" fillId="4" borderId="11" xfId="0" applyFont="1" applyFill="1" applyBorder="1" applyAlignment="1">
      <alignment horizontal="center" vertical="center" textRotation="90" wrapText="1"/>
    </xf>
    <xf numFmtId="0" fontId="4" fillId="4" borderId="83" xfId="0" applyFont="1" applyFill="1" applyBorder="1" applyAlignment="1">
      <alignment horizontal="center" vertical="center"/>
    </xf>
    <xf numFmtId="0" fontId="4" fillId="4" borderId="5"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4" fillId="4" borderId="9" xfId="0" applyFont="1" applyFill="1" applyBorder="1" applyAlignment="1">
      <alignment horizontal="center" vertical="center" textRotation="90" wrapText="1"/>
    </xf>
    <xf numFmtId="0" fontId="4" fillId="4" borderId="83" xfId="0" applyFont="1" applyFill="1" applyBorder="1" applyAlignment="1">
      <alignment horizontal="center" vertical="center" textRotation="90" wrapText="1"/>
    </xf>
    <xf numFmtId="0" fontId="27" fillId="0" borderId="13" xfId="0" applyFont="1" applyBorder="1" applyAlignment="1">
      <alignment horizontal="center" vertical="center" wrapText="1"/>
    </xf>
    <xf numFmtId="0" fontId="0" fillId="0" borderId="13" xfId="0" applyBorder="1" applyAlignment="1">
      <alignment horizontal="left" vertical="center" wrapText="1"/>
    </xf>
    <xf numFmtId="0" fontId="0" fillId="0" borderId="13" xfId="0" applyBorder="1" applyAlignment="1">
      <alignment horizontal="center" vertical="center"/>
    </xf>
    <xf numFmtId="0" fontId="27" fillId="0" borderId="82" xfId="0" applyFont="1" applyBorder="1" applyAlignment="1">
      <alignment horizontal="center" vertical="center" wrapText="1"/>
    </xf>
    <xf numFmtId="0" fontId="27" fillId="0" borderId="78" xfId="0" applyFont="1" applyBorder="1" applyAlignment="1">
      <alignment horizontal="center" vertical="center" wrapText="1"/>
    </xf>
    <xf numFmtId="0" fontId="27" fillId="0" borderId="60" xfId="0" applyFont="1" applyBorder="1" applyAlignment="1">
      <alignment horizontal="center" vertical="center" wrapText="1"/>
    </xf>
    <xf numFmtId="14" fontId="27" fillId="0" borderId="82" xfId="0" applyNumberFormat="1" applyFont="1" applyBorder="1" applyAlignment="1">
      <alignment horizontal="center" vertical="center" wrapText="1"/>
    </xf>
    <xf numFmtId="0" fontId="27" fillId="0" borderId="84" xfId="0" applyFont="1" applyBorder="1" applyAlignment="1">
      <alignment horizontal="center" vertical="center" wrapText="1"/>
    </xf>
    <xf numFmtId="0" fontId="27" fillId="0" borderId="85" xfId="0" applyFont="1" applyBorder="1" applyAlignment="1">
      <alignment horizontal="center" vertical="center" wrapText="1"/>
    </xf>
    <xf numFmtId="0" fontId="27" fillId="0" borderId="86" xfId="0" applyFont="1" applyBorder="1" applyAlignment="1">
      <alignment horizontal="center" vertical="center" wrapText="1"/>
    </xf>
    <xf numFmtId="0" fontId="19" fillId="0" borderId="13" xfId="0" applyFont="1" applyBorder="1" applyAlignment="1">
      <alignment horizontal="center" vertical="center" wrapText="1"/>
    </xf>
    <xf numFmtId="0" fontId="19" fillId="0" borderId="82" xfId="0" applyFont="1" applyBorder="1" applyAlignment="1">
      <alignment horizontal="center" vertical="center" wrapText="1"/>
    </xf>
    <xf numFmtId="0" fontId="19" fillId="0" borderId="78" xfId="0" applyFont="1" applyBorder="1" applyAlignment="1">
      <alignment horizontal="center" vertical="center" wrapText="1"/>
    </xf>
    <xf numFmtId="0" fontId="19" fillId="0" borderId="60" xfId="0" applyFont="1" applyBorder="1" applyAlignment="1">
      <alignment horizontal="center" vertical="center" wrapText="1"/>
    </xf>
    <xf numFmtId="0" fontId="0" fillId="0" borderId="82" xfId="0" applyFont="1" applyBorder="1" applyAlignment="1">
      <alignment horizontal="left" vertical="center" wrapText="1"/>
    </xf>
    <xf numFmtId="0" fontId="0" fillId="0" borderId="78" xfId="0" applyFont="1" applyBorder="1" applyAlignment="1">
      <alignment horizontal="left" vertical="center" wrapText="1"/>
    </xf>
    <xf numFmtId="0" fontId="0" fillId="0" borderId="60" xfId="0" applyFont="1" applyBorder="1" applyAlignment="1">
      <alignment horizontal="left" vertical="center" wrapText="1"/>
    </xf>
    <xf numFmtId="0" fontId="22" fillId="0" borderId="0" xfId="0" applyFont="1" applyAlignment="1">
      <alignment horizontal="center" vertical="center"/>
    </xf>
    <xf numFmtId="0" fontId="23" fillId="6" borderId="46" xfId="0" applyFont="1" applyFill="1" applyBorder="1" applyAlignment="1">
      <alignment horizontal="center" vertical="center" wrapText="1"/>
    </xf>
    <xf numFmtId="0" fontId="23" fillId="6" borderId="48" xfId="0" applyFont="1" applyFill="1" applyBorder="1" applyAlignment="1">
      <alignment horizontal="center" vertical="center" wrapText="1"/>
    </xf>
    <xf numFmtId="0" fontId="61" fillId="0" borderId="0" xfId="0" applyFont="1" applyAlignment="1">
      <alignment horizontal="center" vertical="center"/>
    </xf>
    <xf numFmtId="0" fontId="57" fillId="0" borderId="0" xfId="0" applyFont="1" applyAlignment="1">
      <alignment horizontal="center" vertical="center"/>
    </xf>
    <xf numFmtId="0" fontId="38" fillId="3" borderId="0" xfId="0" applyFont="1" applyFill="1" applyAlignment="1">
      <alignment horizontal="justify" vertical="center" wrapText="1"/>
    </xf>
    <xf numFmtId="0" fontId="31" fillId="13" borderId="53" xfId="0" applyFont="1" applyFill="1" applyBorder="1" applyAlignment="1">
      <alignment horizontal="center" vertical="center" wrapText="1" readingOrder="1"/>
    </xf>
    <xf numFmtId="0" fontId="31" fillId="13" borderId="54" xfId="0" applyFont="1" applyFill="1" applyBorder="1" applyAlignment="1">
      <alignment horizontal="center" vertical="center" wrapText="1" readingOrder="1"/>
    </xf>
    <xf numFmtId="0" fontId="31" fillId="13" borderId="55" xfId="0" applyFont="1" applyFill="1" applyBorder="1" applyAlignment="1">
      <alignment horizontal="center" vertical="center" wrapText="1" readingOrder="1"/>
    </xf>
    <xf numFmtId="0" fontId="34" fillId="13" borderId="56" xfId="0" applyFont="1" applyFill="1" applyBorder="1" applyAlignment="1">
      <alignment horizontal="center" vertical="center" wrapText="1" readingOrder="1"/>
    </xf>
    <xf numFmtId="0" fontId="34" fillId="13" borderId="57" xfId="0" applyFont="1" applyFill="1" applyBorder="1" applyAlignment="1">
      <alignment horizontal="center" vertical="center" wrapText="1" readingOrder="1"/>
    </xf>
    <xf numFmtId="0" fontId="34" fillId="3" borderId="59" xfId="0" applyFont="1" applyFill="1" applyBorder="1" applyAlignment="1">
      <alignment horizontal="center" vertical="center" wrapText="1" readingOrder="1"/>
    </xf>
    <xf numFmtId="0" fontId="34" fillId="3" borderId="62" xfId="0" applyFont="1" applyFill="1" applyBorder="1" applyAlignment="1">
      <alignment horizontal="center" vertical="center" wrapText="1" readingOrder="1"/>
    </xf>
    <xf numFmtId="0" fontId="34" fillId="3" borderId="60" xfId="0" applyFont="1" applyFill="1" applyBorder="1" applyAlignment="1">
      <alignment horizontal="center" vertical="center" wrapText="1" readingOrder="1"/>
    </xf>
    <xf numFmtId="0" fontId="34" fillId="3" borderId="13" xfId="0" applyFont="1" applyFill="1" applyBorder="1" applyAlignment="1">
      <alignment horizontal="center" vertical="center" wrapText="1" readingOrder="1"/>
    </xf>
    <xf numFmtId="0" fontId="34" fillId="3" borderId="64" xfId="0" applyFont="1" applyFill="1" applyBorder="1" applyAlignment="1">
      <alignment horizontal="center" vertical="center" wrapText="1" readingOrder="1"/>
    </xf>
    <xf numFmtId="0" fontId="34" fillId="3" borderId="65" xfId="0" applyFont="1" applyFill="1" applyBorder="1" applyAlignment="1">
      <alignment horizontal="center" vertical="center" wrapText="1" readingOrder="1"/>
    </xf>
    <xf numFmtId="0" fontId="71" fillId="0" borderId="67" xfId="0" applyFont="1" applyBorder="1" applyAlignment="1">
      <alignment horizontal="center" vertical="center" wrapText="1"/>
    </xf>
    <xf numFmtId="0" fontId="71" fillId="0" borderId="68" xfId="0" applyFont="1" applyBorder="1" applyAlignment="1">
      <alignment horizontal="center" vertical="center"/>
    </xf>
    <xf numFmtId="0" fontId="71" fillId="0" borderId="69" xfId="0" applyFont="1" applyBorder="1" applyAlignment="1">
      <alignment horizontal="center" vertical="center"/>
    </xf>
    <xf numFmtId="0" fontId="71" fillId="0" borderId="20" xfId="0" applyFont="1" applyBorder="1" applyAlignment="1">
      <alignment horizontal="center" vertical="center" wrapText="1"/>
    </xf>
    <xf numFmtId="0" fontId="71" fillId="0" borderId="0" xfId="0" applyFont="1" applyBorder="1" applyAlignment="1">
      <alignment horizontal="center" vertical="center"/>
    </xf>
    <xf numFmtId="0" fontId="71" fillId="0" borderId="21" xfId="0" applyFont="1" applyBorder="1" applyAlignment="1">
      <alignment horizontal="center" vertical="center"/>
    </xf>
    <xf numFmtId="0" fontId="71" fillId="0" borderId="20" xfId="0" applyFont="1" applyBorder="1" applyAlignment="1">
      <alignment horizontal="center" vertical="center"/>
    </xf>
    <xf numFmtId="0" fontId="71" fillId="0" borderId="43" xfId="0" applyFont="1" applyBorder="1" applyAlignment="1">
      <alignment horizontal="center" vertical="center"/>
    </xf>
    <xf numFmtId="0" fontId="71" fillId="0" borderId="44" xfId="0" applyFont="1" applyBorder="1" applyAlignment="1">
      <alignment horizontal="center" vertical="center"/>
    </xf>
    <xf numFmtId="0" fontId="71" fillId="0" borderId="45" xfId="0" applyFont="1" applyBorder="1" applyAlignment="1">
      <alignment horizontal="center" vertical="center"/>
    </xf>
    <xf numFmtId="0" fontId="71" fillId="0" borderId="0" xfId="0" applyFont="1" applyAlignment="1">
      <alignment horizontal="center" vertical="center"/>
    </xf>
    <xf numFmtId="0" fontId="73" fillId="25" borderId="70" xfId="0" applyFont="1" applyFill="1" applyBorder="1" applyAlignment="1">
      <alignment horizontal="center" vertical="center" wrapText="1" readingOrder="1"/>
    </xf>
    <xf numFmtId="0" fontId="73" fillId="25" borderId="71" xfId="0" applyFont="1" applyFill="1" applyBorder="1" applyAlignment="1">
      <alignment horizontal="center" vertical="center" wrapText="1" readingOrder="1"/>
    </xf>
    <xf numFmtId="0" fontId="73" fillId="25" borderId="73" xfId="0" applyFont="1" applyFill="1" applyBorder="1" applyAlignment="1">
      <alignment horizontal="center" vertical="center" wrapText="1" readingOrder="1"/>
    </xf>
    <xf numFmtId="0" fontId="73" fillId="25" borderId="0" xfId="0" applyFont="1" applyFill="1" applyAlignment="1">
      <alignment horizontal="center" vertical="center" wrapText="1" readingOrder="1"/>
    </xf>
    <xf numFmtId="0" fontId="73" fillId="25" borderId="74" xfId="0" applyFont="1" applyFill="1" applyBorder="1" applyAlignment="1">
      <alignment horizontal="center" vertical="center" wrapText="1" readingOrder="1"/>
    </xf>
    <xf numFmtId="0" fontId="73" fillId="25" borderId="75" xfId="0" applyFont="1" applyFill="1" applyBorder="1" applyAlignment="1">
      <alignment horizontal="center" vertical="center" wrapText="1" readingOrder="1"/>
    </xf>
    <xf numFmtId="0" fontId="73" fillId="25" borderId="76" xfId="0" applyFont="1" applyFill="1" applyBorder="1" applyAlignment="1">
      <alignment horizontal="center" vertical="center" wrapText="1" readingOrder="1"/>
    </xf>
    <xf numFmtId="0" fontId="73" fillId="25" borderId="77" xfId="0" applyFont="1" applyFill="1" applyBorder="1" applyAlignment="1">
      <alignment horizontal="center" vertical="center" wrapText="1" readingOrder="1"/>
    </xf>
    <xf numFmtId="0" fontId="33" fillId="3" borderId="13" xfId="0" applyFont="1" applyFill="1" applyBorder="1" applyAlignment="1">
      <alignment horizontal="center" vertical="center" wrapText="1"/>
    </xf>
    <xf numFmtId="0" fontId="73" fillId="8" borderId="70" xfId="0" applyFont="1" applyFill="1" applyBorder="1" applyAlignment="1">
      <alignment horizontal="center" vertical="center" wrapText="1" readingOrder="1"/>
    </xf>
    <xf numFmtId="0" fontId="73" fillId="8" borderId="71" xfId="0" applyFont="1" applyFill="1" applyBorder="1" applyAlignment="1">
      <alignment horizontal="center" vertical="center" wrapText="1" readingOrder="1"/>
    </xf>
    <xf numFmtId="0" fontId="73" fillId="8" borderId="73" xfId="0" applyFont="1" applyFill="1" applyBorder="1" applyAlignment="1">
      <alignment horizontal="center" vertical="center" wrapText="1" readingOrder="1"/>
    </xf>
    <xf numFmtId="0" fontId="73" fillId="8" borderId="0" xfId="0" applyFont="1" applyFill="1" applyAlignment="1">
      <alignment horizontal="center" vertical="center" wrapText="1" readingOrder="1"/>
    </xf>
    <xf numFmtId="0" fontId="73" fillId="8" borderId="74" xfId="0" applyFont="1" applyFill="1" applyBorder="1" applyAlignment="1">
      <alignment horizontal="center" vertical="center" wrapText="1" readingOrder="1"/>
    </xf>
    <xf numFmtId="0" fontId="73" fillId="8" borderId="75" xfId="0" applyFont="1" applyFill="1" applyBorder="1" applyAlignment="1">
      <alignment horizontal="center" vertical="center" wrapText="1" readingOrder="1"/>
    </xf>
    <xf numFmtId="0" fontId="73" fillId="8" borderId="76" xfId="0" applyFont="1" applyFill="1" applyBorder="1" applyAlignment="1">
      <alignment horizontal="center" vertical="center" wrapText="1" readingOrder="1"/>
    </xf>
    <xf numFmtId="0" fontId="73" fillId="8" borderId="77" xfId="0" applyFont="1" applyFill="1" applyBorder="1" applyAlignment="1">
      <alignment horizontal="center" vertical="center" wrapText="1" readingOrder="1"/>
    </xf>
    <xf numFmtId="0" fontId="33" fillId="0" borderId="13" xfId="0" applyFont="1" applyBorder="1" applyAlignment="1">
      <alignment horizontal="center" vertical="center" wrapText="1"/>
    </xf>
    <xf numFmtId="0" fontId="71" fillId="0" borderId="68" xfId="0" applyFont="1" applyBorder="1" applyAlignment="1">
      <alignment horizontal="center" vertical="center" wrapText="1"/>
    </xf>
    <xf numFmtId="0" fontId="2" fillId="0" borderId="0" xfId="0" applyFont="1" applyAlignment="1">
      <alignment horizontal="center" vertical="center" wrapText="1"/>
    </xf>
    <xf numFmtId="0" fontId="72" fillId="14" borderId="0" xfId="0" applyFont="1" applyFill="1" applyAlignment="1">
      <alignment horizontal="center" vertical="center" wrapText="1" readingOrder="1"/>
    </xf>
    <xf numFmtId="0" fontId="40" fillId="5" borderId="0" xfId="0" applyFont="1" applyFill="1" applyAlignment="1">
      <alignment horizontal="center" vertical="center" wrapText="1"/>
    </xf>
    <xf numFmtId="0" fontId="72" fillId="14" borderId="0" xfId="0" applyFont="1" applyFill="1" applyAlignment="1">
      <alignment horizontal="center" vertical="center" textRotation="90" wrapText="1" readingOrder="1"/>
    </xf>
    <xf numFmtId="0" fontId="72" fillId="14" borderId="21" xfId="0" applyFont="1" applyFill="1" applyBorder="1" applyAlignment="1">
      <alignment horizontal="center" vertical="center" textRotation="90" wrapText="1" readingOrder="1"/>
    </xf>
    <xf numFmtId="0" fontId="73" fillId="16" borderId="70" xfId="0" applyFont="1" applyFill="1" applyBorder="1" applyAlignment="1">
      <alignment horizontal="center" vertical="center" wrapText="1" readingOrder="1"/>
    </xf>
    <xf numFmtId="0" fontId="73" fillId="16" borderId="71" xfId="0" applyFont="1" applyFill="1" applyBorder="1" applyAlignment="1">
      <alignment horizontal="center" vertical="center" wrapText="1" readingOrder="1"/>
    </xf>
    <xf numFmtId="0" fontId="73" fillId="16" borderId="72" xfId="0" applyFont="1" applyFill="1" applyBorder="1" applyAlignment="1">
      <alignment horizontal="center" vertical="center" wrapText="1" readingOrder="1"/>
    </xf>
    <xf numFmtId="0" fontId="73" fillId="16" borderId="73" xfId="0" applyFont="1" applyFill="1" applyBorder="1" applyAlignment="1">
      <alignment horizontal="center" vertical="center" wrapText="1" readingOrder="1"/>
    </xf>
    <xf numFmtId="0" fontId="73" fillId="16" borderId="0" xfId="0" applyFont="1" applyFill="1" applyAlignment="1">
      <alignment horizontal="center" vertical="center" wrapText="1" readingOrder="1"/>
    </xf>
    <xf numFmtId="0" fontId="73" fillId="16" borderId="74" xfId="0" applyFont="1" applyFill="1" applyBorder="1" applyAlignment="1">
      <alignment horizontal="center" vertical="center" wrapText="1" readingOrder="1"/>
    </xf>
    <xf numFmtId="0" fontId="73" fillId="16" borderId="75" xfId="0" applyFont="1" applyFill="1" applyBorder="1" applyAlignment="1">
      <alignment horizontal="center" vertical="center" wrapText="1" readingOrder="1"/>
    </xf>
    <xf numFmtId="0" fontId="73" fillId="16" borderId="76" xfId="0" applyFont="1" applyFill="1" applyBorder="1" applyAlignment="1">
      <alignment horizontal="center" vertical="center" wrapText="1" readingOrder="1"/>
    </xf>
    <xf numFmtId="0" fontId="73" fillId="16" borderId="77" xfId="0" applyFont="1" applyFill="1" applyBorder="1" applyAlignment="1">
      <alignment horizontal="center" vertical="center" wrapText="1" readingOrder="1"/>
    </xf>
    <xf numFmtId="0" fontId="73" fillId="15" borderId="70" xfId="0" applyFont="1" applyFill="1" applyBorder="1" applyAlignment="1">
      <alignment horizontal="center" vertical="center" wrapText="1" readingOrder="1"/>
    </xf>
    <xf numFmtId="0" fontId="73" fillId="15" borderId="71" xfId="0" applyFont="1" applyFill="1" applyBorder="1" applyAlignment="1">
      <alignment horizontal="center" vertical="center" wrapText="1" readingOrder="1"/>
    </xf>
    <xf numFmtId="0" fontId="73" fillId="15" borderId="73" xfId="0" applyFont="1" applyFill="1" applyBorder="1" applyAlignment="1">
      <alignment horizontal="center" vertical="center" wrapText="1" readingOrder="1"/>
    </xf>
    <xf numFmtId="0" fontId="73" fillId="15" borderId="0" xfId="0" applyFont="1" applyFill="1" applyAlignment="1">
      <alignment horizontal="center" vertical="center" wrapText="1" readingOrder="1"/>
    </xf>
    <xf numFmtId="0" fontId="73" fillId="15" borderId="75" xfId="0" applyFont="1" applyFill="1" applyBorder="1" applyAlignment="1">
      <alignment horizontal="center" vertical="center" wrapText="1" readingOrder="1"/>
    </xf>
    <xf numFmtId="0" fontId="73" fillId="15" borderId="76" xfId="0" applyFont="1" applyFill="1" applyBorder="1" applyAlignment="1">
      <alignment horizontal="center" vertical="center" wrapText="1" readingOrder="1"/>
    </xf>
    <xf numFmtId="0" fontId="33" fillId="3" borderId="84" xfId="0" applyFont="1" applyFill="1" applyBorder="1" applyAlignment="1">
      <alignment horizontal="center" vertical="center" wrapText="1"/>
    </xf>
    <xf numFmtId="0" fontId="33" fillId="3" borderId="91" xfId="0" applyFont="1" applyFill="1" applyBorder="1" applyAlignment="1">
      <alignment horizontal="center" vertical="center" wrapText="1"/>
    </xf>
    <xf numFmtId="0" fontId="33" fillId="3" borderId="85" xfId="0" applyFont="1" applyFill="1" applyBorder="1" applyAlignment="1">
      <alignment horizontal="center" vertical="center" wrapText="1"/>
    </xf>
    <xf numFmtId="0" fontId="33" fillId="3" borderId="90" xfId="0" applyFont="1" applyFill="1" applyBorder="1" applyAlignment="1">
      <alignment horizontal="center" vertical="center" wrapText="1"/>
    </xf>
    <xf numFmtId="0" fontId="33" fillId="3" borderId="86" xfId="0" applyFont="1" applyFill="1" applyBorder="1" applyAlignment="1">
      <alignment horizontal="center" vertical="center" wrapText="1"/>
    </xf>
    <xf numFmtId="0" fontId="33" fillId="3" borderId="89" xfId="0" applyFont="1" applyFill="1" applyBorder="1" applyAlignment="1">
      <alignment horizontal="center" vertical="center" wrapText="1"/>
    </xf>
    <xf numFmtId="0" fontId="76" fillId="4" borderId="94" xfId="0" applyFont="1" applyFill="1" applyBorder="1" applyAlignment="1">
      <alignment horizontal="center" vertical="center"/>
    </xf>
    <xf numFmtId="0" fontId="76" fillId="4" borderId="104" xfId="0" applyFont="1" applyFill="1" applyBorder="1" applyAlignment="1">
      <alignment horizontal="center" vertical="center"/>
    </xf>
    <xf numFmtId="0" fontId="76" fillId="4" borderId="95" xfId="0" applyFont="1" applyFill="1" applyBorder="1" applyAlignment="1">
      <alignment horizontal="center" vertical="center"/>
    </xf>
    <xf numFmtId="0" fontId="76" fillId="23" borderId="92" xfId="0" applyFont="1" applyFill="1" applyBorder="1" applyAlignment="1" applyProtection="1">
      <alignment horizontal="center" vertical="center" wrapText="1"/>
      <protection locked="0"/>
    </xf>
    <xf numFmtId="0" fontId="76" fillId="4" borderId="92" xfId="0" applyFont="1" applyFill="1" applyBorder="1" applyAlignment="1" applyProtection="1">
      <alignment horizontal="center" vertical="center" wrapText="1"/>
      <protection locked="0"/>
    </xf>
    <xf numFmtId="0" fontId="78" fillId="4" borderId="2" xfId="0" applyFont="1" applyFill="1" applyBorder="1" applyAlignment="1">
      <alignment horizontal="center" vertical="center" wrapText="1"/>
    </xf>
    <xf numFmtId="0" fontId="78" fillId="4" borderId="105" xfId="0" applyFont="1" applyFill="1" applyBorder="1" applyAlignment="1">
      <alignment horizontal="center" vertical="center" wrapText="1"/>
    </xf>
    <xf numFmtId="0" fontId="78" fillId="4" borderId="0" xfId="0" applyFont="1" applyFill="1" applyBorder="1" applyAlignment="1">
      <alignment horizontal="center" vertical="center" wrapText="1"/>
    </xf>
    <xf numFmtId="0" fontId="78" fillId="4" borderId="90" xfId="0" applyFont="1" applyFill="1" applyBorder="1" applyAlignment="1">
      <alignment horizontal="center" vertical="center" wrapText="1"/>
    </xf>
    <xf numFmtId="0" fontId="77" fillId="4" borderId="93" xfId="0" applyFont="1" applyFill="1" applyBorder="1" applyAlignment="1">
      <alignment horizontal="center" vertical="center" wrapText="1"/>
    </xf>
    <xf numFmtId="0" fontId="77" fillId="4" borderId="96" xfId="0" applyFont="1" applyFill="1" applyBorder="1" applyAlignment="1">
      <alignment horizontal="center" vertical="center" wrapText="1"/>
    </xf>
    <xf numFmtId="0" fontId="77" fillId="4" borderId="94" xfId="0" applyFont="1" applyFill="1" applyBorder="1" applyAlignment="1">
      <alignment horizontal="center" vertical="center" wrapText="1"/>
    </xf>
    <xf numFmtId="0" fontId="77" fillId="4" borderId="95" xfId="0" applyFont="1" applyFill="1" applyBorder="1" applyAlignment="1">
      <alignment horizontal="center" vertical="center" wrapText="1"/>
    </xf>
    <xf numFmtId="0" fontId="76" fillId="4" borderId="94" xfId="0" applyFont="1" applyFill="1" applyBorder="1" applyAlignment="1" applyProtection="1">
      <alignment horizontal="center" vertical="center" wrapText="1"/>
      <protection locked="0"/>
    </xf>
    <xf numFmtId="0" fontId="70" fillId="24" borderId="102" xfId="0" applyFont="1" applyFill="1" applyBorder="1" applyAlignment="1">
      <alignment horizontal="center"/>
    </xf>
    <xf numFmtId="0" fontId="70" fillId="24" borderId="103" xfId="0" applyFont="1" applyFill="1" applyBorder="1" applyAlignment="1">
      <alignment horizontal="center"/>
    </xf>
    <xf numFmtId="1" fontId="75" fillId="0" borderId="97" xfId="0" applyNumberFormat="1" applyFont="1" applyBorder="1" applyAlignment="1" applyProtection="1">
      <alignment horizontal="center" vertical="center" wrapText="1"/>
      <protection locked="0"/>
    </xf>
    <xf numFmtId="1" fontId="75" fillId="0" borderId="99" xfId="0" applyNumberFormat="1" applyFont="1" applyBorder="1" applyAlignment="1" applyProtection="1">
      <alignment horizontal="center" vertical="center" wrapText="1"/>
      <protection locked="0"/>
    </xf>
    <xf numFmtId="1" fontId="75" fillId="0" borderId="100" xfId="0" applyNumberFormat="1" applyFont="1" applyBorder="1" applyAlignment="1" applyProtection="1">
      <alignment horizontal="center" vertical="center" wrapText="1"/>
      <protection locked="0"/>
    </xf>
    <xf numFmtId="0" fontId="75" fillId="0" borderId="98" xfId="0" applyFont="1" applyBorder="1" applyAlignment="1" applyProtection="1">
      <alignment horizontal="left" vertical="center" wrapText="1"/>
      <protection locked="0"/>
    </xf>
    <xf numFmtId="0" fontId="75" fillId="0" borderId="78" xfId="0" applyFont="1" applyBorder="1" applyAlignment="1" applyProtection="1">
      <alignment horizontal="left" vertical="center" wrapText="1"/>
      <protection locked="0"/>
    </xf>
    <xf numFmtId="0" fontId="75" fillId="0" borderId="101" xfId="0" applyFont="1" applyBorder="1" applyAlignment="1" applyProtection="1">
      <alignment horizontal="left" vertical="center" wrapText="1"/>
      <protection locked="0"/>
    </xf>
    <xf numFmtId="0" fontId="75" fillId="0" borderId="98" xfId="0" applyFont="1" applyBorder="1" applyAlignment="1" applyProtection="1">
      <alignment horizontal="center" vertical="center" wrapText="1"/>
      <protection locked="0"/>
    </xf>
    <xf numFmtId="0" fontId="75" fillId="0" borderId="78" xfId="0" applyFont="1" applyBorder="1" applyAlignment="1" applyProtection="1">
      <alignment horizontal="center" vertical="center" wrapText="1"/>
      <protection locked="0"/>
    </xf>
    <xf numFmtId="0" fontId="75" fillId="0" borderId="101" xfId="0" applyFont="1" applyBorder="1" applyAlignment="1" applyProtection="1">
      <alignment horizontal="center" vertical="center" wrapText="1"/>
      <protection locked="0"/>
    </xf>
    <xf numFmtId="0" fontId="32" fillId="0" borderId="98" xfId="0" applyFont="1" applyBorder="1" applyAlignment="1">
      <alignment horizontal="center"/>
    </xf>
    <xf numFmtId="0" fontId="32" fillId="0" borderId="78" xfId="0" applyFont="1" applyBorder="1" applyAlignment="1">
      <alignment horizontal="center"/>
    </xf>
    <xf numFmtId="0" fontId="32" fillId="0" borderId="101" xfId="0" applyFont="1" applyBorder="1" applyAlignment="1">
      <alignment horizontal="center"/>
    </xf>
    <xf numFmtId="0" fontId="75" fillId="0" borderId="98" xfId="0" applyFont="1" applyBorder="1" applyAlignment="1" applyProtection="1">
      <alignment horizontal="center" vertical="center"/>
      <protection locked="0"/>
    </xf>
    <xf numFmtId="0" fontId="75" fillId="0" borderId="78" xfId="0" applyFont="1" applyBorder="1" applyAlignment="1" applyProtection="1">
      <alignment horizontal="center" vertical="center"/>
      <protection locked="0"/>
    </xf>
    <xf numFmtId="0" fontId="75" fillId="0" borderId="101" xfId="0" applyFont="1" applyBorder="1" applyAlignment="1" applyProtection="1">
      <alignment horizontal="center" vertical="center"/>
      <protection locked="0"/>
    </xf>
    <xf numFmtId="0" fontId="75" fillId="0" borderId="88" xfId="0" applyFont="1" applyBorder="1" applyAlignment="1" applyProtection="1">
      <alignment horizontal="center" vertical="center"/>
      <protection locked="0"/>
    </xf>
    <xf numFmtId="0" fontId="75" fillId="0" borderId="13" xfId="0" applyFont="1" applyBorder="1" applyAlignment="1" applyProtection="1">
      <alignment horizontal="center" vertical="center"/>
      <protection locked="0"/>
    </xf>
    <xf numFmtId="0" fontId="75" fillId="0" borderId="65" xfId="0" applyFont="1" applyBorder="1" applyAlignment="1" applyProtection="1">
      <alignment horizontal="center" vertical="center"/>
      <protection locked="0"/>
    </xf>
    <xf numFmtId="0" fontId="32" fillId="0" borderId="98" xfId="0" applyFont="1" applyBorder="1" applyAlignment="1" applyProtection="1">
      <alignment horizontal="center" vertical="center"/>
      <protection locked="0"/>
    </xf>
    <xf numFmtId="0" fontId="32" fillId="0" borderId="78" xfId="0" applyFont="1" applyBorder="1" applyAlignment="1" applyProtection="1">
      <alignment horizontal="center" vertical="center"/>
      <protection locked="0"/>
    </xf>
    <xf numFmtId="0" fontId="32" fillId="0" borderId="101" xfId="0" applyFont="1" applyBorder="1" applyAlignment="1" applyProtection="1">
      <alignment horizontal="center" vertical="center"/>
      <protection locked="0"/>
    </xf>
    <xf numFmtId="1" fontId="75" fillId="0" borderId="88" xfId="0" applyNumberFormat="1" applyFont="1" applyBorder="1" applyAlignment="1">
      <alignment horizontal="center" vertical="center"/>
    </xf>
    <xf numFmtId="0" fontId="75" fillId="0" borderId="13" xfId="0" applyFont="1" applyBorder="1" applyAlignment="1">
      <alignment horizontal="center" vertical="center"/>
    </xf>
    <xf numFmtId="0" fontId="75" fillId="0" borderId="65" xfId="0" applyFont="1" applyBorder="1" applyAlignment="1">
      <alignment horizontal="center" vertical="center"/>
    </xf>
    <xf numFmtId="0" fontId="32" fillId="0" borderId="88" xfId="0" applyFont="1" applyBorder="1" applyAlignment="1" applyProtection="1">
      <alignment horizontal="center" vertical="center"/>
      <protection locked="0"/>
    </xf>
    <xf numFmtId="0" fontId="32" fillId="0" borderId="13" xfId="0" applyFont="1" applyBorder="1" applyAlignment="1" applyProtection="1">
      <alignment horizontal="center" vertical="center"/>
      <protection locked="0"/>
    </xf>
    <xf numFmtId="0" fontId="32" fillId="0" borderId="65" xfId="0" applyFont="1" applyBorder="1" applyAlignment="1" applyProtection="1">
      <alignment horizontal="center" vertical="center"/>
      <protection locked="0"/>
    </xf>
    <xf numFmtId="1" fontId="75" fillId="0" borderId="98" xfId="0" applyNumberFormat="1" applyFont="1" applyBorder="1" applyAlignment="1" applyProtection="1">
      <alignment horizontal="center" vertical="center" wrapText="1"/>
      <protection locked="0"/>
    </xf>
    <xf numFmtId="0" fontId="0" fillId="0" borderId="101" xfId="0" applyBorder="1" applyAlignment="1">
      <alignment horizontal="center" vertical="center" wrapText="1"/>
    </xf>
    <xf numFmtId="1" fontId="75" fillId="0" borderId="78" xfId="0" applyNumberFormat="1" applyFont="1" applyBorder="1" applyAlignment="1" applyProtection="1">
      <alignment horizontal="center" vertical="center" wrapText="1"/>
      <protection locked="0"/>
    </xf>
    <xf numFmtId="1" fontId="75" fillId="0" borderId="101" xfId="0" applyNumberFormat="1" applyFont="1" applyBorder="1" applyAlignment="1" applyProtection="1">
      <alignment horizontal="center" vertical="center" wrapText="1"/>
      <protection locked="0"/>
    </xf>
  </cellXfs>
  <cellStyles count="3">
    <cellStyle name="Normal" xfId="0" builtinId="0"/>
    <cellStyle name="Normal - Style1 2" xfId="1" xr:uid="{35D94056-BF35-4158-BB16-A1EB5C865F0B}"/>
    <cellStyle name="Normal 2 2" xfId="2" xr:uid="{FE1153A4-41A7-40DC-9196-9B2002F1B165}"/>
  </cellStyles>
  <dxfs count="2789">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Arial Narrow"/>
        <scheme val="none"/>
      </font>
      <fill>
        <patternFill patternType="none">
          <fgColor indexed="64"/>
          <bgColor indexed="65"/>
        </patternFill>
      </fill>
      <alignment horizontal="general" vertical="center" textRotation="0" wrapText="0" indent="0" justifyLastLine="0" shrinkToFit="0" readingOrder="0"/>
    </dxf>
    <dxf>
      <numFmt numFmtId="13" formatCode="0%"/>
    </dxf>
    <dxf>
      <numFmt numFmtId="13" formatCode="0%"/>
    </dxf>
    <dxf>
      <numFmt numFmtId="13" formatCode="0%"/>
    </dxf>
    <dxf>
      <numFmt numFmtId="13" formatCode="0%"/>
    </dxf>
    <dxf>
      <numFmt numFmtId="13" formatCode="0%"/>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ill>
        <patternFill>
          <bgColor rgb="FFFFC7CE"/>
        </patternFill>
      </fill>
    </dxf>
    <dxf>
      <fill>
        <patternFill>
          <bgColor theme="9"/>
        </patternFill>
      </fill>
    </dxf>
    <dxf>
      <fill>
        <patternFill>
          <bgColor theme="9"/>
        </patternFill>
      </fill>
    </dxf>
    <dxf>
      <fill>
        <patternFill>
          <bgColor theme="9"/>
        </patternFill>
      </fill>
    </dxf>
    <dxf>
      <font>
        <color theme="1"/>
      </font>
    </dxf>
    <dxf>
      <fill>
        <patternFill>
          <bgColor rgb="FF92D050"/>
        </patternFill>
      </fill>
    </dxf>
    <dxf>
      <fill>
        <patternFill>
          <bgColor rgb="FF00B050"/>
        </patternFill>
      </fill>
    </dxf>
    <dxf>
      <fill>
        <patternFill>
          <bgColor rgb="FF92D050"/>
        </patternFill>
      </fill>
    </dxf>
    <dxf>
      <fill>
        <patternFill>
          <bgColor theme="7" tint="0.59996337778862885"/>
        </patternFill>
      </fill>
    </dxf>
    <dxf>
      <font>
        <color auto="1"/>
      </font>
    </dxf>
    <dxf>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ill>
        <patternFill>
          <bgColor rgb="FFFFC7CE"/>
        </patternFill>
      </fill>
    </dxf>
    <dxf>
      <fill>
        <patternFill>
          <bgColor theme="9"/>
        </patternFill>
      </fill>
    </dxf>
    <dxf>
      <fill>
        <patternFill>
          <bgColor theme="9"/>
        </patternFill>
      </fill>
    </dxf>
    <dxf>
      <fill>
        <patternFill>
          <bgColor theme="9"/>
        </patternFill>
      </fill>
    </dxf>
    <dxf>
      <font>
        <color theme="1"/>
      </font>
    </dxf>
    <dxf>
      <fill>
        <patternFill>
          <bgColor rgb="FF92D050"/>
        </patternFill>
      </fill>
    </dxf>
    <dxf>
      <fill>
        <patternFill>
          <bgColor rgb="FF00B050"/>
        </patternFill>
      </fill>
    </dxf>
    <dxf>
      <fill>
        <patternFill>
          <bgColor rgb="FF92D050"/>
        </patternFill>
      </fill>
    </dxf>
    <dxf>
      <fill>
        <patternFill>
          <bgColor theme="7" tint="0.59996337778862885"/>
        </patternFill>
      </fill>
    </dxf>
    <dxf>
      <font>
        <color auto="1"/>
      </font>
    </dxf>
    <dxf>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ill>
        <patternFill>
          <bgColor rgb="FFFFC7CE"/>
        </patternFill>
      </fill>
    </dxf>
    <dxf>
      <fill>
        <patternFill>
          <bgColor theme="9"/>
        </patternFill>
      </fill>
    </dxf>
    <dxf>
      <fill>
        <patternFill>
          <bgColor theme="9"/>
        </patternFill>
      </fill>
    </dxf>
    <dxf>
      <fill>
        <patternFill>
          <bgColor theme="9"/>
        </patternFill>
      </fill>
    </dxf>
    <dxf>
      <font>
        <color theme="1"/>
      </font>
    </dxf>
    <dxf>
      <fill>
        <patternFill>
          <bgColor rgb="FF92D050"/>
        </patternFill>
      </fill>
    </dxf>
    <dxf>
      <fill>
        <patternFill>
          <bgColor rgb="FF00B050"/>
        </patternFill>
      </fill>
    </dxf>
    <dxf>
      <fill>
        <patternFill>
          <bgColor rgb="FF92D050"/>
        </patternFill>
      </fill>
    </dxf>
    <dxf>
      <fill>
        <patternFill>
          <bgColor theme="7" tint="0.59996337778862885"/>
        </patternFill>
      </fill>
    </dxf>
    <dxf>
      <font>
        <color auto="1"/>
      </font>
    </dxf>
    <dxf>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ill>
        <patternFill>
          <bgColor rgb="FFFFC7CE"/>
        </patternFill>
      </fill>
    </dxf>
    <dxf>
      <fill>
        <patternFill>
          <bgColor theme="9"/>
        </patternFill>
      </fill>
    </dxf>
    <dxf>
      <fill>
        <patternFill>
          <bgColor theme="9"/>
        </patternFill>
      </fill>
    </dxf>
    <dxf>
      <fill>
        <patternFill>
          <bgColor theme="9"/>
        </patternFill>
      </fill>
    </dxf>
    <dxf>
      <font>
        <color theme="1"/>
      </font>
    </dxf>
    <dxf>
      <fill>
        <patternFill>
          <bgColor rgb="FF92D050"/>
        </patternFill>
      </fill>
    </dxf>
    <dxf>
      <fill>
        <patternFill>
          <bgColor rgb="FF00B050"/>
        </patternFill>
      </fill>
    </dxf>
    <dxf>
      <fill>
        <patternFill>
          <bgColor rgb="FF92D050"/>
        </patternFill>
      </fill>
    </dxf>
    <dxf>
      <fill>
        <patternFill>
          <bgColor theme="7" tint="0.59996337778862885"/>
        </patternFill>
      </fill>
    </dxf>
    <dxf>
      <font>
        <color auto="1"/>
      </font>
    </dxf>
    <dxf>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ill>
        <patternFill>
          <bgColor rgb="FFFFC7CE"/>
        </patternFill>
      </fill>
    </dxf>
    <dxf>
      <fill>
        <patternFill>
          <bgColor theme="9"/>
        </patternFill>
      </fill>
    </dxf>
    <dxf>
      <fill>
        <patternFill>
          <bgColor theme="9"/>
        </patternFill>
      </fill>
    </dxf>
    <dxf>
      <fill>
        <patternFill>
          <bgColor theme="9"/>
        </patternFill>
      </fill>
    </dxf>
    <dxf>
      <font>
        <color theme="1"/>
      </font>
    </dxf>
    <dxf>
      <fill>
        <patternFill>
          <bgColor rgb="FF92D050"/>
        </patternFill>
      </fill>
    </dxf>
    <dxf>
      <fill>
        <patternFill>
          <bgColor rgb="FF00B050"/>
        </patternFill>
      </fill>
    </dxf>
    <dxf>
      <fill>
        <patternFill>
          <bgColor rgb="FF92D050"/>
        </patternFill>
      </fill>
    </dxf>
    <dxf>
      <fill>
        <patternFill>
          <bgColor theme="7" tint="0.59996337778862885"/>
        </patternFill>
      </fill>
    </dxf>
    <dxf>
      <font>
        <color auto="1"/>
      </font>
    </dxf>
    <dxf>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00B050"/>
        </patternFill>
      </fill>
    </dxf>
    <dxf>
      <font>
        <color theme="1"/>
      </font>
      <fill>
        <patternFill>
          <bgColor rgb="FF92D05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FF000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ill>
        <patternFill>
          <bgColor rgb="FFFFC7CE"/>
        </patternFill>
      </fill>
    </dxf>
    <dxf>
      <fill>
        <patternFill>
          <bgColor theme="9"/>
        </patternFill>
      </fill>
    </dxf>
    <dxf>
      <fill>
        <patternFill>
          <bgColor theme="9"/>
        </patternFill>
      </fill>
    </dxf>
    <dxf>
      <fill>
        <patternFill>
          <bgColor theme="9"/>
        </patternFill>
      </fill>
    </dxf>
    <dxf>
      <font>
        <color theme="1"/>
      </font>
    </dxf>
    <dxf>
      <fill>
        <patternFill>
          <bgColor rgb="FF92D050"/>
        </patternFill>
      </fill>
    </dxf>
    <dxf>
      <fill>
        <patternFill>
          <bgColor rgb="FF00B050"/>
        </patternFill>
      </fill>
    </dxf>
    <dxf>
      <fill>
        <patternFill>
          <bgColor rgb="FF92D050"/>
        </patternFill>
      </fill>
    </dxf>
    <dxf>
      <fill>
        <patternFill>
          <bgColor theme="7" tint="0.59996337778862885"/>
        </patternFill>
      </fill>
    </dxf>
    <dxf>
      <font>
        <color auto="1"/>
      </font>
    </dxf>
    <dxf>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00B050"/>
        </patternFill>
      </fill>
    </dxf>
    <dxf>
      <font>
        <color theme="1"/>
      </font>
      <fill>
        <patternFill>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pivotCacheDefinition" Target="pivotCache/pivotCacheDefinition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eetMetadata" Target="metadata.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4.jpeg"/><Relationship Id="rId4" Type="http://schemas.openxmlformats.org/officeDocument/2006/relationships/image" Target="../media/image5.png"/></Relationships>
</file>

<file path=xl/drawings/_rels/drawing3.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6.jpeg"/><Relationship Id="rId5" Type="http://schemas.openxmlformats.org/officeDocument/2006/relationships/image" Target="../media/image9.jpeg"/><Relationship Id="rId4" Type="http://schemas.openxmlformats.org/officeDocument/2006/relationships/image" Target="../media/image5.png"/></Relationships>
</file>

<file path=xl/drawings/_rels/drawing4.xml.rels><?xml version="1.0" encoding="UTF-8" standalone="yes"?>
<Relationships xmlns="http://schemas.openxmlformats.org/package/2006/relationships"><Relationship Id="rId1" Type="http://schemas.openxmlformats.org/officeDocument/2006/relationships/image" Target="../media/image10.png"/></Relationships>
</file>

<file path=xl/drawings/_rels/drawing5.xml.rels><?xml version="1.0" encoding="UTF-8" standalone="yes"?>
<Relationships xmlns="http://schemas.openxmlformats.org/package/2006/relationships"><Relationship Id="rId1" Type="http://schemas.openxmlformats.org/officeDocument/2006/relationships/image" Target="../media/image10.png"/></Relationships>
</file>

<file path=xl/drawings/_rels/drawing6.xml.rels><?xml version="1.0" encoding="UTF-8" standalone="yes"?>
<Relationships xmlns="http://schemas.openxmlformats.org/package/2006/relationships"><Relationship Id="rId1" Type="http://schemas.openxmlformats.org/officeDocument/2006/relationships/image" Target="../media/image10.png"/></Relationships>
</file>

<file path=xl/drawings/_rels/drawing7.xml.rels><?xml version="1.0" encoding="UTF-8" standalone="yes"?>
<Relationships xmlns="http://schemas.openxmlformats.org/package/2006/relationships"><Relationship Id="rId1" Type="http://schemas.openxmlformats.org/officeDocument/2006/relationships/image" Target="../media/image10.png"/></Relationships>
</file>

<file path=xl/drawings/_rels/drawing8.xml.rels><?xml version="1.0" encoding="UTF-8" standalone="yes"?>
<Relationships xmlns="http://schemas.openxmlformats.org/package/2006/relationships"><Relationship Id="rId1" Type="http://schemas.openxmlformats.org/officeDocument/2006/relationships/image" Target="../media/image10.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139700</xdr:rowOff>
    </xdr:from>
    <xdr:ext cx="2505074" cy="914400"/>
    <xdr:pic>
      <xdr:nvPicPr>
        <xdr:cNvPr id="4" name="Imagen 3">
          <a:extLst>
            <a:ext uri="{FF2B5EF4-FFF2-40B4-BE49-F238E27FC236}">
              <a16:creationId xmlns:a16="http://schemas.microsoft.com/office/drawing/2014/main" id="{07949EE5-0DFE-4F23-9EBB-8C1281065AFD}"/>
            </a:ext>
          </a:extLst>
        </xdr:cNvPr>
        <xdr:cNvPicPr>
          <a:picLocks noChangeAspect="1"/>
        </xdr:cNvPicPr>
      </xdr:nvPicPr>
      <xdr:blipFill>
        <a:blip xmlns:r="http://schemas.openxmlformats.org/officeDocument/2006/relationships" r:embed="rId1"/>
        <a:stretch>
          <a:fillRect/>
        </a:stretch>
      </xdr:blipFill>
      <xdr:spPr>
        <a:xfrm>
          <a:off x="0" y="139700"/>
          <a:ext cx="2505074" cy="914400"/>
        </a:xfrm>
        <a:prstGeom prst="rect">
          <a:avLst/>
        </a:prstGeom>
      </xdr:spPr>
    </xdr:pic>
    <xdr:clientData/>
  </xdr:oneCellAnchor>
  <xdr:twoCellAnchor>
    <xdr:from>
      <xdr:col>6</xdr:col>
      <xdr:colOff>482600</xdr:colOff>
      <xdr:row>0</xdr:row>
      <xdr:rowOff>260350</xdr:rowOff>
    </xdr:from>
    <xdr:to>
      <xdr:col>7</xdr:col>
      <xdr:colOff>327024</xdr:colOff>
      <xdr:row>2</xdr:row>
      <xdr:rowOff>127000</xdr:rowOff>
    </xdr:to>
    <xdr:grpSp>
      <xdr:nvGrpSpPr>
        <xdr:cNvPr id="5" name="Group 8">
          <a:extLst>
            <a:ext uri="{FF2B5EF4-FFF2-40B4-BE49-F238E27FC236}">
              <a16:creationId xmlns:a16="http://schemas.microsoft.com/office/drawing/2014/main" id="{DD77865D-3137-4C44-9888-338E7CAD30E8}"/>
            </a:ext>
          </a:extLst>
        </xdr:cNvPr>
        <xdr:cNvGrpSpPr>
          <a:grpSpLocks/>
        </xdr:cNvGrpSpPr>
      </xdr:nvGrpSpPr>
      <xdr:grpSpPr bwMode="auto">
        <a:xfrm>
          <a:off x="6988175" y="260350"/>
          <a:ext cx="673099" cy="590550"/>
          <a:chOff x="2381" y="720"/>
          <a:chExt cx="3154" cy="65"/>
        </a:xfrm>
      </xdr:grpSpPr>
      <xdr:pic>
        <xdr:nvPicPr>
          <xdr:cNvPr id="6" name="6 Imagen">
            <a:extLst>
              <a:ext uri="{FF2B5EF4-FFF2-40B4-BE49-F238E27FC236}">
                <a16:creationId xmlns:a16="http://schemas.microsoft.com/office/drawing/2014/main" id="{53517378-D0AE-4161-BFC6-F13AFA85398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7" name="7 Imagen">
            <a:extLst>
              <a:ext uri="{FF2B5EF4-FFF2-40B4-BE49-F238E27FC236}">
                <a16:creationId xmlns:a16="http://schemas.microsoft.com/office/drawing/2014/main" id="{443C74A5-02A7-43D4-B226-A7DD9D5A217A}"/>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7</xdr:col>
      <xdr:colOff>31750</xdr:colOff>
      <xdr:row>0</xdr:row>
      <xdr:rowOff>273050</xdr:rowOff>
    </xdr:from>
    <xdr:to>
      <xdr:col>9</xdr:col>
      <xdr:colOff>104775</xdr:colOff>
      <xdr:row>3</xdr:row>
      <xdr:rowOff>31749</xdr:rowOff>
    </xdr:to>
    <xdr:sp macro="" textlink="">
      <xdr:nvSpPr>
        <xdr:cNvPr id="8" name="CuadroTexto 4">
          <a:extLst>
            <a:ext uri="{FF2B5EF4-FFF2-40B4-BE49-F238E27FC236}">
              <a16:creationId xmlns:a16="http://schemas.microsoft.com/office/drawing/2014/main" id="{3B1E5441-8259-47DB-9280-D42B635243B3}"/>
            </a:ext>
          </a:extLst>
        </xdr:cNvPr>
        <xdr:cNvSpPr txBox="1"/>
      </xdr:nvSpPr>
      <xdr:spPr>
        <a:xfrm>
          <a:off x="5365750" y="187325"/>
          <a:ext cx="1597025" cy="415924"/>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28575</xdr:colOff>
      <xdr:row>0</xdr:row>
      <xdr:rowOff>19050</xdr:rowOff>
    </xdr:from>
    <xdr:to>
      <xdr:col>0</xdr:col>
      <xdr:colOff>2409824</xdr:colOff>
      <xdr:row>4</xdr:row>
      <xdr:rowOff>19049</xdr:rowOff>
    </xdr:to>
    <xdr:pic>
      <xdr:nvPicPr>
        <xdr:cNvPr id="2" name="18 Imagen" descr="Logo CSJ RGB_01">
          <a:extLst>
            <a:ext uri="{FF2B5EF4-FFF2-40B4-BE49-F238E27FC236}">
              <a16:creationId xmlns:a16="http://schemas.microsoft.com/office/drawing/2014/main" id="{39E1659A-27C7-4559-B31F-A48E2AF038E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 y="19050"/>
          <a:ext cx="2381249" cy="647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1085850</xdr:colOff>
      <xdr:row>0</xdr:row>
      <xdr:rowOff>57150</xdr:rowOff>
    </xdr:from>
    <xdr:to>
      <xdr:col>4</xdr:col>
      <xdr:colOff>2828925</xdr:colOff>
      <xdr:row>3</xdr:row>
      <xdr:rowOff>123825</xdr:rowOff>
    </xdr:to>
    <xdr:sp macro="" textlink="">
      <xdr:nvSpPr>
        <xdr:cNvPr id="3" name="CuadroTexto 4">
          <a:extLst>
            <a:ext uri="{FF2B5EF4-FFF2-40B4-BE49-F238E27FC236}">
              <a16:creationId xmlns:a16="http://schemas.microsoft.com/office/drawing/2014/main" id="{BE7DF411-D3EB-4E98-8483-A5669BFF11EC}"/>
            </a:ext>
          </a:extLst>
        </xdr:cNvPr>
        <xdr:cNvSpPr txBox="1"/>
      </xdr:nvSpPr>
      <xdr:spPr>
        <a:xfrm>
          <a:off x="9324975" y="57150"/>
          <a:ext cx="1743075" cy="552450"/>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4</xdr:col>
      <xdr:colOff>85725</xdr:colOff>
      <xdr:row>2</xdr:row>
      <xdr:rowOff>123825</xdr:rowOff>
    </xdr:from>
    <xdr:to>
      <xdr:col>4</xdr:col>
      <xdr:colOff>2971799</xdr:colOff>
      <xdr:row>4</xdr:row>
      <xdr:rowOff>38100</xdr:rowOff>
    </xdr:to>
    <xdr:grpSp>
      <xdr:nvGrpSpPr>
        <xdr:cNvPr id="4" name="Group 8">
          <a:extLst>
            <a:ext uri="{FF2B5EF4-FFF2-40B4-BE49-F238E27FC236}">
              <a16:creationId xmlns:a16="http://schemas.microsoft.com/office/drawing/2014/main" id="{C375FF74-5B1E-4496-8A5B-03A9AC69E0A5}"/>
            </a:ext>
          </a:extLst>
        </xdr:cNvPr>
        <xdr:cNvGrpSpPr>
          <a:grpSpLocks/>
        </xdr:cNvGrpSpPr>
      </xdr:nvGrpSpPr>
      <xdr:grpSpPr bwMode="auto">
        <a:xfrm>
          <a:off x="8316302" y="441325"/>
          <a:ext cx="2886074" cy="231775"/>
          <a:chOff x="2381" y="720"/>
          <a:chExt cx="3154" cy="65"/>
        </a:xfrm>
      </xdr:grpSpPr>
      <xdr:pic>
        <xdr:nvPicPr>
          <xdr:cNvPr id="5" name="6 Imagen">
            <a:extLst>
              <a:ext uri="{FF2B5EF4-FFF2-40B4-BE49-F238E27FC236}">
                <a16:creationId xmlns:a16="http://schemas.microsoft.com/office/drawing/2014/main" id="{0CE478D7-B722-4977-8275-FDB24DDA429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a16="http://schemas.microsoft.com/office/drawing/2014/main" id="{72EC8277-685B-4C4F-97FB-1791CC3CEE38}"/>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4</xdr:col>
      <xdr:colOff>1266825</xdr:colOff>
      <xdr:row>2</xdr:row>
      <xdr:rowOff>47625</xdr:rowOff>
    </xdr:from>
    <xdr:to>
      <xdr:col>4</xdr:col>
      <xdr:colOff>2800351</xdr:colOff>
      <xdr:row>3</xdr:row>
      <xdr:rowOff>156754</xdr:rowOff>
    </xdr:to>
    <xdr:pic>
      <xdr:nvPicPr>
        <xdr:cNvPr id="7" name="Imagen 6">
          <a:extLst>
            <a:ext uri="{FF2B5EF4-FFF2-40B4-BE49-F238E27FC236}">
              <a16:creationId xmlns:a16="http://schemas.microsoft.com/office/drawing/2014/main" id="{6E932ECD-16DB-4E2D-A801-E446022F9364}"/>
            </a:ext>
          </a:extLst>
        </xdr:cNvPr>
        <xdr:cNvPicPr>
          <a:picLocks noChangeAspect="1"/>
        </xdr:cNvPicPr>
      </xdr:nvPicPr>
      <xdr:blipFill>
        <a:blip xmlns:r="http://schemas.openxmlformats.org/officeDocument/2006/relationships" r:embed="rId4"/>
        <a:stretch>
          <a:fillRect/>
        </a:stretch>
      </xdr:blipFill>
      <xdr:spPr>
        <a:xfrm>
          <a:off x="9505950" y="371475"/>
          <a:ext cx="1533526" cy="271054"/>
        </a:xfrm>
        <a:prstGeom prst="rect">
          <a:avLst/>
        </a:prstGeom>
      </xdr:spPr>
    </xdr:pic>
    <xdr:clientData/>
  </xdr:twoCellAnchor>
  <xdr:oneCellAnchor>
    <xdr:from>
      <xdr:col>5</xdr:col>
      <xdr:colOff>441960</xdr:colOff>
      <xdr:row>9</xdr:row>
      <xdr:rowOff>243840</xdr:rowOff>
    </xdr:from>
    <xdr:ext cx="1539240" cy="1508760"/>
    <xdr:sp macro="" textlink="">
      <xdr:nvSpPr>
        <xdr:cNvPr id="8" name="CuadroTexto 7">
          <a:extLst>
            <a:ext uri="{FF2B5EF4-FFF2-40B4-BE49-F238E27FC236}">
              <a16:creationId xmlns:a16="http://schemas.microsoft.com/office/drawing/2014/main" id="{180353EF-8827-4746-B613-C6FC8E3DAC6B}"/>
            </a:ext>
          </a:extLst>
        </xdr:cNvPr>
        <xdr:cNvSpPr txBox="1"/>
      </xdr:nvSpPr>
      <xdr:spPr>
        <a:xfrm>
          <a:off x="11786235" y="2920365"/>
          <a:ext cx="1539240" cy="1508760"/>
        </a:xfrm>
        <a:prstGeom prst="rect">
          <a:avLst/>
        </a:prstGeom>
        <a:solidFill>
          <a:srgbClr val="FFC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CO" sz="1100"/>
            <a:t>Columnas</a:t>
          </a:r>
          <a:r>
            <a:rPr lang="es-CO" sz="1100" baseline="0"/>
            <a:t> B y D, (No.) enumerar secuencialmente .</a:t>
          </a:r>
        </a:p>
        <a:p>
          <a:r>
            <a:rPr lang="es-CO" sz="1100" baseline="0"/>
            <a:t>Un factor temático puede tener muchos factores específicos, no siempre es una relacion 1 a 1</a:t>
          </a:r>
        </a:p>
        <a:p>
          <a:endParaRPr lang="es-CO" sz="1100" baseline="0"/>
        </a:p>
      </xdr:txBody>
    </xdr:sp>
    <xdr:clientData/>
  </xdr:oneCellAnchor>
  <xdr:twoCellAnchor>
    <xdr:from>
      <xdr:col>0</xdr:col>
      <xdr:colOff>28575</xdr:colOff>
      <xdr:row>0</xdr:row>
      <xdr:rowOff>19051</xdr:rowOff>
    </xdr:from>
    <xdr:to>
      <xdr:col>0</xdr:col>
      <xdr:colOff>2409824</xdr:colOff>
      <xdr:row>3</xdr:row>
      <xdr:rowOff>0</xdr:rowOff>
    </xdr:to>
    <xdr:pic>
      <xdr:nvPicPr>
        <xdr:cNvPr id="9" name="18 Imagen" descr="Logo CSJ RGB_01">
          <a:extLst>
            <a:ext uri="{FF2B5EF4-FFF2-40B4-BE49-F238E27FC236}">
              <a16:creationId xmlns:a16="http://schemas.microsoft.com/office/drawing/2014/main" id="{4AC1B691-2170-4D35-BE4E-F6AC5216A4A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 y="19051"/>
          <a:ext cx="2381249" cy="4667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1085850</xdr:colOff>
      <xdr:row>0</xdr:row>
      <xdr:rowOff>57150</xdr:rowOff>
    </xdr:from>
    <xdr:to>
      <xdr:col>4</xdr:col>
      <xdr:colOff>2828925</xdr:colOff>
      <xdr:row>2</xdr:row>
      <xdr:rowOff>152399</xdr:rowOff>
    </xdr:to>
    <xdr:sp macro="" textlink="">
      <xdr:nvSpPr>
        <xdr:cNvPr id="10" name="CuadroTexto 4">
          <a:extLst>
            <a:ext uri="{FF2B5EF4-FFF2-40B4-BE49-F238E27FC236}">
              <a16:creationId xmlns:a16="http://schemas.microsoft.com/office/drawing/2014/main" id="{86DE8B78-6B0B-4634-8475-36838F75F969}"/>
            </a:ext>
          </a:extLst>
        </xdr:cNvPr>
        <xdr:cNvSpPr txBox="1"/>
      </xdr:nvSpPr>
      <xdr:spPr>
        <a:xfrm>
          <a:off x="9315450" y="57150"/>
          <a:ext cx="1743075" cy="41909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4</xdr:col>
      <xdr:colOff>85725</xdr:colOff>
      <xdr:row>2</xdr:row>
      <xdr:rowOff>123825</xdr:rowOff>
    </xdr:from>
    <xdr:to>
      <xdr:col>4</xdr:col>
      <xdr:colOff>2971799</xdr:colOff>
      <xdr:row>4</xdr:row>
      <xdr:rowOff>38100</xdr:rowOff>
    </xdr:to>
    <xdr:grpSp>
      <xdr:nvGrpSpPr>
        <xdr:cNvPr id="11" name="Group 8">
          <a:extLst>
            <a:ext uri="{FF2B5EF4-FFF2-40B4-BE49-F238E27FC236}">
              <a16:creationId xmlns:a16="http://schemas.microsoft.com/office/drawing/2014/main" id="{84ACC216-3835-42D5-9216-B35C3B8095DF}"/>
            </a:ext>
          </a:extLst>
        </xdr:cNvPr>
        <xdr:cNvGrpSpPr>
          <a:grpSpLocks/>
        </xdr:cNvGrpSpPr>
      </xdr:nvGrpSpPr>
      <xdr:grpSpPr bwMode="auto">
        <a:xfrm>
          <a:off x="8316302" y="441325"/>
          <a:ext cx="2886074" cy="231775"/>
          <a:chOff x="2381" y="720"/>
          <a:chExt cx="3154" cy="65"/>
        </a:xfrm>
      </xdr:grpSpPr>
      <xdr:pic>
        <xdr:nvPicPr>
          <xdr:cNvPr id="12" name="6 Imagen">
            <a:extLst>
              <a:ext uri="{FF2B5EF4-FFF2-40B4-BE49-F238E27FC236}">
                <a16:creationId xmlns:a16="http://schemas.microsoft.com/office/drawing/2014/main" id="{2E99C163-7534-4C2B-941B-A6A2C05E208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3" name="7 Imagen">
            <a:extLst>
              <a:ext uri="{FF2B5EF4-FFF2-40B4-BE49-F238E27FC236}">
                <a16:creationId xmlns:a16="http://schemas.microsoft.com/office/drawing/2014/main" id="{3F5DC75D-6687-4E32-B2E2-7DF0C5B5C0DB}"/>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4</xdr:col>
      <xdr:colOff>1266825</xdr:colOff>
      <xdr:row>2</xdr:row>
      <xdr:rowOff>47625</xdr:rowOff>
    </xdr:from>
    <xdr:to>
      <xdr:col>4</xdr:col>
      <xdr:colOff>2800351</xdr:colOff>
      <xdr:row>3</xdr:row>
      <xdr:rowOff>156754</xdr:rowOff>
    </xdr:to>
    <xdr:pic>
      <xdr:nvPicPr>
        <xdr:cNvPr id="14" name="Imagen 13">
          <a:extLst>
            <a:ext uri="{FF2B5EF4-FFF2-40B4-BE49-F238E27FC236}">
              <a16:creationId xmlns:a16="http://schemas.microsoft.com/office/drawing/2014/main" id="{ED6C0410-E0E2-4A0C-B788-7A728B448513}"/>
            </a:ext>
          </a:extLst>
        </xdr:cNvPr>
        <xdr:cNvPicPr>
          <a:picLocks noChangeAspect="1"/>
        </xdr:cNvPicPr>
      </xdr:nvPicPr>
      <xdr:blipFill>
        <a:blip xmlns:r="http://schemas.openxmlformats.org/officeDocument/2006/relationships" r:embed="rId4"/>
        <a:stretch>
          <a:fillRect/>
        </a:stretch>
      </xdr:blipFill>
      <xdr:spPr>
        <a:xfrm>
          <a:off x="9496425" y="371475"/>
          <a:ext cx="1533526" cy="271054"/>
        </a:xfrm>
        <a:prstGeom prst="rect">
          <a:avLst/>
        </a:prstGeom>
      </xdr:spPr>
    </xdr:pic>
    <xdr:clientData/>
  </xdr:twoCellAnchor>
  <xdr:oneCellAnchor>
    <xdr:from>
      <xdr:col>5</xdr:col>
      <xdr:colOff>441960</xdr:colOff>
      <xdr:row>9</xdr:row>
      <xdr:rowOff>243840</xdr:rowOff>
    </xdr:from>
    <xdr:ext cx="1539240" cy="1508760"/>
    <xdr:sp macro="" textlink="">
      <xdr:nvSpPr>
        <xdr:cNvPr id="15" name="CuadroTexto 14">
          <a:extLst>
            <a:ext uri="{FF2B5EF4-FFF2-40B4-BE49-F238E27FC236}">
              <a16:creationId xmlns:a16="http://schemas.microsoft.com/office/drawing/2014/main" id="{66EDE91E-58DC-41CB-9A0E-D987F70259CF}"/>
            </a:ext>
          </a:extLst>
        </xdr:cNvPr>
        <xdr:cNvSpPr txBox="1"/>
      </xdr:nvSpPr>
      <xdr:spPr>
        <a:xfrm>
          <a:off x="11767185" y="3872865"/>
          <a:ext cx="1539240" cy="1508760"/>
        </a:xfrm>
        <a:prstGeom prst="rect">
          <a:avLst/>
        </a:prstGeom>
        <a:solidFill>
          <a:srgbClr val="FFC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CO" sz="1100"/>
            <a:t>Columnas</a:t>
          </a:r>
          <a:r>
            <a:rPr lang="es-CO" sz="1100" baseline="0"/>
            <a:t> B y D, (No.) enumerar secuencialmente .</a:t>
          </a:r>
        </a:p>
        <a:p>
          <a:r>
            <a:rPr lang="es-CO" sz="1100" baseline="0"/>
            <a:t>Un factor temático puede tener muchos factores específicos, no siempre es una relacion 1 a 1</a:t>
          </a:r>
        </a:p>
        <a:p>
          <a:endParaRPr lang="es-CO" sz="1100" baseline="0"/>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28575</xdr:rowOff>
    </xdr:from>
    <xdr:to>
      <xdr:col>0</xdr:col>
      <xdr:colOff>1666875</xdr:colOff>
      <xdr:row>2</xdr:row>
      <xdr:rowOff>0</xdr:rowOff>
    </xdr:to>
    <xdr:pic>
      <xdr:nvPicPr>
        <xdr:cNvPr id="2" name="18 Imagen" descr="Logo CSJ RGB_01">
          <a:extLst>
            <a:ext uri="{FF2B5EF4-FFF2-40B4-BE49-F238E27FC236}">
              <a16:creationId xmlns:a16="http://schemas.microsoft.com/office/drawing/2014/main" id="{6372583D-1E3B-4ACB-A99D-B0BE4F0539A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8575"/>
          <a:ext cx="1666875"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1162050</xdr:colOff>
      <xdr:row>0</xdr:row>
      <xdr:rowOff>38100</xdr:rowOff>
    </xdr:from>
    <xdr:to>
      <xdr:col>5</xdr:col>
      <xdr:colOff>2905125</xdr:colOff>
      <xdr:row>1</xdr:row>
      <xdr:rowOff>171449</xdr:rowOff>
    </xdr:to>
    <xdr:sp macro="" textlink="">
      <xdr:nvSpPr>
        <xdr:cNvPr id="3" name="CuadroTexto 4">
          <a:extLst>
            <a:ext uri="{FF2B5EF4-FFF2-40B4-BE49-F238E27FC236}">
              <a16:creationId xmlns:a16="http://schemas.microsoft.com/office/drawing/2014/main" id="{062AEE7A-162D-499F-A97D-F9337DCD4DE9}"/>
            </a:ext>
          </a:extLst>
        </xdr:cNvPr>
        <xdr:cNvSpPr txBox="1"/>
      </xdr:nvSpPr>
      <xdr:spPr>
        <a:xfrm>
          <a:off x="6124575" y="38100"/>
          <a:ext cx="1743075" cy="41909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5</xdr:col>
      <xdr:colOff>38101</xdr:colOff>
      <xdr:row>1</xdr:row>
      <xdr:rowOff>161925</xdr:rowOff>
    </xdr:from>
    <xdr:to>
      <xdr:col>5</xdr:col>
      <xdr:colOff>2924175</xdr:colOff>
      <xdr:row>2</xdr:row>
      <xdr:rowOff>0</xdr:rowOff>
    </xdr:to>
    <xdr:grpSp>
      <xdr:nvGrpSpPr>
        <xdr:cNvPr id="4" name="Group 8">
          <a:extLst>
            <a:ext uri="{FF2B5EF4-FFF2-40B4-BE49-F238E27FC236}">
              <a16:creationId xmlns:a16="http://schemas.microsoft.com/office/drawing/2014/main" id="{7957DFC6-BB87-41B3-8F54-05F158CD39FB}"/>
            </a:ext>
          </a:extLst>
        </xdr:cNvPr>
        <xdr:cNvGrpSpPr>
          <a:grpSpLocks/>
        </xdr:cNvGrpSpPr>
      </xdr:nvGrpSpPr>
      <xdr:grpSpPr bwMode="auto">
        <a:xfrm>
          <a:off x="5583768" y="447675"/>
          <a:ext cx="2886074" cy="0"/>
          <a:chOff x="2381" y="720"/>
          <a:chExt cx="3154" cy="65"/>
        </a:xfrm>
      </xdr:grpSpPr>
      <xdr:pic>
        <xdr:nvPicPr>
          <xdr:cNvPr id="5" name="6 Imagen">
            <a:extLst>
              <a:ext uri="{FF2B5EF4-FFF2-40B4-BE49-F238E27FC236}">
                <a16:creationId xmlns:a16="http://schemas.microsoft.com/office/drawing/2014/main" id="{E6107960-5CE5-4022-BCF8-CB46F299DF9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a16="http://schemas.microsoft.com/office/drawing/2014/main" id="{3D36F87B-9675-4DB0-BBAE-6AD534BFADEE}"/>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5</xdr:col>
      <xdr:colOff>1266824</xdr:colOff>
      <xdr:row>1</xdr:row>
      <xdr:rowOff>57150</xdr:rowOff>
    </xdr:from>
    <xdr:to>
      <xdr:col>5</xdr:col>
      <xdr:colOff>2800350</xdr:colOff>
      <xdr:row>3</xdr:row>
      <xdr:rowOff>10704</xdr:rowOff>
    </xdr:to>
    <xdr:pic>
      <xdr:nvPicPr>
        <xdr:cNvPr id="7" name="Imagen 6">
          <a:extLst>
            <a:ext uri="{FF2B5EF4-FFF2-40B4-BE49-F238E27FC236}">
              <a16:creationId xmlns:a16="http://schemas.microsoft.com/office/drawing/2014/main" id="{87580101-FAF6-4A72-A2AF-209D770EA9A6}"/>
            </a:ext>
          </a:extLst>
        </xdr:cNvPr>
        <xdr:cNvPicPr>
          <a:picLocks noChangeAspect="1"/>
        </xdr:cNvPicPr>
      </xdr:nvPicPr>
      <xdr:blipFill>
        <a:blip xmlns:r="http://schemas.openxmlformats.org/officeDocument/2006/relationships" r:embed="rId4"/>
        <a:stretch>
          <a:fillRect/>
        </a:stretch>
      </xdr:blipFill>
      <xdr:spPr>
        <a:xfrm>
          <a:off x="6229349" y="342900"/>
          <a:ext cx="1533526" cy="271054"/>
        </a:xfrm>
        <a:prstGeom prst="rect">
          <a:avLst/>
        </a:prstGeom>
      </xdr:spPr>
    </xdr:pic>
    <xdr:clientData/>
  </xdr:twoCellAnchor>
  <xdr:oneCellAnchor>
    <xdr:from>
      <xdr:col>6</xdr:col>
      <xdr:colOff>480060</xdr:colOff>
      <xdr:row>2</xdr:row>
      <xdr:rowOff>91440</xdr:rowOff>
    </xdr:from>
    <xdr:ext cx="2156460" cy="5844540"/>
    <xdr:sp macro="" textlink="">
      <xdr:nvSpPr>
        <xdr:cNvPr id="8" name="CuadroTexto 7">
          <a:extLst>
            <a:ext uri="{FF2B5EF4-FFF2-40B4-BE49-F238E27FC236}">
              <a16:creationId xmlns:a16="http://schemas.microsoft.com/office/drawing/2014/main" id="{EEA8DE56-07A0-4325-9549-357182CA3875}"/>
            </a:ext>
          </a:extLst>
        </xdr:cNvPr>
        <xdr:cNvSpPr txBox="1"/>
      </xdr:nvSpPr>
      <xdr:spPr>
        <a:xfrm>
          <a:off x="8404860" y="615315"/>
          <a:ext cx="2156460" cy="5844540"/>
        </a:xfrm>
        <a:prstGeom prst="rect">
          <a:avLst/>
        </a:prstGeom>
        <a:solidFill>
          <a:srgbClr val="FFC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CO" sz="1100"/>
            <a:t>Tener en</a:t>
          </a:r>
          <a:r>
            <a:rPr lang="es-CO" sz="1100" baseline="0"/>
            <a:t> cuenta-.</a:t>
          </a:r>
        </a:p>
        <a:p>
          <a:r>
            <a:rPr lang="es-CO" sz="1100" baseline="0"/>
            <a:t>1- La estrategia ( Columna A),  es la forma como se va a gestionar la debilidad o la fortaleza( contexto interno) o la amenaza y la oportunidad</a:t>
          </a:r>
        </a:p>
        <a:p>
          <a:r>
            <a:rPr lang="es-CO" sz="1100" baseline="0"/>
            <a:t> ( contexto externo).</a:t>
          </a:r>
        </a:p>
        <a:p>
          <a:endParaRPr lang="es-CO" sz="1100" baseline="0"/>
        </a:p>
        <a:p>
          <a:r>
            <a:rPr lang="es-CO" sz="1100" baseline="0"/>
            <a:t>2. Columnas (B,C;D;E)</a:t>
          </a:r>
        </a:p>
        <a:p>
          <a:r>
            <a:rPr lang="es-CO" sz="1100" baseline="0"/>
            <a:t>Copiar el numero que corresponde, segun la debilidad , oportunidad, fortaleza o amenaza identificada.</a:t>
          </a:r>
        </a:p>
        <a:p>
          <a:r>
            <a:rPr lang="es-CO" sz="1100" baseline="0"/>
            <a:t> </a:t>
          </a:r>
        </a:p>
        <a:p>
          <a:r>
            <a:rPr lang="es-CO" sz="1100"/>
            <a:t>3.</a:t>
          </a:r>
          <a:r>
            <a:rPr lang="es-CO" sz="1100" baseline="0"/>
            <a:t> Las oportunidades y fortalezas se pueden gestionar  a traves de acciónes o proyectos  que se incluyen en el plan de accion ( mejoras), si se considera que aportan valor </a:t>
          </a:r>
        </a:p>
        <a:p>
          <a:endParaRPr lang="es-CO" sz="1100" baseline="0"/>
        </a:p>
        <a:p>
          <a:r>
            <a:rPr lang="es-CO" sz="1100" baseline="0"/>
            <a:t>Las debilidades y amenazas si  afectan los objetivos estrategicos y requieren recursos se documentan en este plan de acción  .</a:t>
          </a:r>
        </a:p>
        <a:p>
          <a:endParaRPr lang="es-CO" sz="1100" baseline="0"/>
        </a:p>
        <a:p>
          <a:r>
            <a:rPr lang="es-CO" sz="1100" baseline="0"/>
            <a:t>Si la debiidad o amenaza afecta la parte operativa ( errores, demoras, etc) se llevan como causa  de los riesgos, en el Plan de riesgos respectivo.</a:t>
          </a:r>
        </a:p>
      </xdr:txBody>
    </xdr:sp>
    <xdr:clientData/>
  </xdr:oneCellAnchor>
  <xdr:twoCellAnchor>
    <xdr:from>
      <xdr:col>0</xdr:col>
      <xdr:colOff>0</xdr:colOff>
      <xdr:row>0</xdr:row>
      <xdr:rowOff>28575</xdr:rowOff>
    </xdr:from>
    <xdr:to>
      <xdr:col>0</xdr:col>
      <xdr:colOff>1666875</xdr:colOff>
      <xdr:row>2</xdr:row>
      <xdr:rowOff>0</xdr:rowOff>
    </xdr:to>
    <xdr:pic>
      <xdr:nvPicPr>
        <xdr:cNvPr id="9" name="18 Imagen" descr="Logo CSJ RGB_01">
          <a:extLst>
            <a:ext uri="{FF2B5EF4-FFF2-40B4-BE49-F238E27FC236}">
              <a16:creationId xmlns:a16="http://schemas.microsoft.com/office/drawing/2014/main" id="{9557220E-796A-4297-80C1-FF148A7B921B}"/>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0" y="28575"/>
          <a:ext cx="1666875"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1162050</xdr:colOff>
      <xdr:row>0</xdr:row>
      <xdr:rowOff>38100</xdr:rowOff>
    </xdr:from>
    <xdr:to>
      <xdr:col>5</xdr:col>
      <xdr:colOff>2905125</xdr:colOff>
      <xdr:row>1</xdr:row>
      <xdr:rowOff>171449</xdr:rowOff>
    </xdr:to>
    <xdr:sp macro="" textlink="">
      <xdr:nvSpPr>
        <xdr:cNvPr id="10" name="CuadroTexto 4">
          <a:extLst>
            <a:ext uri="{FF2B5EF4-FFF2-40B4-BE49-F238E27FC236}">
              <a16:creationId xmlns:a16="http://schemas.microsoft.com/office/drawing/2014/main" id="{964C5F6F-CB1A-4B8E-BB88-E47D43312B52}"/>
            </a:ext>
          </a:extLst>
        </xdr:cNvPr>
        <xdr:cNvSpPr txBox="1"/>
      </xdr:nvSpPr>
      <xdr:spPr>
        <a:xfrm>
          <a:off x="6715125" y="38100"/>
          <a:ext cx="1743075" cy="409574"/>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5</xdr:col>
      <xdr:colOff>38101</xdr:colOff>
      <xdr:row>1</xdr:row>
      <xdr:rowOff>161925</xdr:rowOff>
    </xdr:from>
    <xdr:to>
      <xdr:col>5</xdr:col>
      <xdr:colOff>2924175</xdr:colOff>
      <xdr:row>2</xdr:row>
      <xdr:rowOff>0</xdr:rowOff>
    </xdr:to>
    <xdr:grpSp>
      <xdr:nvGrpSpPr>
        <xdr:cNvPr id="11" name="Group 8">
          <a:extLst>
            <a:ext uri="{FF2B5EF4-FFF2-40B4-BE49-F238E27FC236}">
              <a16:creationId xmlns:a16="http://schemas.microsoft.com/office/drawing/2014/main" id="{0CF3D6EB-8BDA-4686-AB14-50C61A320863}"/>
            </a:ext>
          </a:extLst>
        </xdr:cNvPr>
        <xdr:cNvGrpSpPr>
          <a:grpSpLocks/>
        </xdr:cNvGrpSpPr>
      </xdr:nvGrpSpPr>
      <xdr:grpSpPr bwMode="auto">
        <a:xfrm>
          <a:off x="5583768" y="447675"/>
          <a:ext cx="2886074" cy="0"/>
          <a:chOff x="2381" y="720"/>
          <a:chExt cx="3154" cy="65"/>
        </a:xfrm>
      </xdr:grpSpPr>
      <xdr:pic>
        <xdr:nvPicPr>
          <xdr:cNvPr id="12" name="6 Imagen">
            <a:extLst>
              <a:ext uri="{FF2B5EF4-FFF2-40B4-BE49-F238E27FC236}">
                <a16:creationId xmlns:a16="http://schemas.microsoft.com/office/drawing/2014/main" id="{A24431F5-712C-467F-AD1C-A352953CF85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3" name="7 Imagen">
            <a:extLst>
              <a:ext uri="{FF2B5EF4-FFF2-40B4-BE49-F238E27FC236}">
                <a16:creationId xmlns:a16="http://schemas.microsoft.com/office/drawing/2014/main" id="{2565257F-AE55-4444-AA70-EEA9D082808A}"/>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5</xdr:col>
      <xdr:colOff>1266824</xdr:colOff>
      <xdr:row>1</xdr:row>
      <xdr:rowOff>57150</xdr:rowOff>
    </xdr:from>
    <xdr:to>
      <xdr:col>5</xdr:col>
      <xdr:colOff>2800350</xdr:colOff>
      <xdr:row>3</xdr:row>
      <xdr:rowOff>10704</xdr:rowOff>
    </xdr:to>
    <xdr:pic>
      <xdr:nvPicPr>
        <xdr:cNvPr id="14" name="Imagen 13">
          <a:extLst>
            <a:ext uri="{FF2B5EF4-FFF2-40B4-BE49-F238E27FC236}">
              <a16:creationId xmlns:a16="http://schemas.microsoft.com/office/drawing/2014/main" id="{7BF0CDEA-DC79-4851-B1ED-5AE035901C28}"/>
            </a:ext>
          </a:extLst>
        </xdr:cNvPr>
        <xdr:cNvPicPr>
          <a:picLocks noChangeAspect="1"/>
        </xdr:cNvPicPr>
      </xdr:nvPicPr>
      <xdr:blipFill>
        <a:blip xmlns:r="http://schemas.openxmlformats.org/officeDocument/2006/relationships" r:embed="rId4"/>
        <a:stretch>
          <a:fillRect/>
        </a:stretch>
      </xdr:blipFill>
      <xdr:spPr>
        <a:xfrm>
          <a:off x="6819899" y="342900"/>
          <a:ext cx="1533526" cy="271054"/>
        </a:xfrm>
        <a:prstGeom prst="rect">
          <a:avLst/>
        </a:prstGeom>
      </xdr:spPr>
    </xdr:pic>
    <xdr:clientData/>
  </xdr:twoCellAnchor>
  <xdr:oneCellAnchor>
    <xdr:from>
      <xdr:col>6</xdr:col>
      <xdr:colOff>480060</xdr:colOff>
      <xdr:row>2</xdr:row>
      <xdr:rowOff>91440</xdr:rowOff>
    </xdr:from>
    <xdr:ext cx="2156460" cy="5844540"/>
    <xdr:sp macro="" textlink="">
      <xdr:nvSpPr>
        <xdr:cNvPr id="15" name="CuadroTexto 14">
          <a:extLst>
            <a:ext uri="{FF2B5EF4-FFF2-40B4-BE49-F238E27FC236}">
              <a16:creationId xmlns:a16="http://schemas.microsoft.com/office/drawing/2014/main" id="{D8349037-FB96-4BE8-8AA0-80AFFF9CA04D}"/>
            </a:ext>
          </a:extLst>
        </xdr:cNvPr>
        <xdr:cNvSpPr txBox="1"/>
      </xdr:nvSpPr>
      <xdr:spPr>
        <a:xfrm>
          <a:off x="8995410" y="539115"/>
          <a:ext cx="2156460" cy="5844540"/>
        </a:xfrm>
        <a:prstGeom prst="rect">
          <a:avLst/>
        </a:prstGeom>
        <a:solidFill>
          <a:srgbClr val="FFC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CO" sz="1100"/>
            <a:t>Tener en</a:t>
          </a:r>
          <a:r>
            <a:rPr lang="es-CO" sz="1100" baseline="0"/>
            <a:t> cuenta-.</a:t>
          </a:r>
        </a:p>
        <a:p>
          <a:r>
            <a:rPr lang="es-CO" sz="1100" baseline="0"/>
            <a:t>1- La estrategia ( Columna A),  es la forma como se va a gestionar la debilidad o la fortaleza( contexto interno) o la amenaza y la oportunidad</a:t>
          </a:r>
        </a:p>
        <a:p>
          <a:r>
            <a:rPr lang="es-CO" sz="1100" baseline="0"/>
            <a:t> ( contexto externo).</a:t>
          </a:r>
        </a:p>
        <a:p>
          <a:endParaRPr lang="es-CO" sz="1100" baseline="0"/>
        </a:p>
        <a:p>
          <a:r>
            <a:rPr lang="es-CO" sz="1100" baseline="0"/>
            <a:t>2. Columnas (B,C;D;E)</a:t>
          </a:r>
        </a:p>
        <a:p>
          <a:r>
            <a:rPr lang="es-CO" sz="1100" baseline="0"/>
            <a:t>Copiar el numero que corresponde, segun la debilidad , oportunidad, fortaleza o amenaza identificada.</a:t>
          </a:r>
        </a:p>
        <a:p>
          <a:r>
            <a:rPr lang="es-CO" sz="1100" baseline="0"/>
            <a:t> </a:t>
          </a:r>
        </a:p>
        <a:p>
          <a:r>
            <a:rPr lang="es-CO" sz="1100"/>
            <a:t>3.</a:t>
          </a:r>
          <a:r>
            <a:rPr lang="es-CO" sz="1100" baseline="0"/>
            <a:t> Las oportunidades y fortalezas se pueden gestionar  a traves de acciónes o proyectos  que se incluyen en el plan de accion ( mejoras), si se considera que aportan valor </a:t>
          </a:r>
        </a:p>
        <a:p>
          <a:endParaRPr lang="es-CO" sz="1100" baseline="0"/>
        </a:p>
        <a:p>
          <a:r>
            <a:rPr lang="es-CO" sz="1100" baseline="0"/>
            <a:t>Las debilidades y amenazas si  afectan los objetivos estrategicos y requieren recursos se documentan en este plan de acción  .</a:t>
          </a:r>
        </a:p>
        <a:p>
          <a:endParaRPr lang="es-CO" sz="1100" baseline="0"/>
        </a:p>
        <a:p>
          <a:r>
            <a:rPr lang="es-CO" sz="1100" baseline="0"/>
            <a:t>Si la debiidad o amenaza afecta la parte operativa ( errores, demoras, etc) se llevan como causa  de los riesgos, en el Plan de riesgos respectivo.</a:t>
          </a:r>
        </a:p>
      </xdr:txBody>
    </xdr:sp>
    <xdr:clientData/>
  </xdr:oneCellAnchor>
</xdr:wsDr>
</file>

<file path=xl/drawings/drawing4.xml><?xml version="1.0" encoding="utf-8"?>
<xdr:wsDr xmlns:xdr="http://schemas.openxmlformats.org/drawingml/2006/spreadsheetDrawing" xmlns:a="http://schemas.openxmlformats.org/drawingml/2006/main">
  <xdr:twoCellAnchor editAs="oneCell">
    <xdr:from>
      <xdr:col>0</xdr:col>
      <xdr:colOff>21405</xdr:colOff>
      <xdr:row>0</xdr:row>
      <xdr:rowOff>0</xdr:rowOff>
    </xdr:from>
    <xdr:to>
      <xdr:col>2</xdr:col>
      <xdr:colOff>1252163</xdr:colOff>
      <xdr:row>2</xdr:row>
      <xdr:rowOff>177399</xdr:rowOff>
    </xdr:to>
    <xdr:pic>
      <xdr:nvPicPr>
        <xdr:cNvPr id="2" name="Imagen 1">
          <a:extLst>
            <a:ext uri="{FF2B5EF4-FFF2-40B4-BE49-F238E27FC236}">
              <a16:creationId xmlns:a16="http://schemas.microsoft.com/office/drawing/2014/main" id="{7AF4E8B7-25BB-4C6F-801A-10714F59FBE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405" y="0"/>
          <a:ext cx="3328398" cy="909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xdr:col>
      <xdr:colOff>866775</xdr:colOff>
      <xdr:row>2</xdr:row>
      <xdr:rowOff>15875</xdr:rowOff>
    </xdr:to>
    <xdr:pic>
      <xdr:nvPicPr>
        <xdr:cNvPr id="2" name="Imagen 1">
          <a:extLst>
            <a:ext uri="{FF2B5EF4-FFF2-40B4-BE49-F238E27FC236}">
              <a16:creationId xmlns:a16="http://schemas.microsoft.com/office/drawing/2014/main" id="{550F61E5-1B6C-4DD3-AF4A-F8269EEF654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
          <a:ext cx="2095500" cy="7302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xdr:col>
      <xdr:colOff>866775</xdr:colOff>
      <xdr:row>2</xdr:row>
      <xdr:rowOff>15875</xdr:rowOff>
    </xdr:to>
    <xdr:pic>
      <xdr:nvPicPr>
        <xdr:cNvPr id="2" name="Imagen 1">
          <a:extLst>
            <a:ext uri="{FF2B5EF4-FFF2-40B4-BE49-F238E27FC236}">
              <a16:creationId xmlns:a16="http://schemas.microsoft.com/office/drawing/2014/main" id="{25C8492E-5A4B-4B0B-B676-48E213AF151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
          <a:ext cx="2097088" cy="7302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xdr:col>
      <xdr:colOff>866775</xdr:colOff>
      <xdr:row>2</xdr:row>
      <xdr:rowOff>15875</xdr:rowOff>
    </xdr:to>
    <xdr:pic>
      <xdr:nvPicPr>
        <xdr:cNvPr id="2" name="Imagen 1">
          <a:extLst>
            <a:ext uri="{FF2B5EF4-FFF2-40B4-BE49-F238E27FC236}">
              <a16:creationId xmlns:a16="http://schemas.microsoft.com/office/drawing/2014/main" id="{C76446D0-75A4-4003-BF60-0014F9A0505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
          <a:ext cx="2095500" cy="7302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xdr:col>
      <xdr:colOff>866775</xdr:colOff>
      <xdr:row>2</xdr:row>
      <xdr:rowOff>15875</xdr:rowOff>
    </xdr:to>
    <xdr:pic>
      <xdr:nvPicPr>
        <xdr:cNvPr id="2" name="Imagen 1">
          <a:extLst>
            <a:ext uri="{FF2B5EF4-FFF2-40B4-BE49-F238E27FC236}">
              <a16:creationId xmlns:a16="http://schemas.microsoft.com/office/drawing/2014/main" id="{14C1A84D-FB38-47A1-9B92-E6DC7BC3276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
          <a:ext cx="2095500" cy="7302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uario/Documents/ARCHIVOS%20COMPUTADOR%20SANDRA/CALIDAD/PLAN%20DE%20ACCI&#211;N%20Y%20RIESGOS%20PALOQUEMAO/Documentos%20finales/Formato%20Riesgos%20Despachos%20Judiciales%20Certificados%20Final.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etbcsj-my.sharepoint.com/Users/mador/OneDrive/Documentos/Norma%20Icontec/Formato%20ARIESGOS%20EJEMPLO.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mador/OneDrive/Documentos/Norma%20Icontec/Formato%20ARIESGOS%20EJEMPL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entacion "/>
      <sheetName val="Análisis de Contexto "/>
      <sheetName val="Estrategias"/>
      <sheetName val="3. Identificación de Riesgos "/>
      <sheetName val="4. Valoración Controles"/>
      <sheetName val="5. Mapa de Riesgo"/>
      <sheetName val="Tabla de Valoración"/>
      <sheetName val="Valoración Probabilidad"/>
      <sheetName val="Valoración del Impacto"/>
      <sheetName val="Seguimiento 1 trimestre"/>
      <sheetName val="Seguimiento 2 trimestre"/>
      <sheetName val="Seguimiento 3 trimestre "/>
      <sheetName val="Seguimiento 4 trimestre"/>
      <sheetName val="Seguimiento 1 trimestre (2)"/>
    </sheetNames>
    <sheetDataSet>
      <sheetData sheetId="0"/>
      <sheetData sheetId="1"/>
      <sheetData sheetId="2"/>
      <sheetData sheetId="3"/>
      <sheetData sheetId="4"/>
      <sheetData sheetId="5"/>
      <sheetData sheetId="6">
        <row r="2">
          <cell r="J2" t="str">
            <v>Fuerte (siempre se ejecuta)</v>
          </cell>
          <cell r="K2" t="str">
            <v>Moderado (algunas veces)</v>
          </cell>
          <cell r="L2" t="str">
            <v>Débil (no se ejecuta)</v>
          </cell>
        </row>
        <row r="3">
          <cell r="I3" t="str">
            <v>Fuerte</v>
          </cell>
          <cell r="J3" t="str">
            <v>Fuerte</v>
          </cell>
          <cell r="K3" t="str">
            <v>Moderado</v>
          </cell>
          <cell r="L3" t="str">
            <v>Débil</v>
          </cell>
        </row>
        <row r="4">
          <cell r="I4" t="str">
            <v>Moderado</v>
          </cell>
          <cell r="J4" t="str">
            <v>Moderado</v>
          </cell>
          <cell r="K4" t="str">
            <v>Moderado</v>
          </cell>
          <cell r="L4" t="str">
            <v>Débil</v>
          </cell>
        </row>
        <row r="5">
          <cell r="I5" t="str">
            <v>Débil</v>
          </cell>
          <cell r="J5" t="str">
            <v>Débil</v>
          </cell>
          <cell r="K5" t="str">
            <v>Débil</v>
          </cell>
          <cell r="L5" t="str">
            <v>Débil</v>
          </cell>
        </row>
      </sheetData>
      <sheetData sheetId="7"/>
      <sheetData sheetId="8"/>
      <sheetData sheetId="9"/>
      <sheetData sheetId="10"/>
      <sheetData sheetId="11"/>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álisis de Contexto "/>
      <sheetName val="ESTRATEGIAS "/>
      <sheetName val="Riesgos  "/>
      <sheetName val="Valoracion de la probabilidad "/>
      <sheetName val="Valoración del Impacto "/>
      <sheetName val="Hoja2"/>
    </sheetNames>
    <sheetDataSet>
      <sheetData sheetId="0"/>
      <sheetData sheetId="1"/>
      <sheetData sheetId="2"/>
      <sheetData sheetId="3"/>
      <sheetData sheetId="4"/>
      <sheetData sheetId="5">
        <row r="3">
          <cell r="F3">
            <v>1</v>
          </cell>
          <cell r="H3" t="str">
            <v>1-Rara vez</v>
          </cell>
        </row>
        <row r="4">
          <cell r="H4" t="str">
            <v>2-Improbable</v>
          </cell>
        </row>
        <row r="5">
          <cell r="H5" t="str">
            <v>3-Posible</v>
          </cell>
        </row>
        <row r="6">
          <cell r="H6" t="str">
            <v>4-Probable</v>
          </cell>
        </row>
        <row r="7">
          <cell r="H7" t="str">
            <v>5-Casi seguro</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álisis de Contexto "/>
      <sheetName val="ESTRATEGIAS "/>
      <sheetName val="Riesgos  "/>
      <sheetName val="Valoracion de la probabilidad "/>
      <sheetName val="Valoración del Impacto "/>
      <sheetName val="Hoja2"/>
    </sheetNames>
    <sheetDataSet>
      <sheetData sheetId="0"/>
      <sheetData sheetId="1"/>
      <sheetData sheetId="2"/>
      <sheetData sheetId="3"/>
      <sheetData sheetId="4"/>
      <sheetData sheetId="5">
        <row r="3">
          <cell r="F3">
            <v>1</v>
          </cell>
          <cell r="H3" t="str">
            <v>1-Rara vez</v>
          </cell>
        </row>
        <row r="4">
          <cell r="H4" t="str">
            <v>2-Improbable</v>
          </cell>
        </row>
        <row r="5">
          <cell r="H5" t="str">
            <v>3-Posible</v>
          </cell>
        </row>
        <row r="6">
          <cell r="H6" t="str">
            <v>4-Probable</v>
          </cell>
        </row>
        <row r="7">
          <cell r="H7" t="str">
            <v>5-Casi seguro</v>
          </cell>
        </row>
      </sheetData>
    </sheetDataSet>
  </externalBook>
</externalLink>
</file>

<file path=xl/pivotCache/_rels/pivotCacheDefinition1.xml.rels><?xml version="1.0" encoding="UTF-8" standalone="yes"?>
<Relationships xmlns="http://schemas.openxmlformats.org/package/2006/relationships"><Relationship Id="rId2" Type="http://schemas.openxmlformats.org/officeDocument/2006/relationships/externalLinkPath" Target="/Users/Usuario/Desktop/Nueva%20Metodologia%20Riesgos/Caja%20de%20Herramientas%20Guia%20DAPF/1.%20Matriz_mapa_riesgos.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ndres Marin" refreshedDate="44186.276661689815" createdVersion="6" refreshedVersion="6" minRefreshableVersion="3" recordCount="10" xr:uid="{E2F4759C-E178-41A1-82C1-679964CCE9B3}">
  <cacheSource type="worksheet">
    <worksheetSource name="Tabla1" r:id="rId2"/>
  </cacheSource>
  <cacheFields count="2">
    <cacheField name="Criterios" numFmtId="0">
      <sharedItems count="2">
        <s v="Afectación Económica o presupuestal"/>
        <s v="Pérdida Reputacional"/>
      </sharedItems>
    </cacheField>
    <cacheField name="Subcriterios" numFmtId="0">
      <sharedItems count="10">
        <s v="Afectación menor a 10 SMLMV ."/>
        <s v="Entre 10 y 50 SMLMV "/>
        <s v="Entre 50 y 100 SMLMV "/>
        <s v="Entre 100 y 500 SMLMV "/>
        <s v="Mayor a 500 SMLMV "/>
        <s v="El riesgo afecta la imagen de alguna área de la organización"/>
        <s v="El riesgo afecta la imagen de la entidad internamente, de conocimiento general, nivel interno, de junta dircetiva y accionistas y/o de provedores"/>
        <s v="El riesgo afecta la imagen de la entidad con algunos usuarios de relevancia frente al logro de los objetivos"/>
        <s v="El riesgo afecta la imagen de de la entidad con efecto publicitario sostenido a nivel de sector administrativo, nivel departamental o municipal"/>
        <s v="El riesgo afecta la imagen de la entidad a nivel nacional, con efecto publicitarios sostenible a nivel país"/>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
  <r>
    <x v="0"/>
    <x v="0"/>
  </r>
  <r>
    <x v="0"/>
    <x v="1"/>
  </r>
  <r>
    <x v="0"/>
    <x v="2"/>
  </r>
  <r>
    <x v="0"/>
    <x v="3"/>
  </r>
  <r>
    <x v="0"/>
    <x v="4"/>
  </r>
  <r>
    <x v="1"/>
    <x v="5"/>
  </r>
  <r>
    <x v="1"/>
    <x v="6"/>
  </r>
  <r>
    <x v="1"/>
    <x v="7"/>
  </r>
  <r>
    <x v="1"/>
    <x v="8"/>
  </r>
  <r>
    <x v="1"/>
    <x v="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959CBB1E-82C3-4117-9F68-2472F0D008DF}" name="TablaDinámica1" cacheId="0" applyNumberFormats="0" applyBorderFormats="0" applyFontFormats="0" applyPatternFormats="0" applyAlignmentFormats="0" applyWidthHeightFormats="1" dataCaption="Valores" updatedVersion="6" minRefreshableVersion="3" useAutoFormatting="1" rowGrandTotals="0" colGrandTotals="0" itemPrintTitles="1" createdVersion="6" indent="0" compact="0" outline="1" outlineData="1" compactData="0" multipleFieldFilters="0">
  <location ref="D237:E249" firstHeaderRow="1" firstDataRow="1" firstDataCol="2"/>
  <pivotFields count="2">
    <pivotField axis="axisRow" compact="0" showAll="0" defaultSubtotal="0">
      <items count="2">
        <item x="0"/>
        <item x="1"/>
      </items>
    </pivotField>
    <pivotField axis="axisRow" compact="0" showAll="0" defaultSubtotal="0">
      <items count="10">
        <item x="0"/>
        <item x="5"/>
        <item x="6"/>
        <item x="7"/>
        <item x="8"/>
        <item x="9"/>
        <item x="1"/>
        <item x="2"/>
        <item x="3"/>
        <item x="4"/>
      </items>
    </pivotField>
  </pivotFields>
  <rowFields count="2">
    <field x="0"/>
    <field x="1"/>
  </rowFields>
  <rowItems count="12">
    <i>
      <x/>
    </i>
    <i r="1">
      <x/>
    </i>
    <i r="1">
      <x v="6"/>
    </i>
    <i r="1">
      <x v="7"/>
    </i>
    <i r="1">
      <x v="8"/>
    </i>
    <i r="1">
      <x v="9"/>
    </i>
    <i>
      <x v="1"/>
    </i>
    <i r="1">
      <x v="1"/>
    </i>
    <i r="1">
      <x v="2"/>
    </i>
    <i r="1">
      <x v="3"/>
    </i>
    <i r="1">
      <x v="4"/>
    </i>
    <i r="1">
      <x v="5"/>
    </i>
  </rowItems>
  <colItems count="1">
    <i/>
  </colItems>
  <formats count="5">
    <format dxfId="2388">
      <pivotArea field="1" type="button" dataOnly="0" labelOnly="1" outline="0" axis="axisRow" fieldPosition="1"/>
    </format>
    <format dxfId="2387">
      <pivotArea dataOnly="0" labelOnly="1" outline="0" fieldPosition="0">
        <references count="1">
          <reference field="0" count="1">
            <x v="0"/>
          </reference>
        </references>
      </pivotArea>
    </format>
    <format dxfId="2386">
      <pivotArea dataOnly="0" labelOnly="1" outline="0" fieldPosition="0">
        <references count="1">
          <reference field="0" count="1">
            <x v="1"/>
          </reference>
        </references>
      </pivotArea>
    </format>
    <format dxfId="2385">
      <pivotArea dataOnly="0" labelOnly="1" outline="0" fieldPosition="0">
        <references count="2">
          <reference field="0" count="1" selected="0">
            <x v="0"/>
          </reference>
          <reference field="1" count="5">
            <x v="0"/>
            <x v="6"/>
            <x v="7"/>
            <x v="8"/>
            <x v="9"/>
          </reference>
        </references>
      </pivotArea>
    </format>
    <format dxfId="2384">
      <pivotArea dataOnly="0" labelOnly="1" outline="0" fieldPosition="0">
        <references count="2">
          <reference field="0" count="1" selected="0">
            <x v="1"/>
          </reference>
          <reference field="1" count="5">
            <x v="1"/>
            <x v="2"/>
            <x v="3"/>
            <x v="4"/>
            <x v="5"/>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43272DD-B468-4E49-B83D-F10F15F85EAB}" name="Tabla1" displayName="Tabla1" ref="B237:C247" totalsRowShown="0" headerRowDxfId="2383" dataDxfId="2382">
  <autoFilter ref="B237:C247" xr:uid="{00000000-0009-0000-0100-000001000000}"/>
  <tableColumns count="2">
    <tableColumn id="1" xr3:uid="{A0349234-F02A-492A-9A80-ED44E1EC4FF0}" name="Criterios" dataDxfId="2381"/>
    <tableColumn id="2" xr3:uid="{B9F25166-5D8D-4E4E-96B0-E759CC81BF3C}" name="Subcriterios" dataDxfId="2380"/>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7.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77E2BD-A58C-49A2-BCBD-D0B4B1B7035D}">
  <sheetPr>
    <tabColor theme="5" tint="0.59999389629810485"/>
  </sheetPr>
  <dimension ref="A1:I18"/>
  <sheetViews>
    <sheetView showGridLines="0" topLeftCell="A10" workbookViewId="0">
      <selection activeCell="C12" sqref="C12"/>
    </sheetView>
  </sheetViews>
  <sheetFormatPr baseColWidth="10" defaultColWidth="11.42578125" defaultRowHeight="15" x14ac:dyDescent="0.25"/>
  <cols>
    <col min="1" max="1" width="28.140625" customWidth="1"/>
    <col min="2" max="2" width="18" customWidth="1"/>
    <col min="3" max="3" width="14.140625" style="85" customWidth="1"/>
    <col min="4" max="8" width="12.42578125" customWidth="1"/>
  </cols>
  <sheetData>
    <row r="1" spans="1:9" ht="42" customHeight="1" x14ac:dyDescent="0.35">
      <c r="A1" s="247" t="s">
        <v>186</v>
      </c>
      <c r="B1" s="247"/>
      <c r="C1" s="247"/>
      <c r="D1" s="247"/>
      <c r="E1" s="247"/>
      <c r="F1" s="247"/>
    </row>
    <row r="5" spans="1:9" x14ac:dyDescent="0.25">
      <c r="D5" s="94"/>
      <c r="E5" s="94"/>
      <c r="F5" s="94"/>
      <c r="G5" s="94"/>
      <c r="H5" s="94"/>
    </row>
    <row r="6" spans="1:9" x14ac:dyDescent="0.25">
      <c r="D6" s="94"/>
      <c r="E6" s="94"/>
      <c r="F6" s="94"/>
      <c r="G6" s="94"/>
      <c r="H6" s="94"/>
    </row>
    <row r="7" spans="1:9" ht="33.75" x14ac:dyDescent="0.5">
      <c r="A7" s="248" t="s">
        <v>217</v>
      </c>
      <c r="B7" s="248"/>
      <c r="C7" s="248"/>
      <c r="D7" s="248"/>
      <c r="E7" s="248"/>
      <c r="F7" s="248"/>
      <c r="G7" s="248"/>
      <c r="H7" s="248"/>
      <c r="I7" s="248"/>
    </row>
    <row r="9" spans="1:9" s="86" customFormat="1" ht="81.75" customHeight="1" x14ac:dyDescent="0.2">
      <c r="A9" s="87" t="s">
        <v>218</v>
      </c>
      <c r="B9" s="246" t="s">
        <v>467</v>
      </c>
      <c r="C9" s="246"/>
      <c r="D9" s="246"/>
      <c r="E9" s="246"/>
      <c r="F9" s="246"/>
      <c r="G9" s="246"/>
      <c r="H9" s="246"/>
      <c r="I9" s="246"/>
    </row>
    <row r="10" spans="1:9" s="86" customFormat="1" ht="16.7" customHeight="1" x14ac:dyDescent="0.2">
      <c r="A10" s="92"/>
      <c r="B10" s="93"/>
      <c r="C10" s="93"/>
      <c r="D10" s="92"/>
      <c r="E10" s="91"/>
    </row>
    <row r="11" spans="1:9" s="86" customFormat="1" ht="84" customHeight="1" x14ac:dyDescent="0.2">
      <c r="A11" s="87" t="s">
        <v>184</v>
      </c>
      <c r="B11" s="88" t="s">
        <v>183</v>
      </c>
      <c r="C11" s="246" t="s">
        <v>469</v>
      </c>
      <c r="D11" s="246"/>
      <c r="E11" s="246"/>
      <c r="F11" s="246"/>
      <c r="G11" s="246"/>
      <c r="H11" s="246"/>
      <c r="I11" s="246"/>
    </row>
    <row r="12" spans="1:9" ht="32.25" customHeight="1" x14ac:dyDescent="0.25">
      <c r="A12" s="90"/>
    </row>
    <row r="13" spans="1:9" ht="32.25" customHeight="1" x14ac:dyDescent="0.25">
      <c r="A13" s="89" t="s">
        <v>185</v>
      </c>
      <c r="B13" s="246" t="s">
        <v>179</v>
      </c>
      <c r="C13" s="246"/>
      <c r="D13" s="246"/>
      <c r="E13" s="246"/>
      <c r="F13" s="246"/>
      <c r="G13" s="246"/>
      <c r="H13" s="246"/>
      <c r="I13" s="246"/>
    </row>
    <row r="14" spans="1:9" s="86" customFormat="1" ht="69" customHeight="1" x14ac:dyDescent="0.2">
      <c r="A14" s="89" t="s">
        <v>182</v>
      </c>
      <c r="B14" s="246"/>
      <c r="C14" s="246"/>
      <c r="D14" s="246"/>
      <c r="E14" s="246"/>
      <c r="F14" s="246"/>
      <c r="G14" s="246"/>
      <c r="H14" s="246"/>
      <c r="I14" s="246"/>
    </row>
    <row r="15" spans="1:9" s="86" customFormat="1" ht="54" customHeight="1" x14ac:dyDescent="0.2">
      <c r="A15" s="89" t="s">
        <v>181</v>
      </c>
      <c r="B15" s="246"/>
      <c r="C15" s="246"/>
      <c r="D15" s="246"/>
      <c r="E15" s="246"/>
      <c r="F15" s="246"/>
      <c r="G15" s="246"/>
      <c r="H15" s="246"/>
      <c r="I15" s="246"/>
    </row>
    <row r="16" spans="1:9" s="86" customFormat="1" ht="54" customHeight="1" x14ac:dyDescent="0.2">
      <c r="A16" s="87" t="s">
        <v>180</v>
      </c>
      <c r="B16" s="246" t="s">
        <v>467</v>
      </c>
      <c r="C16" s="246"/>
      <c r="D16" s="246"/>
      <c r="E16" s="246"/>
      <c r="F16" s="246"/>
      <c r="G16" s="246"/>
      <c r="H16" s="246"/>
      <c r="I16" s="246"/>
    </row>
    <row r="18" spans="1:9" s="86" customFormat="1" ht="54.75" customHeight="1" x14ac:dyDescent="0.2">
      <c r="A18" s="87" t="s">
        <v>178</v>
      </c>
      <c r="B18" s="245">
        <v>44326</v>
      </c>
      <c r="C18" s="245"/>
      <c r="D18" s="245"/>
      <c r="E18" s="245"/>
      <c r="F18" s="245"/>
      <c r="G18" s="245"/>
      <c r="H18" s="245"/>
      <c r="I18" s="245"/>
    </row>
  </sheetData>
  <mergeCells count="9">
    <mergeCell ref="B18:I18"/>
    <mergeCell ref="B13:I13"/>
    <mergeCell ref="B15:I15"/>
    <mergeCell ref="B16:I16"/>
    <mergeCell ref="A1:F1"/>
    <mergeCell ref="A7:I7"/>
    <mergeCell ref="B9:I9"/>
    <mergeCell ref="C11:I11"/>
    <mergeCell ref="B14:I14"/>
  </mergeCells>
  <dataValidations count="2">
    <dataValidation allowBlank="1" showInputMessage="1" showErrorMessage="1" prompt="Proponer y escribir en una frase la estrategia para gestionar la debilidad, la oportunidad, la amenaza o la fortaleza.Usar verbo de acción en infinitivo._x000a_" sqref="G1" xr:uid="{F87C5526-F506-4D32-8464-0B756A8AC42F}"/>
    <dataValidation type="list" allowBlank="1" showInputMessage="1" showErrorMessage="1" sqref="B11" xr:uid="{57793389-6BB2-4D38-8C78-D71032C50170}">
      <formula1>"Estrategicos, Misionales, Apoyo, Evaluacion y Mejora"</formula1>
    </dataValidation>
  </dataValidations>
  <pageMargins left="0.7" right="0.7" top="0.75" bottom="0.75" header="0.3" footer="0.3"/>
  <pageSetup orientation="portrait"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74B8F7-C406-4A33-98CC-92DF6FA1ED75}">
  <sheetPr>
    <tabColor rgb="FF7030A0"/>
  </sheetPr>
  <dimension ref="B4:AU63"/>
  <sheetViews>
    <sheetView topLeftCell="A2" workbookViewId="0">
      <selection activeCell="AN18" sqref="AN18:AS27"/>
    </sheetView>
  </sheetViews>
  <sheetFormatPr baseColWidth="10" defaultColWidth="11.42578125" defaultRowHeight="15" x14ac:dyDescent="0.25"/>
  <cols>
    <col min="1" max="1" width="3.7109375" style="6" customWidth="1"/>
    <col min="2" max="2" width="6.7109375" style="6" customWidth="1"/>
    <col min="3" max="3" width="0.42578125" style="6" hidden="1" customWidth="1"/>
    <col min="4" max="4" width="11.42578125" style="6" hidden="1" customWidth="1"/>
    <col min="5" max="5" width="9.85546875" style="6" customWidth="1"/>
    <col min="6" max="8" width="11.42578125" style="6" hidden="1" customWidth="1"/>
    <col min="9" max="9" width="8.42578125" style="6" customWidth="1"/>
    <col min="10" max="11" width="11.42578125" style="6"/>
    <col min="12" max="12" width="0.140625" style="6" customWidth="1"/>
    <col min="13" max="13" width="0.28515625" style="6" hidden="1" customWidth="1"/>
    <col min="14" max="15" width="11.42578125" style="6" hidden="1" customWidth="1"/>
    <col min="16" max="16" width="11.42578125" style="6"/>
    <col min="17" max="17" width="10.28515625" style="6" customWidth="1"/>
    <col min="18" max="18" width="11.42578125" style="6" hidden="1" customWidth="1"/>
    <col min="19" max="19" width="0.85546875" style="6" hidden="1" customWidth="1"/>
    <col min="20" max="20" width="11.42578125" style="6" hidden="1" customWidth="1"/>
    <col min="21" max="21" width="0.140625" style="6" hidden="1" customWidth="1"/>
    <col min="22" max="22" width="11.42578125" style="6"/>
    <col min="23" max="23" width="10.140625" style="6" customWidth="1"/>
    <col min="24" max="24" width="3.85546875" style="6" hidden="1" customWidth="1"/>
    <col min="25" max="25" width="4.42578125" style="6" hidden="1" customWidth="1"/>
    <col min="26" max="27" width="11.42578125" style="6" hidden="1" customWidth="1"/>
    <col min="28" max="28" width="11.42578125" style="6"/>
    <col min="29" max="29" width="9.7109375" style="6" customWidth="1"/>
    <col min="30" max="30" width="1.42578125" style="6" hidden="1" customWidth="1"/>
    <col min="31" max="32" width="11.42578125" style="6" hidden="1" customWidth="1"/>
    <col min="33" max="33" width="0.85546875" style="6" hidden="1" customWidth="1"/>
    <col min="34" max="34" width="11.42578125" style="6"/>
    <col min="35" max="35" width="13" style="6" customWidth="1"/>
    <col min="36" max="37" width="1.42578125" style="6" hidden="1" customWidth="1"/>
    <col min="38" max="38" width="1" style="6" customWidth="1"/>
    <col min="39" max="40" width="11.42578125" style="6"/>
    <col min="41" max="41" width="4.42578125" style="6" customWidth="1"/>
    <col min="42" max="42" width="2.42578125" style="6" hidden="1" customWidth="1"/>
    <col min="43" max="45" width="11.42578125" style="6" hidden="1" customWidth="1"/>
    <col min="46" max="46" width="11.42578125" style="6"/>
    <col min="47" max="47" width="15.7109375" style="6" customWidth="1"/>
    <col min="48" max="16384" width="11.42578125" style="6"/>
  </cols>
  <sheetData>
    <row r="4" spans="2:47" x14ac:dyDescent="0.25">
      <c r="B4" s="425" t="s">
        <v>355</v>
      </c>
      <c r="C4" s="425"/>
      <c r="D4" s="425"/>
      <c r="E4" s="425"/>
      <c r="F4" s="425"/>
      <c r="G4" s="425"/>
      <c r="H4" s="425"/>
      <c r="I4" s="425"/>
      <c r="J4" s="426" t="s">
        <v>8</v>
      </c>
      <c r="K4" s="426"/>
      <c r="L4" s="426"/>
      <c r="M4" s="426"/>
      <c r="N4" s="426"/>
      <c r="O4" s="426"/>
      <c r="P4" s="426"/>
      <c r="Q4" s="426"/>
      <c r="R4" s="426"/>
      <c r="S4" s="426"/>
      <c r="T4" s="426"/>
      <c r="U4" s="426"/>
      <c r="V4" s="426"/>
      <c r="W4" s="426"/>
      <c r="X4" s="426"/>
      <c r="Y4" s="426"/>
      <c r="Z4" s="426"/>
      <c r="AA4" s="426"/>
      <c r="AB4" s="426"/>
      <c r="AC4" s="426"/>
      <c r="AD4" s="426"/>
      <c r="AE4" s="426"/>
      <c r="AF4" s="426"/>
      <c r="AG4" s="426"/>
      <c r="AH4" s="426"/>
      <c r="AI4" s="426"/>
      <c r="AJ4" s="426"/>
      <c r="AK4" s="426"/>
      <c r="AL4" s="426"/>
      <c r="AT4" s="427" t="s">
        <v>25</v>
      </c>
      <c r="AU4" s="427"/>
    </row>
    <row r="5" spans="2:47" x14ac:dyDescent="0.25">
      <c r="B5" s="425"/>
      <c r="C5" s="425"/>
      <c r="D5" s="425"/>
      <c r="E5" s="425"/>
      <c r="F5" s="425"/>
      <c r="G5" s="425"/>
      <c r="H5" s="425"/>
      <c r="I5" s="425"/>
      <c r="J5" s="426"/>
      <c r="K5" s="426"/>
      <c r="L5" s="426"/>
      <c r="M5" s="426"/>
      <c r="N5" s="426"/>
      <c r="O5" s="426"/>
      <c r="P5" s="426"/>
      <c r="Q5" s="426"/>
      <c r="R5" s="426"/>
      <c r="S5" s="426"/>
      <c r="T5" s="426"/>
      <c r="U5" s="426"/>
      <c r="V5" s="426"/>
      <c r="W5" s="426"/>
      <c r="X5" s="426"/>
      <c r="Y5" s="426"/>
      <c r="Z5" s="426"/>
      <c r="AA5" s="426"/>
      <c r="AB5" s="426"/>
      <c r="AC5" s="426"/>
      <c r="AD5" s="426"/>
      <c r="AE5" s="426"/>
      <c r="AF5" s="426"/>
      <c r="AG5" s="426"/>
      <c r="AH5" s="426"/>
      <c r="AI5" s="426"/>
      <c r="AJ5" s="426"/>
      <c r="AK5" s="426"/>
      <c r="AL5" s="426"/>
      <c r="AT5" s="427"/>
      <c r="AU5" s="427"/>
    </row>
    <row r="6" spans="2:47" x14ac:dyDescent="0.25">
      <c r="B6" s="425"/>
      <c r="C6" s="425"/>
      <c r="D6" s="425"/>
      <c r="E6" s="425"/>
      <c r="F6" s="425"/>
      <c r="G6" s="425"/>
      <c r="H6" s="425"/>
      <c r="I6" s="425"/>
      <c r="J6" s="426"/>
      <c r="K6" s="426"/>
      <c r="L6" s="426"/>
      <c r="M6" s="426"/>
      <c r="N6" s="426"/>
      <c r="O6" s="426"/>
      <c r="P6" s="426"/>
      <c r="Q6" s="426"/>
      <c r="R6" s="426"/>
      <c r="S6" s="426"/>
      <c r="T6" s="426"/>
      <c r="U6" s="426"/>
      <c r="V6" s="426"/>
      <c r="W6" s="426"/>
      <c r="X6" s="426"/>
      <c r="Y6" s="426"/>
      <c r="Z6" s="426"/>
      <c r="AA6" s="426"/>
      <c r="AB6" s="426"/>
      <c r="AC6" s="426"/>
      <c r="AD6" s="426"/>
      <c r="AE6" s="426"/>
      <c r="AF6" s="426"/>
      <c r="AG6" s="426"/>
      <c r="AH6" s="426"/>
      <c r="AI6" s="426"/>
      <c r="AJ6" s="426"/>
      <c r="AK6" s="426"/>
      <c r="AL6" s="426"/>
      <c r="AT6" s="427"/>
      <c r="AU6" s="427"/>
    </row>
    <row r="7" spans="2:47" ht="15.75" thickBot="1" x14ac:dyDescent="0.3"/>
    <row r="8" spans="2:47" ht="15.75" x14ac:dyDescent="0.25">
      <c r="B8" s="428" t="s">
        <v>109</v>
      </c>
      <c r="C8" s="428"/>
      <c r="D8" s="429"/>
      <c r="E8" s="395" t="s">
        <v>160</v>
      </c>
      <c r="F8" s="396"/>
      <c r="G8" s="396"/>
      <c r="H8" s="396"/>
      <c r="I8" s="397"/>
      <c r="J8" s="49" t="s">
        <v>352</v>
      </c>
      <c r="K8" s="50" t="s">
        <v>352</v>
      </c>
      <c r="L8" s="50" t="s">
        <v>352</v>
      </c>
      <c r="M8" s="50" t="s">
        <v>352</v>
      </c>
      <c r="N8" s="50" t="s">
        <v>352</v>
      </c>
      <c r="O8" s="51" t="s">
        <v>352</v>
      </c>
      <c r="P8" s="49" t="s">
        <v>352</v>
      </c>
      <c r="Q8" s="50" t="s">
        <v>352</v>
      </c>
      <c r="R8" s="50" t="s">
        <v>352</v>
      </c>
      <c r="S8" s="50" t="s">
        <v>352</v>
      </c>
      <c r="T8" s="50" t="s">
        <v>352</v>
      </c>
      <c r="U8" s="51" t="s">
        <v>352</v>
      </c>
      <c r="V8" s="49" t="s">
        <v>352</v>
      </c>
      <c r="W8" s="50" t="s">
        <v>352</v>
      </c>
      <c r="X8" s="50" t="s">
        <v>352</v>
      </c>
      <c r="Y8" s="50" t="s">
        <v>352</v>
      </c>
      <c r="Z8" s="50" t="s">
        <v>352</v>
      </c>
      <c r="AA8" s="51" t="s">
        <v>352</v>
      </c>
      <c r="AB8" s="49" t="s">
        <v>352</v>
      </c>
      <c r="AC8" s="50" t="s">
        <v>352</v>
      </c>
      <c r="AD8" s="50" t="s">
        <v>352</v>
      </c>
      <c r="AE8" s="50" t="s">
        <v>352</v>
      </c>
      <c r="AF8" s="50" t="s">
        <v>352</v>
      </c>
      <c r="AG8" s="51" t="s">
        <v>352</v>
      </c>
      <c r="AH8" s="52" t="s">
        <v>352</v>
      </c>
      <c r="AI8" s="53" t="s">
        <v>352</v>
      </c>
      <c r="AJ8" s="53" t="s">
        <v>352</v>
      </c>
      <c r="AK8" s="53" t="s">
        <v>352</v>
      </c>
      <c r="AL8" s="53" t="s">
        <v>352</v>
      </c>
      <c r="AN8" s="430" t="s">
        <v>161</v>
      </c>
      <c r="AO8" s="431"/>
      <c r="AP8" s="431"/>
      <c r="AQ8" s="431"/>
      <c r="AR8" s="431"/>
      <c r="AS8" s="432"/>
      <c r="AT8" s="414" t="s">
        <v>354</v>
      </c>
      <c r="AU8" s="414"/>
    </row>
    <row r="9" spans="2:47" ht="15.75" x14ac:dyDescent="0.25">
      <c r="B9" s="428"/>
      <c r="C9" s="428"/>
      <c r="D9" s="429"/>
      <c r="E9" s="401"/>
      <c r="F9" s="405"/>
      <c r="G9" s="405"/>
      <c r="H9" s="405"/>
      <c r="I9" s="400"/>
      <c r="J9" s="54" t="s">
        <v>352</v>
      </c>
      <c r="K9" s="55" t="s">
        <v>352</v>
      </c>
      <c r="L9" s="55" t="s">
        <v>352</v>
      </c>
      <c r="M9" s="55" t="s">
        <v>352</v>
      </c>
      <c r="N9" s="55" t="s">
        <v>352</v>
      </c>
      <c r="O9" s="56" t="s">
        <v>352</v>
      </c>
      <c r="P9" s="54" t="s">
        <v>352</v>
      </c>
      <c r="Q9" s="55" t="s">
        <v>352</v>
      </c>
      <c r="R9" s="55" t="s">
        <v>352</v>
      </c>
      <c r="S9" s="55" t="s">
        <v>352</v>
      </c>
      <c r="T9" s="55" t="s">
        <v>352</v>
      </c>
      <c r="U9" s="56" t="s">
        <v>352</v>
      </c>
      <c r="V9" s="54" t="s">
        <v>352</v>
      </c>
      <c r="W9" s="55" t="s">
        <v>352</v>
      </c>
      <c r="X9" s="55" t="s">
        <v>352</v>
      </c>
      <c r="Y9" s="55" t="s">
        <v>352</v>
      </c>
      <c r="Z9" s="55" t="s">
        <v>352</v>
      </c>
      <c r="AA9" s="56" t="s">
        <v>352</v>
      </c>
      <c r="AB9" s="54" t="s">
        <v>352</v>
      </c>
      <c r="AC9" s="55" t="s">
        <v>352</v>
      </c>
      <c r="AD9" s="55" t="s">
        <v>352</v>
      </c>
      <c r="AE9" s="55" t="s">
        <v>352</v>
      </c>
      <c r="AF9" s="55" t="s">
        <v>352</v>
      </c>
      <c r="AG9" s="56" t="s">
        <v>352</v>
      </c>
      <c r="AH9" s="57" t="s">
        <v>352</v>
      </c>
      <c r="AI9" s="58" t="s">
        <v>352</v>
      </c>
      <c r="AJ9" s="58" t="s">
        <v>352</v>
      </c>
      <c r="AK9" s="58" t="s">
        <v>352</v>
      </c>
      <c r="AL9" s="58" t="s">
        <v>352</v>
      </c>
      <c r="AN9" s="433"/>
      <c r="AO9" s="434"/>
      <c r="AP9" s="434"/>
      <c r="AQ9" s="434"/>
      <c r="AR9" s="434"/>
      <c r="AS9" s="435"/>
      <c r="AT9" s="414"/>
      <c r="AU9" s="414"/>
    </row>
    <row r="10" spans="2:47" ht="15.75" x14ac:dyDescent="0.25">
      <c r="B10" s="428"/>
      <c r="C10" s="428"/>
      <c r="D10" s="429"/>
      <c r="E10" s="401"/>
      <c r="F10" s="405"/>
      <c r="G10" s="405"/>
      <c r="H10" s="405"/>
      <c r="I10" s="400"/>
      <c r="J10" s="54" t="s">
        <v>352</v>
      </c>
      <c r="K10" s="55" t="s">
        <v>352</v>
      </c>
      <c r="L10" s="55" t="s">
        <v>352</v>
      </c>
      <c r="M10" s="55" t="s">
        <v>352</v>
      </c>
      <c r="N10" s="55" t="s">
        <v>352</v>
      </c>
      <c r="O10" s="56" t="s">
        <v>352</v>
      </c>
      <c r="P10" s="54" t="s">
        <v>352</v>
      </c>
      <c r="Q10" s="55" t="s">
        <v>352</v>
      </c>
      <c r="R10" s="55" t="s">
        <v>352</v>
      </c>
      <c r="S10" s="55" t="s">
        <v>352</v>
      </c>
      <c r="T10" s="55" t="s">
        <v>352</v>
      </c>
      <c r="U10" s="56" t="s">
        <v>352</v>
      </c>
      <c r="V10" s="54" t="s">
        <v>352</v>
      </c>
      <c r="W10" s="55" t="s">
        <v>352</v>
      </c>
      <c r="X10" s="55" t="s">
        <v>352</v>
      </c>
      <c r="Y10" s="55" t="s">
        <v>352</v>
      </c>
      <c r="Z10" s="55" t="s">
        <v>352</v>
      </c>
      <c r="AA10" s="56" t="s">
        <v>352</v>
      </c>
      <c r="AB10" s="54" t="s">
        <v>352</v>
      </c>
      <c r="AC10" s="55" t="s">
        <v>352</v>
      </c>
      <c r="AD10" s="55" t="s">
        <v>352</v>
      </c>
      <c r="AE10" s="55" t="s">
        <v>352</v>
      </c>
      <c r="AF10" s="55" t="s">
        <v>352</v>
      </c>
      <c r="AG10" s="56" t="s">
        <v>352</v>
      </c>
      <c r="AH10" s="57" t="s">
        <v>352</v>
      </c>
      <c r="AI10" s="58" t="s">
        <v>352</v>
      </c>
      <c r="AJ10" s="58" t="s">
        <v>352</v>
      </c>
      <c r="AK10" s="58" t="s">
        <v>352</v>
      </c>
      <c r="AL10" s="58" t="s">
        <v>352</v>
      </c>
      <c r="AN10" s="433"/>
      <c r="AO10" s="434"/>
      <c r="AP10" s="434"/>
      <c r="AQ10" s="434"/>
      <c r="AR10" s="434"/>
      <c r="AS10" s="435"/>
      <c r="AT10" s="414"/>
      <c r="AU10" s="414"/>
    </row>
    <row r="11" spans="2:47" ht="15.75" x14ac:dyDescent="0.25">
      <c r="B11" s="428"/>
      <c r="C11" s="428"/>
      <c r="D11" s="429"/>
      <c r="E11" s="401"/>
      <c r="F11" s="405"/>
      <c r="G11" s="405"/>
      <c r="H11" s="405"/>
      <c r="I11" s="400"/>
      <c r="J11" s="54" t="s">
        <v>352</v>
      </c>
      <c r="K11" s="55" t="s">
        <v>352</v>
      </c>
      <c r="L11" s="55" t="s">
        <v>352</v>
      </c>
      <c r="M11" s="55" t="s">
        <v>352</v>
      </c>
      <c r="N11" s="55" t="s">
        <v>352</v>
      </c>
      <c r="O11" s="56" t="s">
        <v>352</v>
      </c>
      <c r="P11" s="54" t="s">
        <v>352</v>
      </c>
      <c r="Q11" s="55" t="s">
        <v>352</v>
      </c>
      <c r="R11" s="55" t="s">
        <v>352</v>
      </c>
      <c r="S11" s="55" t="s">
        <v>352</v>
      </c>
      <c r="T11" s="55" t="s">
        <v>352</v>
      </c>
      <c r="U11" s="56" t="s">
        <v>352</v>
      </c>
      <c r="V11" s="54" t="s">
        <v>352</v>
      </c>
      <c r="W11" s="55" t="s">
        <v>352</v>
      </c>
      <c r="X11" s="55" t="s">
        <v>352</v>
      </c>
      <c r="Y11" s="55" t="s">
        <v>352</v>
      </c>
      <c r="Z11" s="55" t="s">
        <v>352</v>
      </c>
      <c r="AA11" s="56" t="s">
        <v>352</v>
      </c>
      <c r="AB11" s="54" t="s">
        <v>352</v>
      </c>
      <c r="AC11" s="55" t="s">
        <v>352</v>
      </c>
      <c r="AD11" s="55" t="s">
        <v>352</v>
      </c>
      <c r="AE11" s="55" t="s">
        <v>352</v>
      </c>
      <c r="AF11" s="55" t="s">
        <v>352</v>
      </c>
      <c r="AG11" s="56" t="s">
        <v>352</v>
      </c>
      <c r="AH11" s="57" t="s">
        <v>352</v>
      </c>
      <c r="AI11" s="58" t="s">
        <v>352</v>
      </c>
      <c r="AJ11" s="58" t="s">
        <v>352</v>
      </c>
      <c r="AK11" s="58" t="s">
        <v>352</v>
      </c>
      <c r="AL11" s="58" t="s">
        <v>352</v>
      </c>
      <c r="AN11" s="433"/>
      <c r="AO11" s="434"/>
      <c r="AP11" s="434"/>
      <c r="AQ11" s="434"/>
      <c r="AR11" s="434"/>
      <c r="AS11" s="435"/>
      <c r="AT11" s="414"/>
      <c r="AU11" s="414"/>
    </row>
    <row r="12" spans="2:47" ht="15.75" x14ac:dyDescent="0.25">
      <c r="B12" s="428"/>
      <c r="C12" s="428"/>
      <c r="D12" s="429"/>
      <c r="E12" s="401"/>
      <c r="F12" s="405"/>
      <c r="G12" s="405"/>
      <c r="H12" s="405"/>
      <c r="I12" s="400"/>
      <c r="J12" s="54" t="s">
        <v>352</v>
      </c>
      <c r="K12" s="55" t="s">
        <v>352</v>
      </c>
      <c r="L12" s="55" t="s">
        <v>352</v>
      </c>
      <c r="M12" s="55" t="s">
        <v>352</v>
      </c>
      <c r="N12" s="55" t="s">
        <v>352</v>
      </c>
      <c r="O12" s="56" t="s">
        <v>352</v>
      </c>
      <c r="P12" s="54" t="s">
        <v>352</v>
      </c>
      <c r="Q12" s="55" t="s">
        <v>352</v>
      </c>
      <c r="R12" s="55" t="s">
        <v>352</v>
      </c>
      <c r="S12" s="55" t="s">
        <v>352</v>
      </c>
      <c r="T12" s="55" t="s">
        <v>352</v>
      </c>
      <c r="U12" s="56" t="s">
        <v>352</v>
      </c>
      <c r="V12" s="54" t="s">
        <v>352</v>
      </c>
      <c r="W12" s="55" t="s">
        <v>352</v>
      </c>
      <c r="X12" s="55" t="s">
        <v>352</v>
      </c>
      <c r="Y12" s="55" t="s">
        <v>352</v>
      </c>
      <c r="Z12" s="55" t="s">
        <v>352</v>
      </c>
      <c r="AA12" s="56" t="s">
        <v>352</v>
      </c>
      <c r="AB12" s="54" t="s">
        <v>352</v>
      </c>
      <c r="AC12" s="55" t="s">
        <v>352</v>
      </c>
      <c r="AD12" s="55" t="s">
        <v>352</v>
      </c>
      <c r="AE12" s="55" t="s">
        <v>352</v>
      </c>
      <c r="AF12" s="55" t="s">
        <v>352</v>
      </c>
      <c r="AG12" s="56" t="s">
        <v>352</v>
      </c>
      <c r="AH12" s="57" t="s">
        <v>352</v>
      </c>
      <c r="AI12" s="58" t="s">
        <v>352</v>
      </c>
      <c r="AJ12" s="58" t="s">
        <v>352</v>
      </c>
      <c r="AK12" s="58" t="s">
        <v>352</v>
      </c>
      <c r="AL12" s="58" t="s">
        <v>352</v>
      </c>
      <c r="AN12" s="433"/>
      <c r="AO12" s="434"/>
      <c r="AP12" s="434"/>
      <c r="AQ12" s="434"/>
      <c r="AR12" s="434"/>
      <c r="AS12" s="435"/>
      <c r="AT12" s="414"/>
      <c r="AU12" s="414"/>
    </row>
    <row r="13" spans="2:47" ht="15.75" x14ac:dyDescent="0.25">
      <c r="B13" s="428"/>
      <c r="C13" s="428"/>
      <c r="D13" s="429"/>
      <c r="E13" s="401"/>
      <c r="F13" s="405"/>
      <c r="G13" s="405"/>
      <c r="H13" s="405"/>
      <c r="I13" s="400"/>
      <c r="J13" s="54" t="s">
        <v>352</v>
      </c>
      <c r="K13" s="55" t="s">
        <v>352</v>
      </c>
      <c r="L13" s="55" t="s">
        <v>352</v>
      </c>
      <c r="M13" s="55" t="s">
        <v>352</v>
      </c>
      <c r="N13" s="55" t="s">
        <v>352</v>
      </c>
      <c r="O13" s="56" t="s">
        <v>352</v>
      </c>
      <c r="P13" s="54" t="s">
        <v>352</v>
      </c>
      <c r="Q13" s="55" t="s">
        <v>352</v>
      </c>
      <c r="R13" s="55" t="s">
        <v>352</v>
      </c>
      <c r="S13" s="55" t="s">
        <v>352</v>
      </c>
      <c r="T13" s="55" t="s">
        <v>352</v>
      </c>
      <c r="U13" s="56" t="s">
        <v>352</v>
      </c>
      <c r="V13" s="54" t="s">
        <v>352</v>
      </c>
      <c r="W13" s="55" t="s">
        <v>352</v>
      </c>
      <c r="X13" s="55" t="s">
        <v>352</v>
      </c>
      <c r="Y13" s="55" t="s">
        <v>352</v>
      </c>
      <c r="Z13" s="55" t="s">
        <v>352</v>
      </c>
      <c r="AA13" s="56" t="s">
        <v>352</v>
      </c>
      <c r="AB13" s="54" t="s">
        <v>352</v>
      </c>
      <c r="AC13" s="55" t="s">
        <v>352</v>
      </c>
      <c r="AD13" s="55" t="s">
        <v>352</v>
      </c>
      <c r="AE13" s="55" t="s">
        <v>352</v>
      </c>
      <c r="AF13" s="55" t="s">
        <v>352</v>
      </c>
      <c r="AG13" s="56" t="s">
        <v>352</v>
      </c>
      <c r="AH13" s="57" t="s">
        <v>352</v>
      </c>
      <c r="AI13" s="58" t="s">
        <v>352</v>
      </c>
      <c r="AJ13" s="58" t="s">
        <v>352</v>
      </c>
      <c r="AK13" s="58" t="s">
        <v>352</v>
      </c>
      <c r="AL13" s="58" t="s">
        <v>352</v>
      </c>
      <c r="AN13" s="433"/>
      <c r="AO13" s="434"/>
      <c r="AP13" s="434"/>
      <c r="AQ13" s="434"/>
      <c r="AR13" s="434"/>
      <c r="AS13" s="435"/>
      <c r="AT13" s="414"/>
      <c r="AU13" s="414"/>
    </row>
    <row r="14" spans="2:47" ht="5.25" customHeight="1" thickBot="1" x14ac:dyDescent="0.3">
      <c r="B14" s="428"/>
      <c r="C14" s="428"/>
      <c r="D14" s="429"/>
      <c r="E14" s="401"/>
      <c r="F14" s="405"/>
      <c r="G14" s="405"/>
      <c r="H14" s="405"/>
      <c r="I14" s="400"/>
      <c r="J14" s="54" t="s">
        <v>352</v>
      </c>
      <c r="K14" s="55" t="s">
        <v>352</v>
      </c>
      <c r="L14" s="55" t="s">
        <v>352</v>
      </c>
      <c r="M14" s="55" t="s">
        <v>352</v>
      </c>
      <c r="N14" s="55" t="s">
        <v>352</v>
      </c>
      <c r="O14" s="56" t="s">
        <v>352</v>
      </c>
      <c r="P14" s="54" t="s">
        <v>352</v>
      </c>
      <c r="Q14" s="55" t="s">
        <v>352</v>
      </c>
      <c r="R14" s="55" t="s">
        <v>352</v>
      </c>
      <c r="S14" s="55" t="s">
        <v>352</v>
      </c>
      <c r="T14" s="55" t="s">
        <v>352</v>
      </c>
      <c r="U14" s="56" t="s">
        <v>352</v>
      </c>
      <c r="V14" s="54" t="s">
        <v>352</v>
      </c>
      <c r="W14" s="55" t="s">
        <v>352</v>
      </c>
      <c r="X14" s="55" t="s">
        <v>352</v>
      </c>
      <c r="Y14" s="55" t="s">
        <v>352</v>
      </c>
      <c r="Z14" s="55" t="s">
        <v>352</v>
      </c>
      <c r="AA14" s="56" t="s">
        <v>352</v>
      </c>
      <c r="AB14" s="54" t="s">
        <v>352</v>
      </c>
      <c r="AC14" s="55" t="s">
        <v>352</v>
      </c>
      <c r="AD14" s="55" t="s">
        <v>352</v>
      </c>
      <c r="AE14" s="55" t="s">
        <v>352</v>
      </c>
      <c r="AF14" s="55" t="s">
        <v>352</v>
      </c>
      <c r="AG14" s="56" t="s">
        <v>352</v>
      </c>
      <c r="AH14" s="57" t="s">
        <v>352</v>
      </c>
      <c r="AI14" s="58" t="s">
        <v>352</v>
      </c>
      <c r="AJ14" s="58" t="s">
        <v>352</v>
      </c>
      <c r="AK14" s="58" t="s">
        <v>352</v>
      </c>
      <c r="AL14" s="58" t="s">
        <v>352</v>
      </c>
      <c r="AN14" s="433"/>
      <c r="AO14" s="434"/>
      <c r="AP14" s="434"/>
      <c r="AQ14" s="434"/>
      <c r="AR14" s="434"/>
      <c r="AS14" s="435"/>
      <c r="AT14" s="414"/>
      <c r="AU14" s="414"/>
    </row>
    <row r="15" spans="2:47" ht="16.5" hidden="1" thickBot="1" x14ac:dyDescent="0.3">
      <c r="B15" s="428"/>
      <c r="C15" s="428"/>
      <c r="D15" s="429"/>
      <c r="E15" s="401"/>
      <c r="F15" s="405"/>
      <c r="G15" s="405"/>
      <c r="H15" s="405"/>
      <c r="I15" s="400"/>
      <c r="J15" s="54" t="s">
        <v>352</v>
      </c>
      <c r="K15" s="55" t="s">
        <v>352</v>
      </c>
      <c r="L15" s="55" t="s">
        <v>352</v>
      </c>
      <c r="M15" s="55" t="s">
        <v>352</v>
      </c>
      <c r="N15" s="55" t="s">
        <v>352</v>
      </c>
      <c r="O15" s="56" t="s">
        <v>352</v>
      </c>
      <c r="P15" s="54" t="s">
        <v>352</v>
      </c>
      <c r="Q15" s="55" t="s">
        <v>352</v>
      </c>
      <c r="R15" s="55" t="s">
        <v>352</v>
      </c>
      <c r="S15" s="55" t="s">
        <v>352</v>
      </c>
      <c r="T15" s="55" t="s">
        <v>352</v>
      </c>
      <c r="U15" s="56" t="s">
        <v>352</v>
      </c>
      <c r="V15" s="54" t="s">
        <v>352</v>
      </c>
      <c r="W15" s="55" t="s">
        <v>352</v>
      </c>
      <c r="X15" s="55" t="s">
        <v>352</v>
      </c>
      <c r="Y15" s="55" t="s">
        <v>352</v>
      </c>
      <c r="Z15" s="55" t="s">
        <v>352</v>
      </c>
      <c r="AA15" s="56" t="s">
        <v>352</v>
      </c>
      <c r="AB15" s="54" t="s">
        <v>352</v>
      </c>
      <c r="AC15" s="55" t="s">
        <v>352</v>
      </c>
      <c r="AD15" s="55" t="s">
        <v>352</v>
      </c>
      <c r="AE15" s="55" t="s">
        <v>352</v>
      </c>
      <c r="AF15" s="55" t="s">
        <v>352</v>
      </c>
      <c r="AG15" s="56" t="s">
        <v>352</v>
      </c>
      <c r="AH15" s="57" t="s">
        <v>352</v>
      </c>
      <c r="AI15" s="58" t="s">
        <v>352</v>
      </c>
      <c r="AJ15" s="58" t="s">
        <v>352</v>
      </c>
      <c r="AK15" s="58" t="s">
        <v>352</v>
      </c>
      <c r="AL15" s="58" t="s">
        <v>352</v>
      </c>
      <c r="AN15" s="433"/>
      <c r="AO15" s="434"/>
      <c r="AP15" s="434"/>
      <c r="AQ15" s="434"/>
      <c r="AR15" s="434"/>
      <c r="AS15" s="435"/>
      <c r="AT15" s="35"/>
      <c r="AU15" s="35"/>
    </row>
    <row r="16" spans="2:47" ht="16.5" hidden="1" thickBot="1" x14ac:dyDescent="0.3">
      <c r="B16" s="428"/>
      <c r="C16" s="428"/>
      <c r="D16" s="429"/>
      <c r="E16" s="401"/>
      <c r="F16" s="405"/>
      <c r="G16" s="405"/>
      <c r="H16" s="405"/>
      <c r="I16" s="400"/>
      <c r="J16" s="54" t="s">
        <v>352</v>
      </c>
      <c r="K16" s="55" t="s">
        <v>352</v>
      </c>
      <c r="L16" s="55" t="s">
        <v>352</v>
      </c>
      <c r="M16" s="55" t="s">
        <v>352</v>
      </c>
      <c r="N16" s="55" t="s">
        <v>352</v>
      </c>
      <c r="O16" s="56" t="s">
        <v>352</v>
      </c>
      <c r="P16" s="54" t="s">
        <v>352</v>
      </c>
      <c r="Q16" s="55" t="s">
        <v>352</v>
      </c>
      <c r="R16" s="55" t="s">
        <v>352</v>
      </c>
      <c r="S16" s="55" t="s">
        <v>352</v>
      </c>
      <c r="T16" s="55" t="s">
        <v>352</v>
      </c>
      <c r="U16" s="56" t="s">
        <v>352</v>
      </c>
      <c r="V16" s="54" t="s">
        <v>352</v>
      </c>
      <c r="W16" s="55" t="s">
        <v>352</v>
      </c>
      <c r="X16" s="55" t="s">
        <v>352</v>
      </c>
      <c r="Y16" s="55" t="s">
        <v>352</v>
      </c>
      <c r="Z16" s="55" t="s">
        <v>352</v>
      </c>
      <c r="AA16" s="56" t="s">
        <v>352</v>
      </c>
      <c r="AB16" s="54" t="s">
        <v>352</v>
      </c>
      <c r="AC16" s="55" t="s">
        <v>352</v>
      </c>
      <c r="AD16" s="55" t="s">
        <v>352</v>
      </c>
      <c r="AE16" s="55" t="s">
        <v>352</v>
      </c>
      <c r="AF16" s="55" t="s">
        <v>352</v>
      </c>
      <c r="AG16" s="56" t="s">
        <v>352</v>
      </c>
      <c r="AH16" s="57" t="s">
        <v>352</v>
      </c>
      <c r="AI16" s="58" t="s">
        <v>352</v>
      </c>
      <c r="AJ16" s="58" t="s">
        <v>352</v>
      </c>
      <c r="AK16" s="58" t="s">
        <v>352</v>
      </c>
      <c r="AL16" s="58" t="s">
        <v>352</v>
      </c>
      <c r="AN16" s="433"/>
      <c r="AO16" s="434"/>
      <c r="AP16" s="434"/>
      <c r="AQ16" s="434"/>
      <c r="AR16" s="434"/>
      <c r="AS16" s="435"/>
      <c r="AT16" s="35"/>
      <c r="AU16" s="35"/>
    </row>
    <row r="17" spans="2:47" ht="16.5" hidden="1" thickBot="1" x14ac:dyDescent="0.3">
      <c r="B17" s="428"/>
      <c r="C17" s="428"/>
      <c r="D17" s="429"/>
      <c r="E17" s="402"/>
      <c r="F17" s="403"/>
      <c r="G17" s="403"/>
      <c r="H17" s="403"/>
      <c r="I17" s="404"/>
      <c r="J17" s="59" t="s">
        <v>352</v>
      </c>
      <c r="K17" s="60" t="s">
        <v>352</v>
      </c>
      <c r="L17" s="60" t="s">
        <v>352</v>
      </c>
      <c r="M17" s="60" t="s">
        <v>352</v>
      </c>
      <c r="N17" s="60" t="s">
        <v>352</v>
      </c>
      <c r="O17" s="61" t="s">
        <v>352</v>
      </c>
      <c r="P17" s="54" t="s">
        <v>352</v>
      </c>
      <c r="Q17" s="55" t="s">
        <v>352</v>
      </c>
      <c r="R17" s="55" t="s">
        <v>352</v>
      </c>
      <c r="S17" s="55" t="s">
        <v>352</v>
      </c>
      <c r="T17" s="55" t="s">
        <v>352</v>
      </c>
      <c r="U17" s="56" t="s">
        <v>352</v>
      </c>
      <c r="V17" s="59" t="s">
        <v>352</v>
      </c>
      <c r="W17" s="60" t="s">
        <v>352</v>
      </c>
      <c r="X17" s="60" t="s">
        <v>352</v>
      </c>
      <c r="Y17" s="60" t="s">
        <v>352</v>
      </c>
      <c r="Z17" s="60" t="s">
        <v>352</v>
      </c>
      <c r="AA17" s="61" t="s">
        <v>352</v>
      </c>
      <c r="AB17" s="54" t="s">
        <v>352</v>
      </c>
      <c r="AC17" s="55" t="s">
        <v>352</v>
      </c>
      <c r="AD17" s="55" t="s">
        <v>352</v>
      </c>
      <c r="AE17" s="55" t="s">
        <v>352</v>
      </c>
      <c r="AF17" s="55" t="s">
        <v>352</v>
      </c>
      <c r="AG17" s="56" t="s">
        <v>352</v>
      </c>
      <c r="AH17" s="62" t="s">
        <v>352</v>
      </c>
      <c r="AI17" s="63" t="s">
        <v>352</v>
      </c>
      <c r="AJ17" s="63" t="s">
        <v>352</v>
      </c>
      <c r="AK17" s="63" t="s">
        <v>352</v>
      </c>
      <c r="AL17" s="63" t="s">
        <v>352</v>
      </c>
      <c r="AN17" s="436"/>
      <c r="AO17" s="437"/>
      <c r="AP17" s="437"/>
      <c r="AQ17" s="437"/>
      <c r="AR17" s="437"/>
      <c r="AS17" s="438"/>
      <c r="AT17" s="35"/>
      <c r="AU17" s="35"/>
    </row>
    <row r="18" spans="2:47" ht="15.75" customHeight="1" x14ac:dyDescent="0.25">
      <c r="B18" s="428"/>
      <c r="C18" s="428"/>
      <c r="D18" s="429"/>
      <c r="E18" s="395" t="s">
        <v>162</v>
      </c>
      <c r="F18" s="396"/>
      <c r="G18" s="396"/>
      <c r="H18" s="396"/>
      <c r="I18" s="396"/>
      <c r="J18" s="188" t="s">
        <v>352</v>
      </c>
      <c r="K18" s="189" t="s">
        <v>352</v>
      </c>
      <c r="L18" s="189" t="s">
        <v>352</v>
      </c>
      <c r="M18" s="189" t="s">
        <v>352</v>
      </c>
      <c r="N18" s="189" t="s">
        <v>352</v>
      </c>
      <c r="O18" s="190" t="s">
        <v>352</v>
      </c>
      <c r="P18" s="188" t="s">
        <v>352</v>
      </c>
      <c r="Q18" s="189" t="s">
        <v>352</v>
      </c>
      <c r="R18" s="64" t="s">
        <v>352</v>
      </c>
      <c r="S18" s="64" t="s">
        <v>352</v>
      </c>
      <c r="T18" s="64" t="s">
        <v>352</v>
      </c>
      <c r="U18" s="65" t="s">
        <v>352</v>
      </c>
      <c r="V18" s="49" t="s">
        <v>352</v>
      </c>
      <c r="W18" s="50" t="s">
        <v>352</v>
      </c>
      <c r="X18" s="50" t="s">
        <v>352</v>
      </c>
      <c r="Y18" s="50" t="s">
        <v>352</v>
      </c>
      <c r="Z18" s="50" t="s">
        <v>352</v>
      </c>
      <c r="AA18" s="51" t="s">
        <v>352</v>
      </c>
      <c r="AB18" s="49" t="s">
        <v>352</v>
      </c>
      <c r="AC18" s="50" t="s">
        <v>352</v>
      </c>
      <c r="AD18" s="50" t="s">
        <v>352</v>
      </c>
      <c r="AE18" s="50" t="s">
        <v>352</v>
      </c>
      <c r="AF18" s="50" t="s">
        <v>352</v>
      </c>
      <c r="AG18" s="51" t="s">
        <v>352</v>
      </c>
      <c r="AH18" s="52" t="s">
        <v>352</v>
      </c>
      <c r="AI18" s="53" t="s">
        <v>352</v>
      </c>
      <c r="AJ18" s="53" t="s">
        <v>352</v>
      </c>
      <c r="AK18" s="53" t="s">
        <v>352</v>
      </c>
      <c r="AL18" s="53" t="s">
        <v>352</v>
      </c>
      <c r="AN18" s="439" t="s">
        <v>163</v>
      </c>
      <c r="AO18" s="440"/>
      <c r="AP18" s="440"/>
      <c r="AQ18" s="440"/>
      <c r="AR18" s="440"/>
      <c r="AS18" s="440"/>
      <c r="AT18" s="445" t="s">
        <v>353</v>
      </c>
      <c r="AU18" s="446"/>
    </row>
    <row r="19" spans="2:47" ht="15.75" customHeight="1" x14ac:dyDescent="0.25">
      <c r="B19" s="428"/>
      <c r="C19" s="428"/>
      <c r="D19" s="429"/>
      <c r="E19" s="398"/>
      <c r="F19" s="405"/>
      <c r="G19" s="405"/>
      <c r="H19" s="405"/>
      <c r="I19" s="405"/>
      <c r="J19" s="191" t="s">
        <v>352</v>
      </c>
      <c r="K19" s="192" t="s">
        <v>352</v>
      </c>
      <c r="L19" s="192" t="s">
        <v>352</v>
      </c>
      <c r="M19" s="192" t="s">
        <v>352</v>
      </c>
      <c r="N19" s="192" t="s">
        <v>352</v>
      </c>
      <c r="O19" s="193" t="s">
        <v>352</v>
      </c>
      <c r="P19" s="191" t="s">
        <v>352</v>
      </c>
      <c r="Q19" s="192" t="s">
        <v>352</v>
      </c>
      <c r="R19" s="67" t="s">
        <v>352</v>
      </c>
      <c r="S19" s="67" t="s">
        <v>352</v>
      </c>
      <c r="T19" s="67" t="s">
        <v>352</v>
      </c>
      <c r="U19" s="68" t="s">
        <v>352</v>
      </c>
      <c r="V19" s="54" t="s">
        <v>352</v>
      </c>
      <c r="W19" s="55" t="s">
        <v>352</v>
      </c>
      <c r="X19" s="55" t="s">
        <v>352</v>
      </c>
      <c r="Y19" s="55" t="s">
        <v>352</v>
      </c>
      <c r="Z19" s="55" t="s">
        <v>352</v>
      </c>
      <c r="AA19" s="56" t="s">
        <v>352</v>
      </c>
      <c r="AB19" s="54" t="s">
        <v>352</v>
      </c>
      <c r="AC19" s="55" t="s">
        <v>352</v>
      </c>
      <c r="AD19" s="55" t="s">
        <v>352</v>
      </c>
      <c r="AE19" s="55" t="s">
        <v>352</v>
      </c>
      <c r="AF19" s="55" t="s">
        <v>352</v>
      </c>
      <c r="AG19" s="56" t="s">
        <v>352</v>
      </c>
      <c r="AH19" s="57" t="s">
        <v>352</v>
      </c>
      <c r="AI19" s="58" t="s">
        <v>352</v>
      </c>
      <c r="AJ19" s="58" t="s">
        <v>352</v>
      </c>
      <c r="AK19" s="58" t="s">
        <v>352</v>
      </c>
      <c r="AL19" s="58" t="s">
        <v>352</v>
      </c>
      <c r="AN19" s="441"/>
      <c r="AO19" s="442"/>
      <c r="AP19" s="442"/>
      <c r="AQ19" s="442"/>
      <c r="AR19" s="442"/>
      <c r="AS19" s="442"/>
      <c r="AT19" s="447"/>
      <c r="AU19" s="448"/>
    </row>
    <row r="20" spans="2:47" ht="15.75" customHeight="1" x14ac:dyDescent="0.25">
      <c r="B20" s="428"/>
      <c r="C20" s="428"/>
      <c r="D20" s="429"/>
      <c r="E20" s="401"/>
      <c r="F20" s="405"/>
      <c r="G20" s="405"/>
      <c r="H20" s="405"/>
      <c r="I20" s="405"/>
      <c r="J20" s="191" t="s">
        <v>352</v>
      </c>
      <c r="K20" s="192" t="s">
        <v>352</v>
      </c>
      <c r="L20" s="192" t="s">
        <v>352</v>
      </c>
      <c r="M20" s="192" t="s">
        <v>352</v>
      </c>
      <c r="N20" s="192" t="s">
        <v>352</v>
      </c>
      <c r="O20" s="193" t="s">
        <v>352</v>
      </c>
      <c r="P20" s="191" t="s">
        <v>352</v>
      </c>
      <c r="Q20" s="192" t="s">
        <v>352</v>
      </c>
      <c r="R20" s="67" t="s">
        <v>352</v>
      </c>
      <c r="S20" s="67" t="s">
        <v>352</v>
      </c>
      <c r="T20" s="67" t="s">
        <v>352</v>
      </c>
      <c r="U20" s="68" t="s">
        <v>352</v>
      </c>
      <c r="V20" s="54" t="s">
        <v>352</v>
      </c>
      <c r="W20" s="55" t="s">
        <v>352</v>
      </c>
      <c r="X20" s="55" t="s">
        <v>352</v>
      </c>
      <c r="Y20" s="55" t="s">
        <v>352</v>
      </c>
      <c r="Z20" s="55" t="s">
        <v>352</v>
      </c>
      <c r="AA20" s="56" t="s">
        <v>352</v>
      </c>
      <c r="AB20" s="54" t="s">
        <v>352</v>
      </c>
      <c r="AC20" s="55" t="s">
        <v>352</v>
      </c>
      <c r="AD20" s="55" t="s">
        <v>352</v>
      </c>
      <c r="AE20" s="55" t="s">
        <v>352</v>
      </c>
      <c r="AF20" s="55" t="s">
        <v>352</v>
      </c>
      <c r="AG20" s="56" t="s">
        <v>352</v>
      </c>
      <c r="AH20" s="57" t="s">
        <v>352</v>
      </c>
      <c r="AI20" s="58" t="s">
        <v>352</v>
      </c>
      <c r="AJ20" s="58" t="s">
        <v>352</v>
      </c>
      <c r="AK20" s="58" t="s">
        <v>352</v>
      </c>
      <c r="AL20" s="58" t="s">
        <v>352</v>
      </c>
      <c r="AN20" s="441"/>
      <c r="AO20" s="442"/>
      <c r="AP20" s="442"/>
      <c r="AQ20" s="442"/>
      <c r="AR20" s="442"/>
      <c r="AS20" s="442"/>
      <c r="AT20" s="447"/>
      <c r="AU20" s="448"/>
    </row>
    <row r="21" spans="2:47" ht="15.75" customHeight="1" x14ac:dyDescent="0.25">
      <c r="B21" s="428"/>
      <c r="C21" s="428"/>
      <c r="D21" s="429"/>
      <c r="E21" s="401"/>
      <c r="F21" s="405"/>
      <c r="G21" s="405"/>
      <c r="H21" s="405"/>
      <c r="I21" s="405"/>
      <c r="J21" s="191" t="s">
        <v>352</v>
      </c>
      <c r="K21" s="192" t="s">
        <v>352</v>
      </c>
      <c r="L21" s="192" t="s">
        <v>352</v>
      </c>
      <c r="M21" s="192" t="s">
        <v>352</v>
      </c>
      <c r="N21" s="192" t="s">
        <v>352</v>
      </c>
      <c r="O21" s="193" t="s">
        <v>352</v>
      </c>
      <c r="P21" s="191" t="s">
        <v>352</v>
      </c>
      <c r="Q21" s="192" t="s">
        <v>352</v>
      </c>
      <c r="R21" s="67" t="s">
        <v>352</v>
      </c>
      <c r="S21" s="67" t="s">
        <v>352</v>
      </c>
      <c r="T21" s="67" t="s">
        <v>352</v>
      </c>
      <c r="U21" s="68" t="s">
        <v>352</v>
      </c>
      <c r="V21" s="54" t="s">
        <v>352</v>
      </c>
      <c r="W21" s="55" t="s">
        <v>352</v>
      </c>
      <c r="X21" s="55" t="s">
        <v>352</v>
      </c>
      <c r="Y21" s="55" t="s">
        <v>352</v>
      </c>
      <c r="Z21" s="55" t="s">
        <v>352</v>
      </c>
      <c r="AA21" s="56" t="s">
        <v>352</v>
      </c>
      <c r="AB21" s="54" t="s">
        <v>352</v>
      </c>
      <c r="AC21" s="55" t="s">
        <v>352</v>
      </c>
      <c r="AD21" s="55" t="s">
        <v>352</v>
      </c>
      <c r="AE21" s="55" t="s">
        <v>352</v>
      </c>
      <c r="AF21" s="55" t="s">
        <v>352</v>
      </c>
      <c r="AG21" s="56" t="s">
        <v>352</v>
      </c>
      <c r="AH21" s="57" t="s">
        <v>352</v>
      </c>
      <c r="AI21" s="58" t="s">
        <v>352</v>
      </c>
      <c r="AJ21" s="58" t="s">
        <v>352</v>
      </c>
      <c r="AK21" s="58" t="s">
        <v>352</v>
      </c>
      <c r="AL21" s="58" t="s">
        <v>352</v>
      </c>
      <c r="AN21" s="441"/>
      <c r="AO21" s="442"/>
      <c r="AP21" s="442"/>
      <c r="AQ21" s="442"/>
      <c r="AR21" s="442"/>
      <c r="AS21" s="442"/>
      <c r="AT21" s="447"/>
      <c r="AU21" s="448"/>
    </row>
    <row r="22" spans="2:47" ht="15.75" customHeight="1" x14ac:dyDescent="0.25">
      <c r="B22" s="428"/>
      <c r="C22" s="428"/>
      <c r="D22" s="429"/>
      <c r="E22" s="401"/>
      <c r="F22" s="405"/>
      <c r="G22" s="405"/>
      <c r="H22" s="405"/>
      <c r="I22" s="405"/>
      <c r="J22" s="191" t="s">
        <v>352</v>
      </c>
      <c r="K22" s="192" t="s">
        <v>352</v>
      </c>
      <c r="L22" s="192" t="s">
        <v>352</v>
      </c>
      <c r="M22" s="192" t="s">
        <v>352</v>
      </c>
      <c r="N22" s="192" t="s">
        <v>352</v>
      </c>
      <c r="O22" s="193" t="s">
        <v>352</v>
      </c>
      <c r="P22" s="191" t="s">
        <v>352</v>
      </c>
      <c r="Q22" s="192" t="s">
        <v>352</v>
      </c>
      <c r="R22" s="67" t="s">
        <v>352</v>
      </c>
      <c r="S22" s="67" t="s">
        <v>352</v>
      </c>
      <c r="T22" s="67" t="s">
        <v>352</v>
      </c>
      <c r="U22" s="68" t="s">
        <v>352</v>
      </c>
      <c r="V22" s="54" t="s">
        <v>352</v>
      </c>
      <c r="W22" s="55" t="s">
        <v>352</v>
      </c>
      <c r="X22" s="55" t="s">
        <v>352</v>
      </c>
      <c r="Y22" s="55" t="s">
        <v>352</v>
      </c>
      <c r="Z22" s="55" t="s">
        <v>352</v>
      </c>
      <c r="AA22" s="56" t="s">
        <v>352</v>
      </c>
      <c r="AB22" s="54" t="s">
        <v>352</v>
      </c>
      <c r="AC22" s="55" t="s">
        <v>352</v>
      </c>
      <c r="AD22" s="55" t="s">
        <v>352</v>
      </c>
      <c r="AE22" s="55" t="s">
        <v>352</v>
      </c>
      <c r="AF22" s="55" t="s">
        <v>352</v>
      </c>
      <c r="AG22" s="56" t="s">
        <v>352</v>
      </c>
      <c r="AH22" s="57" t="s">
        <v>352</v>
      </c>
      <c r="AI22" s="58" t="s">
        <v>352</v>
      </c>
      <c r="AJ22" s="58" t="s">
        <v>352</v>
      </c>
      <c r="AK22" s="58" t="s">
        <v>352</v>
      </c>
      <c r="AL22" s="58" t="s">
        <v>352</v>
      </c>
      <c r="AN22" s="441"/>
      <c r="AO22" s="442"/>
      <c r="AP22" s="442"/>
      <c r="AQ22" s="442"/>
      <c r="AR22" s="442"/>
      <c r="AS22" s="442"/>
      <c r="AT22" s="447"/>
      <c r="AU22" s="448"/>
    </row>
    <row r="23" spans="2:47" ht="0.75" customHeight="1" x14ac:dyDescent="0.25">
      <c r="B23" s="428"/>
      <c r="C23" s="428"/>
      <c r="D23" s="429"/>
      <c r="E23" s="401"/>
      <c r="F23" s="405"/>
      <c r="G23" s="405"/>
      <c r="H23" s="405"/>
      <c r="I23" s="405"/>
      <c r="J23" s="191" t="s">
        <v>352</v>
      </c>
      <c r="K23" s="192" t="s">
        <v>352</v>
      </c>
      <c r="L23" s="192" t="s">
        <v>352</v>
      </c>
      <c r="M23" s="192" t="s">
        <v>352</v>
      </c>
      <c r="N23" s="192" t="s">
        <v>352</v>
      </c>
      <c r="O23" s="193" t="s">
        <v>352</v>
      </c>
      <c r="P23" s="191" t="s">
        <v>352</v>
      </c>
      <c r="Q23" s="192" t="s">
        <v>352</v>
      </c>
      <c r="R23" s="67" t="s">
        <v>352</v>
      </c>
      <c r="S23" s="67" t="s">
        <v>352</v>
      </c>
      <c r="T23" s="67" t="s">
        <v>352</v>
      </c>
      <c r="U23" s="68" t="s">
        <v>352</v>
      </c>
      <c r="V23" s="54" t="s">
        <v>352</v>
      </c>
      <c r="W23" s="55" t="s">
        <v>352</v>
      </c>
      <c r="X23" s="55" t="s">
        <v>352</v>
      </c>
      <c r="Y23" s="55" t="s">
        <v>352</v>
      </c>
      <c r="Z23" s="55" t="s">
        <v>352</v>
      </c>
      <c r="AA23" s="56" t="s">
        <v>352</v>
      </c>
      <c r="AB23" s="54" t="s">
        <v>352</v>
      </c>
      <c r="AC23" s="55" t="s">
        <v>352</v>
      </c>
      <c r="AD23" s="55" t="s">
        <v>352</v>
      </c>
      <c r="AE23" s="55" t="s">
        <v>352</v>
      </c>
      <c r="AF23" s="55" t="s">
        <v>352</v>
      </c>
      <c r="AG23" s="56" t="s">
        <v>352</v>
      </c>
      <c r="AH23" s="57" t="s">
        <v>352</v>
      </c>
      <c r="AI23" s="58" t="s">
        <v>352</v>
      </c>
      <c r="AJ23" s="58" t="s">
        <v>352</v>
      </c>
      <c r="AK23" s="58" t="s">
        <v>352</v>
      </c>
      <c r="AL23" s="58" t="s">
        <v>352</v>
      </c>
      <c r="AN23" s="441"/>
      <c r="AO23" s="442"/>
      <c r="AP23" s="442"/>
      <c r="AQ23" s="442"/>
      <c r="AR23" s="442"/>
      <c r="AS23" s="442"/>
      <c r="AT23" s="447"/>
      <c r="AU23" s="448"/>
    </row>
    <row r="24" spans="2:47" ht="15.75" hidden="1" customHeight="1" x14ac:dyDescent="0.25">
      <c r="B24" s="428"/>
      <c r="C24" s="428"/>
      <c r="D24" s="429"/>
      <c r="E24" s="401"/>
      <c r="F24" s="405"/>
      <c r="G24" s="405"/>
      <c r="H24" s="405"/>
      <c r="I24" s="405"/>
      <c r="J24" s="191" t="s">
        <v>352</v>
      </c>
      <c r="K24" s="192" t="s">
        <v>352</v>
      </c>
      <c r="L24" s="192" t="s">
        <v>352</v>
      </c>
      <c r="M24" s="192" t="s">
        <v>352</v>
      </c>
      <c r="N24" s="192" t="s">
        <v>352</v>
      </c>
      <c r="O24" s="193" t="s">
        <v>352</v>
      </c>
      <c r="P24" s="191" t="s">
        <v>352</v>
      </c>
      <c r="Q24" s="192" t="s">
        <v>352</v>
      </c>
      <c r="R24" s="67" t="s">
        <v>352</v>
      </c>
      <c r="S24" s="67" t="s">
        <v>352</v>
      </c>
      <c r="T24" s="67" t="s">
        <v>352</v>
      </c>
      <c r="U24" s="68" t="s">
        <v>352</v>
      </c>
      <c r="V24" s="54" t="s">
        <v>352</v>
      </c>
      <c r="W24" s="55" t="s">
        <v>352</v>
      </c>
      <c r="X24" s="55" t="s">
        <v>352</v>
      </c>
      <c r="Y24" s="55" t="s">
        <v>352</v>
      </c>
      <c r="Z24" s="55" t="s">
        <v>352</v>
      </c>
      <c r="AA24" s="56" t="s">
        <v>352</v>
      </c>
      <c r="AB24" s="54" t="s">
        <v>352</v>
      </c>
      <c r="AC24" s="55" t="s">
        <v>352</v>
      </c>
      <c r="AD24" s="55" t="s">
        <v>352</v>
      </c>
      <c r="AE24" s="55" t="s">
        <v>352</v>
      </c>
      <c r="AF24" s="55" t="s">
        <v>352</v>
      </c>
      <c r="AG24" s="56" t="s">
        <v>352</v>
      </c>
      <c r="AH24" s="57" t="s">
        <v>352</v>
      </c>
      <c r="AI24" s="58" t="s">
        <v>352</v>
      </c>
      <c r="AJ24" s="58" t="s">
        <v>352</v>
      </c>
      <c r="AK24" s="58" t="s">
        <v>352</v>
      </c>
      <c r="AL24" s="58" t="s">
        <v>352</v>
      </c>
      <c r="AN24" s="441"/>
      <c r="AO24" s="442"/>
      <c r="AP24" s="442"/>
      <c r="AQ24" s="442"/>
      <c r="AR24" s="442"/>
      <c r="AS24" s="442"/>
      <c r="AT24" s="447"/>
      <c r="AU24" s="448"/>
    </row>
    <row r="25" spans="2:47" ht="15.75" hidden="1" customHeight="1" thickBot="1" x14ac:dyDescent="0.3">
      <c r="B25" s="428"/>
      <c r="C25" s="428"/>
      <c r="D25" s="429"/>
      <c r="E25" s="401"/>
      <c r="F25" s="405"/>
      <c r="G25" s="405"/>
      <c r="H25" s="405"/>
      <c r="I25" s="405"/>
      <c r="J25" s="191" t="s">
        <v>352</v>
      </c>
      <c r="K25" s="192" t="s">
        <v>352</v>
      </c>
      <c r="L25" s="192" t="s">
        <v>352</v>
      </c>
      <c r="M25" s="192" t="s">
        <v>352</v>
      </c>
      <c r="N25" s="192" t="s">
        <v>352</v>
      </c>
      <c r="O25" s="193" t="s">
        <v>352</v>
      </c>
      <c r="P25" s="191" t="s">
        <v>352</v>
      </c>
      <c r="Q25" s="192" t="s">
        <v>352</v>
      </c>
      <c r="R25" s="67" t="s">
        <v>352</v>
      </c>
      <c r="S25" s="67" t="s">
        <v>352</v>
      </c>
      <c r="T25" s="67" t="s">
        <v>352</v>
      </c>
      <c r="U25" s="68" t="s">
        <v>352</v>
      </c>
      <c r="V25" s="54" t="s">
        <v>352</v>
      </c>
      <c r="W25" s="55" t="s">
        <v>352</v>
      </c>
      <c r="X25" s="55" t="s">
        <v>352</v>
      </c>
      <c r="Y25" s="55" t="s">
        <v>352</v>
      </c>
      <c r="Z25" s="55" t="s">
        <v>352</v>
      </c>
      <c r="AA25" s="56" t="s">
        <v>352</v>
      </c>
      <c r="AB25" s="54" t="s">
        <v>352</v>
      </c>
      <c r="AC25" s="55" t="s">
        <v>352</v>
      </c>
      <c r="AD25" s="55" t="s">
        <v>352</v>
      </c>
      <c r="AE25" s="55" t="s">
        <v>352</v>
      </c>
      <c r="AF25" s="55" t="s">
        <v>352</v>
      </c>
      <c r="AG25" s="56" t="s">
        <v>352</v>
      </c>
      <c r="AH25" s="57" t="s">
        <v>352</v>
      </c>
      <c r="AI25" s="58" t="s">
        <v>352</v>
      </c>
      <c r="AJ25" s="58" t="s">
        <v>352</v>
      </c>
      <c r="AK25" s="58" t="s">
        <v>352</v>
      </c>
      <c r="AL25" s="58" t="s">
        <v>352</v>
      </c>
      <c r="AN25" s="441"/>
      <c r="AO25" s="442"/>
      <c r="AP25" s="442"/>
      <c r="AQ25" s="442"/>
      <c r="AR25" s="442"/>
      <c r="AS25" s="442"/>
      <c r="AT25" s="447"/>
      <c r="AU25" s="448"/>
    </row>
    <row r="26" spans="2:47" ht="15.75" hidden="1" customHeight="1" thickBot="1" x14ac:dyDescent="0.3">
      <c r="B26" s="428"/>
      <c r="C26" s="428"/>
      <c r="D26" s="429"/>
      <c r="E26" s="401"/>
      <c r="F26" s="405"/>
      <c r="G26" s="405"/>
      <c r="H26" s="405"/>
      <c r="I26" s="405"/>
      <c r="J26" s="191" t="s">
        <v>352</v>
      </c>
      <c r="K26" s="192" t="s">
        <v>352</v>
      </c>
      <c r="L26" s="192" t="s">
        <v>352</v>
      </c>
      <c r="M26" s="192" t="s">
        <v>352</v>
      </c>
      <c r="N26" s="192" t="s">
        <v>352</v>
      </c>
      <c r="O26" s="193" t="s">
        <v>352</v>
      </c>
      <c r="P26" s="191" t="s">
        <v>352</v>
      </c>
      <c r="Q26" s="192" t="s">
        <v>352</v>
      </c>
      <c r="R26" s="67" t="s">
        <v>352</v>
      </c>
      <c r="S26" s="67" t="s">
        <v>352</v>
      </c>
      <c r="T26" s="67" t="s">
        <v>352</v>
      </c>
      <c r="U26" s="68" t="s">
        <v>352</v>
      </c>
      <c r="V26" s="54" t="s">
        <v>352</v>
      </c>
      <c r="W26" s="55" t="s">
        <v>352</v>
      </c>
      <c r="X26" s="55" t="s">
        <v>352</v>
      </c>
      <c r="Y26" s="55" t="s">
        <v>352</v>
      </c>
      <c r="Z26" s="55" t="s">
        <v>352</v>
      </c>
      <c r="AA26" s="56" t="s">
        <v>352</v>
      </c>
      <c r="AB26" s="54" t="s">
        <v>352</v>
      </c>
      <c r="AC26" s="55" t="s">
        <v>352</v>
      </c>
      <c r="AD26" s="55" t="s">
        <v>352</v>
      </c>
      <c r="AE26" s="55" t="s">
        <v>352</v>
      </c>
      <c r="AF26" s="55" t="s">
        <v>352</v>
      </c>
      <c r="AG26" s="56" t="s">
        <v>352</v>
      </c>
      <c r="AH26" s="57" t="s">
        <v>352</v>
      </c>
      <c r="AI26" s="58" t="s">
        <v>352</v>
      </c>
      <c r="AJ26" s="58" t="s">
        <v>352</v>
      </c>
      <c r="AK26" s="58" t="s">
        <v>352</v>
      </c>
      <c r="AL26" s="58" t="s">
        <v>352</v>
      </c>
      <c r="AN26" s="441"/>
      <c r="AO26" s="442"/>
      <c r="AP26" s="442"/>
      <c r="AQ26" s="442"/>
      <c r="AR26" s="442"/>
      <c r="AS26" s="442"/>
      <c r="AT26" s="447"/>
      <c r="AU26" s="448"/>
    </row>
    <row r="27" spans="2:47" ht="21" customHeight="1" thickBot="1" x14ac:dyDescent="0.3">
      <c r="B27" s="428"/>
      <c r="C27" s="428"/>
      <c r="D27" s="429"/>
      <c r="E27" s="402"/>
      <c r="F27" s="403"/>
      <c r="G27" s="403"/>
      <c r="H27" s="403"/>
      <c r="I27" s="403"/>
      <c r="J27" s="194" t="s">
        <v>352</v>
      </c>
      <c r="K27" s="195" t="s">
        <v>352</v>
      </c>
      <c r="L27" s="195" t="s">
        <v>352</v>
      </c>
      <c r="M27" s="195" t="s">
        <v>352</v>
      </c>
      <c r="N27" s="195" t="s">
        <v>352</v>
      </c>
      <c r="O27" s="196" t="s">
        <v>352</v>
      </c>
      <c r="P27" s="194" t="s">
        <v>352</v>
      </c>
      <c r="Q27" s="195" t="s">
        <v>352</v>
      </c>
      <c r="R27" s="70" t="s">
        <v>352</v>
      </c>
      <c r="S27" s="70" t="s">
        <v>352</v>
      </c>
      <c r="T27" s="70" t="s">
        <v>352</v>
      </c>
      <c r="U27" s="71" t="s">
        <v>352</v>
      </c>
      <c r="V27" s="59" t="s">
        <v>352</v>
      </c>
      <c r="W27" s="60" t="s">
        <v>352</v>
      </c>
      <c r="X27" s="60" t="s">
        <v>352</v>
      </c>
      <c r="Y27" s="60" t="s">
        <v>352</v>
      </c>
      <c r="Z27" s="60" t="s">
        <v>352</v>
      </c>
      <c r="AA27" s="61" t="s">
        <v>352</v>
      </c>
      <c r="AB27" s="59" t="s">
        <v>352</v>
      </c>
      <c r="AC27" s="60" t="s">
        <v>352</v>
      </c>
      <c r="AD27" s="60" t="s">
        <v>352</v>
      </c>
      <c r="AE27" s="60" t="s">
        <v>352</v>
      </c>
      <c r="AF27" s="60" t="s">
        <v>352</v>
      </c>
      <c r="AG27" s="61" t="s">
        <v>352</v>
      </c>
      <c r="AH27" s="62" t="s">
        <v>352</v>
      </c>
      <c r="AI27" s="63" t="s">
        <v>352</v>
      </c>
      <c r="AJ27" s="63" t="s">
        <v>352</v>
      </c>
      <c r="AK27" s="63" t="s">
        <v>352</v>
      </c>
      <c r="AL27" s="63" t="s">
        <v>352</v>
      </c>
      <c r="AN27" s="443"/>
      <c r="AO27" s="444"/>
      <c r="AP27" s="444"/>
      <c r="AQ27" s="444"/>
      <c r="AR27" s="444"/>
      <c r="AS27" s="444"/>
      <c r="AT27" s="449"/>
      <c r="AU27" s="450"/>
    </row>
    <row r="28" spans="2:47" ht="15.75" customHeight="1" x14ac:dyDescent="0.25">
      <c r="B28" s="428"/>
      <c r="C28" s="428"/>
      <c r="D28" s="429"/>
      <c r="E28" s="395" t="s">
        <v>164</v>
      </c>
      <c r="F28" s="396"/>
      <c r="G28" s="396"/>
      <c r="H28" s="396"/>
      <c r="I28" s="397"/>
      <c r="J28" s="188" t="s">
        <v>352</v>
      </c>
      <c r="K28" s="189" t="s">
        <v>352</v>
      </c>
      <c r="L28" s="189" t="s">
        <v>352</v>
      </c>
      <c r="M28" s="189" t="s">
        <v>352</v>
      </c>
      <c r="N28" s="189" t="s">
        <v>352</v>
      </c>
      <c r="O28" s="190" t="s">
        <v>352</v>
      </c>
      <c r="P28" s="188" t="s">
        <v>352</v>
      </c>
      <c r="Q28" s="189" t="s">
        <v>352</v>
      </c>
      <c r="R28" s="189" t="s">
        <v>352</v>
      </c>
      <c r="S28" s="189" t="s">
        <v>352</v>
      </c>
      <c r="T28" s="189" t="s">
        <v>352</v>
      </c>
      <c r="U28" s="190" t="s">
        <v>352</v>
      </c>
      <c r="V28" s="188" t="s">
        <v>352</v>
      </c>
      <c r="W28" s="189" t="s">
        <v>352</v>
      </c>
      <c r="X28" s="64" t="s">
        <v>352</v>
      </c>
      <c r="Y28" s="64" t="s">
        <v>352</v>
      </c>
      <c r="Z28" s="64" t="s">
        <v>352</v>
      </c>
      <c r="AA28" s="65" t="s">
        <v>352</v>
      </c>
      <c r="AB28" s="49" t="s">
        <v>352</v>
      </c>
      <c r="AC28" s="50" t="s">
        <v>352</v>
      </c>
      <c r="AD28" s="50" t="s">
        <v>352</v>
      </c>
      <c r="AE28" s="50" t="s">
        <v>352</v>
      </c>
      <c r="AF28" s="50" t="s">
        <v>352</v>
      </c>
      <c r="AG28" s="51" t="s">
        <v>352</v>
      </c>
      <c r="AH28" s="52" t="s">
        <v>352</v>
      </c>
      <c r="AI28" s="53" t="s">
        <v>352</v>
      </c>
      <c r="AJ28" s="53" t="s">
        <v>352</v>
      </c>
      <c r="AK28" s="53" t="s">
        <v>352</v>
      </c>
      <c r="AL28" s="53" t="s">
        <v>352</v>
      </c>
      <c r="AN28" s="406" t="s">
        <v>127</v>
      </c>
      <c r="AO28" s="407"/>
      <c r="AP28" s="407"/>
      <c r="AQ28" s="407"/>
      <c r="AR28" s="407"/>
      <c r="AS28" s="407"/>
      <c r="AT28" s="414" t="s">
        <v>376</v>
      </c>
      <c r="AU28" s="414"/>
    </row>
    <row r="29" spans="2:47" ht="15.75" x14ac:dyDescent="0.25">
      <c r="B29" s="428"/>
      <c r="C29" s="428"/>
      <c r="D29" s="429"/>
      <c r="E29" s="398"/>
      <c r="F29" s="405"/>
      <c r="G29" s="405"/>
      <c r="H29" s="405"/>
      <c r="I29" s="400"/>
      <c r="J29" s="191" t="s">
        <v>352</v>
      </c>
      <c r="K29" s="192" t="s">
        <v>352</v>
      </c>
      <c r="L29" s="192" t="s">
        <v>352</v>
      </c>
      <c r="M29" s="192" t="s">
        <v>352</v>
      </c>
      <c r="N29" s="192" t="s">
        <v>352</v>
      </c>
      <c r="O29" s="193" t="s">
        <v>352</v>
      </c>
      <c r="P29" s="191" t="s">
        <v>352</v>
      </c>
      <c r="Q29" s="192" t="s">
        <v>352</v>
      </c>
      <c r="R29" s="192" t="s">
        <v>352</v>
      </c>
      <c r="S29" s="192" t="s">
        <v>352</v>
      </c>
      <c r="T29" s="192" t="s">
        <v>352</v>
      </c>
      <c r="U29" s="193" t="s">
        <v>352</v>
      </c>
      <c r="V29" s="191" t="s">
        <v>352</v>
      </c>
      <c r="W29" s="192" t="s">
        <v>352</v>
      </c>
      <c r="X29" s="67" t="s">
        <v>352</v>
      </c>
      <c r="Y29" s="67" t="s">
        <v>352</v>
      </c>
      <c r="Z29" s="67" t="s">
        <v>352</v>
      </c>
      <c r="AA29" s="68" t="s">
        <v>352</v>
      </c>
      <c r="AB29" s="54" t="s">
        <v>352</v>
      </c>
      <c r="AC29" s="55" t="s">
        <v>352</v>
      </c>
      <c r="AD29" s="55" t="s">
        <v>352</v>
      </c>
      <c r="AE29" s="55" t="s">
        <v>352</v>
      </c>
      <c r="AF29" s="55" t="s">
        <v>352</v>
      </c>
      <c r="AG29" s="56" t="s">
        <v>352</v>
      </c>
      <c r="AH29" s="57" t="s">
        <v>352</v>
      </c>
      <c r="AI29" s="58" t="s">
        <v>352</v>
      </c>
      <c r="AJ29" s="58" t="s">
        <v>352</v>
      </c>
      <c r="AK29" s="58" t="s">
        <v>352</v>
      </c>
      <c r="AL29" s="58" t="s">
        <v>352</v>
      </c>
      <c r="AN29" s="408"/>
      <c r="AO29" s="409"/>
      <c r="AP29" s="409"/>
      <c r="AQ29" s="409"/>
      <c r="AR29" s="409"/>
      <c r="AS29" s="409"/>
      <c r="AT29" s="414"/>
      <c r="AU29" s="414"/>
    </row>
    <row r="30" spans="2:47" ht="15.75" x14ac:dyDescent="0.25">
      <c r="B30" s="428"/>
      <c r="C30" s="428"/>
      <c r="D30" s="429"/>
      <c r="E30" s="401"/>
      <c r="F30" s="405"/>
      <c r="G30" s="405"/>
      <c r="H30" s="405"/>
      <c r="I30" s="400"/>
      <c r="J30" s="191" t="s">
        <v>352</v>
      </c>
      <c r="K30" s="192" t="s">
        <v>352</v>
      </c>
      <c r="L30" s="192" t="s">
        <v>352</v>
      </c>
      <c r="M30" s="192" t="s">
        <v>352</v>
      </c>
      <c r="N30" s="192" t="s">
        <v>352</v>
      </c>
      <c r="O30" s="193" t="s">
        <v>352</v>
      </c>
      <c r="P30" s="191" t="s">
        <v>352</v>
      </c>
      <c r="Q30" s="192" t="s">
        <v>352</v>
      </c>
      <c r="R30" s="192" t="s">
        <v>352</v>
      </c>
      <c r="S30" s="192" t="s">
        <v>352</v>
      </c>
      <c r="T30" s="192" t="s">
        <v>352</v>
      </c>
      <c r="U30" s="193" t="s">
        <v>352</v>
      </c>
      <c r="V30" s="191" t="s">
        <v>352</v>
      </c>
      <c r="W30" s="192" t="s">
        <v>352</v>
      </c>
      <c r="X30" s="67" t="s">
        <v>352</v>
      </c>
      <c r="Y30" s="67" t="s">
        <v>352</v>
      </c>
      <c r="Z30" s="67" t="s">
        <v>352</v>
      </c>
      <c r="AA30" s="68" t="s">
        <v>352</v>
      </c>
      <c r="AB30" s="54" t="s">
        <v>352</v>
      </c>
      <c r="AC30" s="55" t="s">
        <v>352</v>
      </c>
      <c r="AD30" s="55" t="s">
        <v>352</v>
      </c>
      <c r="AE30" s="55" t="s">
        <v>352</v>
      </c>
      <c r="AF30" s="55" t="s">
        <v>352</v>
      </c>
      <c r="AG30" s="56" t="s">
        <v>352</v>
      </c>
      <c r="AH30" s="57" t="s">
        <v>352</v>
      </c>
      <c r="AI30" s="58" t="s">
        <v>352</v>
      </c>
      <c r="AJ30" s="58" t="s">
        <v>352</v>
      </c>
      <c r="AK30" s="58" t="s">
        <v>352</v>
      </c>
      <c r="AL30" s="58" t="s">
        <v>352</v>
      </c>
      <c r="AN30" s="408"/>
      <c r="AO30" s="409"/>
      <c r="AP30" s="409"/>
      <c r="AQ30" s="409"/>
      <c r="AR30" s="409"/>
      <c r="AS30" s="409"/>
      <c r="AT30" s="414"/>
      <c r="AU30" s="414"/>
    </row>
    <row r="31" spans="2:47" ht="15.75" x14ac:dyDescent="0.25">
      <c r="B31" s="428"/>
      <c r="C31" s="428"/>
      <c r="D31" s="429"/>
      <c r="E31" s="401"/>
      <c r="F31" s="405"/>
      <c r="G31" s="405"/>
      <c r="H31" s="405"/>
      <c r="I31" s="400"/>
      <c r="J31" s="191" t="s">
        <v>352</v>
      </c>
      <c r="K31" s="192" t="s">
        <v>352</v>
      </c>
      <c r="L31" s="192" t="s">
        <v>352</v>
      </c>
      <c r="M31" s="192" t="s">
        <v>352</v>
      </c>
      <c r="N31" s="192" t="s">
        <v>352</v>
      </c>
      <c r="O31" s="193" t="s">
        <v>352</v>
      </c>
      <c r="P31" s="191" t="s">
        <v>352</v>
      </c>
      <c r="Q31" s="192" t="s">
        <v>352</v>
      </c>
      <c r="R31" s="192" t="s">
        <v>352</v>
      </c>
      <c r="S31" s="192" t="s">
        <v>352</v>
      </c>
      <c r="T31" s="192" t="s">
        <v>352</v>
      </c>
      <c r="U31" s="193" t="s">
        <v>352</v>
      </c>
      <c r="V31" s="191" t="s">
        <v>352</v>
      </c>
      <c r="W31" s="192" t="s">
        <v>352</v>
      </c>
      <c r="X31" s="67" t="s">
        <v>352</v>
      </c>
      <c r="Y31" s="67" t="s">
        <v>352</v>
      </c>
      <c r="Z31" s="67" t="s">
        <v>352</v>
      </c>
      <c r="AA31" s="68" t="s">
        <v>352</v>
      </c>
      <c r="AB31" s="54" t="s">
        <v>352</v>
      </c>
      <c r="AC31" s="55" t="s">
        <v>352</v>
      </c>
      <c r="AD31" s="55" t="s">
        <v>352</v>
      </c>
      <c r="AE31" s="55" t="s">
        <v>352</v>
      </c>
      <c r="AF31" s="55" t="s">
        <v>352</v>
      </c>
      <c r="AG31" s="56" t="s">
        <v>352</v>
      </c>
      <c r="AH31" s="57" t="s">
        <v>352</v>
      </c>
      <c r="AI31" s="58" t="s">
        <v>352</v>
      </c>
      <c r="AJ31" s="58" t="s">
        <v>352</v>
      </c>
      <c r="AK31" s="58" t="s">
        <v>352</v>
      </c>
      <c r="AL31" s="58" t="s">
        <v>352</v>
      </c>
      <c r="AN31" s="408"/>
      <c r="AO31" s="409"/>
      <c r="AP31" s="409"/>
      <c r="AQ31" s="409"/>
      <c r="AR31" s="409"/>
      <c r="AS31" s="409"/>
      <c r="AT31" s="414"/>
      <c r="AU31" s="414"/>
    </row>
    <row r="32" spans="2:47" ht="15.75" x14ac:dyDescent="0.25">
      <c r="B32" s="428"/>
      <c r="C32" s="428"/>
      <c r="D32" s="429"/>
      <c r="E32" s="401"/>
      <c r="F32" s="405"/>
      <c r="G32" s="405"/>
      <c r="H32" s="405"/>
      <c r="I32" s="400"/>
      <c r="J32" s="191" t="s">
        <v>352</v>
      </c>
      <c r="K32" s="192" t="s">
        <v>352</v>
      </c>
      <c r="L32" s="192" t="s">
        <v>352</v>
      </c>
      <c r="M32" s="192" t="s">
        <v>352</v>
      </c>
      <c r="N32" s="192" t="s">
        <v>352</v>
      </c>
      <c r="O32" s="193" t="s">
        <v>352</v>
      </c>
      <c r="P32" s="191" t="s">
        <v>352</v>
      </c>
      <c r="Q32" s="192" t="s">
        <v>352</v>
      </c>
      <c r="R32" s="192" t="s">
        <v>352</v>
      </c>
      <c r="S32" s="192" t="s">
        <v>352</v>
      </c>
      <c r="T32" s="192" t="s">
        <v>352</v>
      </c>
      <c r="U32" s="193" t="s">
        <v>352</v>
      </c>
      <c r="V32" s="191" t="s">
        <v>352</v>
      </c>
      <c r="W32" s="192" t="s">
        <v>352</v>
      </c>
      <c r="X32" s="67" t="s">
        <v>352</v>
      </c>
      <c r="Y32" s="67" t="s">
        <v>352</v>
      </c>
      <c r="Z32" s="67" t="s">
        <v>352</v>
      </c>
      <c r="AA32" s="68" t="s">
        <v>352</v>
      </c>
      <c r="AB32" s="54" t="s">
        <v>352</v>
      </c>
      <c r="AC32" s="55" t="s">
        <v>352</v>
      </c>
      <c r="AD32" s="55" t="s">
        <v>352</v>
      </c>
      <c r="AE32" s="55" t="s">
        <v>352</v>
      </c>
      <c r="AF32" s="55" t="s">
        <v>352</v>
      </c>
      <c r="AG32" s="56" t="s">
        <v>352</v>
      </c>
      <c r="AH32" s="57" t="s">
        <v>352</v>
      </c>
      <c r="AI32" s="58" t="s">
        <v>352</v>
      </c>
      <c r="AJ32" s="58" t="s">
        <v>352</v>
      </c>
      <c r="AK32" s="58" t="s">
        <v>352</v>
      </c>
      <c r="AL32" s="58" t="s">
        <v>352</v>
      </c>
      <c r="AN32" s="408"/>
      <c r="AO32" s="409"/>
      <c r="AP32" s="409"/>
      <c r="AQ32" s="409"/>
      <c r="AR32" s="409"/>
      <c r="AS32" s="409"/>
      <c r="AT32" s="414"/>
      <c r="AU32" s="414"/>
    </row>
    <row r="33" spans="2:47" ht="15.75" x14ac:dyDescent="0.25">
      <c r="B33" s="428"/>
      <c r="C33" s="428"/>
      <c r="D33" s="429"/>
      <c r="E33" s="401"/>
      <c r="F33" s="405"/>
      <c r="G33" s="405"/>
      <c r="H33" s="405"/>
      <c r="I33" s="400"/>
      <c r="J33" s="191" t="s">
        <v>352</v>
      </c>
      <c r="K33" s="192" t="s">
        <v>352</v>
      </c>
      <c r="L33" s="192" t="s">
        <v>352</v>
      </c>
      <c r="M33" s="192" t="s">
        <v>352</v>
      </c>
      <c r="N33" s="192" t="s">
        <v>352</v>
      </c>
      <c r="O33" s="193" t="s">
        <v>352</v>
      </c>
      <c r="P33" s="191" t="s">
        <v>352</v>
      </c>
      <c r="Q33" s="192" t="s">
        <v>352</v>
      </c>
      <c r="R33" s="192" t="s">
        <v>352</v>
      </c>
      <c r="S33" s="192" t="s">
        <v>352</v>
      </c>
      <c r="T33" s="192" t="s">
        <v>352</v>
      </c>
      <c r="U33" s="193" t="s">
        <v>352</v>
      </c>
      <c r="V33" s="191" t="s">
        <v>352</v>
      </c>
      <c r="W33" s="192" t="s">
        <v>352</v>
      </c>
      <c r="X33" s="67" t="s">
        <v>352</v>
      </c>
      <c r="Y33" s="67" t="s">
        <v>352</v>
      </c>
      <c r="Z33" s="67" t="s">
        <v>352</v>
      </c>
      <c r="AA33" s="68" t="s">
        <v>352</v>
      </c>
      <c r="AB33" s="54" t="s">
        <v>352</v>
      </c>
      <c r="AC33" s="55" t="s">
        <v>352</v>
      </c>
      <c r="AD33" s="55" t="s">
        <v>352</v>
      </c>
      <c r="AE33" s="55" t="s">
        <v>352</v>
      </c>
      <c r="AF33" s="55" t="s">
        <v>352</v>
      </c>
      <c r="AG33" s="56" t="s">
        <v>352</v>
      </c>
      <c r="AH33" s="57" t="s">
        <v>352</v>
      </c>
      <c r="AI33" s="58" t="s">
        <v>352</v>
      </c>
      <c r="AJ33" s="58" t="s">
        <v>352</v>
      </c>
      <c r="AK33" s="58" t="s">
        <v>352</v>
      </c>
      <c r="AL33" s="58" t="s">
        <v>352</v>
      </c>
      <c r="AN33" s="408"/>
      <c r="AO33" s="409"/>
      <c r="AP33" s="409"/>
      <c r="AQ33" s="409"/>
      <c r="AR33" s="409"/>
      <c r="AS33" s="409"/>
      <c r="AT33" s="414"/>
      <c r="AU33" s="414"/>
    </row>
    <row r="34" spans="2:47" ht="15.75" x14ac:dyDescent="0.25">
      <c r="B34" s="428"/>
      <c r="C34" s="428"/>
      <c r="D34" s="429"/>
      <c r="E34" s="401"/>
      <c r="F34" s="405"/>
      <c r="G34" s="405"/>
      <c r="H34" s="405"/>
      <c r="I34" s="400"/>
      <c r="J34" s="191" t="s">
        <v>352</v>
      </c>
      <c r="K34" s="192" t="s">
        <v>352</v>
      </c>
      <c r="L34" s="192" t="s">
        <v>352</v>
      </c>
      <c r="M34" s="192" t="s">
        <v>352</v>
      </c>
      <c r="N34" s="192" t="s">
        <v>352</v>
      </c>
      <c r="O34" s="193" t="s">
        <v>352</v>
      </c>
      <c r="P34" s="191" t="s">
        <v>352</v>
      </c>
      <c r="Q34" s="192" t="s">
        <v>352</v>
      </c>
      <c r="R34" s="192" t="s">
        <v>352</v>
      </c>
      <c r="S34" s="192" t="s">
        <v>352</v>
      </c>
      <c r="T34" s="192" t="s">
        <v>352</v>
      </c>
      <c r="U34" s="193" t="s">
        <v>352</v>
      </c>
      <c r="V34" s="191" t="s">
        <v>352</v>
      </c>
      <c r="W34" s="192" t="s">
        <v>352</v>
      </c>
      <c r="X34" s="67" t="s">
        <v>352</v>
      </c>
      <c r="Y34" s="67" t="s">
        <v>352</v>
      </c>
      <c r="Z34" s="67" t="s">
        <v>352</v>
      </c>
      <c r="AA34" s="68" t="s">
        <v>352</v>
      </c>
      <c r="AB34" s="54" t="s">
        <v>352</v>
      </c>
      <c r="AC34" s="55" t="s">
        <v>352</v>
      </c>
      <c r="AD34" s="55" t="s">
        <v>352</v>
      </c>
      <c r="AE34" s="55" t="s">
        <v>352</v>
      </c>
      <c r="AF34" s="55" t="s">
        <v>352</v>
      </c>
      <c r="AG34" s="56" t="s">
        <v>352</v>
      </c>
      <c r="AH34" s="57" t="s">
        <v>352</v>
      </c>
      <c r="AI34" s="58" t="s">
        <v>352</v>
      </c>
      <c r="AJ34" s="58" t="s">
        <v>352</v>
      </c>
      <c r="AK34" s="58" t="s">
        <v>352</v>
      </c>
      <c r="AL34" s="58" t="s">
        <v>352</v>
      </c>
      <c r="AN34" s="408"/>
      <c r="AO34" s="409"/>
      <c r="AP34" s="409"/>
      <c r="AQ34" s="409"/>
      <c r="AR34" s="409"/>
      <c r="AS34" s="409"/>
      <c r="AT34" s="414"/>
      <c r="AU34" s="414"/>
    </row>
    <row r="35" spans="2:47" ht="6" customHeight="1" thickBot="1" x14ac:dyDescent="0.3">
      <c r="B35" s="428"/>
      <c r="C35" s="428"/>
      <c r="D35" s="429"/>
      <c r="E35" s="401"/>
      <c r="F35" s="405"/>
      <c r="G35" s="405"/>
      <c r="H35" s="405"/>
      <c r="I35" s="400"/>
      <c r="J35" s="191" t="s">
        <v>352</v>
      </c>
      <c r="K35" s="192" t="s">
        <v>352</v>
      </c>
      <c r="L35" s="192" t="s">
        <v>352</v>
      </c>
      <c r="M35" s="192" t="s">
        <v>352</v>
      </c>
      <c r="N35" s="192" t="s">
        <v>352</v>
      </c>
      <c r="O35" s="193" t="s">
        <v>352</v>
      </c>
      <c r="P35" s="191" t="s">
        <v>352</v>
      </c>
      <c r="Q35" s="192" t="s">
        <v>352</v>
      </c>
      <c r="R35" s="192" t="s">
        <v>352</v>
      </c>
      <c r="S35" s="192" t="s">
        <v>352</v>
      </c>
      <c r="T35" s="192" t="s">
        <v>352</v>
      </c>
      <c r="U35" s="193" t="s">
        <v>352</v>
      </c>
      <c r="V35" s="191" t="s">
        <v>352</v>
      </c>
      <c r="W35" s="192" t="s">
        <v>352</v>
      </c>
      <c r="X35" s="67" t="s">
        <v>352</v>
      </c>
      <c r="Y35" s="67" t="s">
        <v>352</v>
      </c>
      <c r="Z35" s="67" t="s">
        <v>352</v>
      </c>
      <c r="AA35" s="68" t="s">
        <v>352</v>
      </c>
      <c r="AB35" s="54" t="s">
        <v>352</v>
      </c>
      <c r="AC35" s="55" t="s">
        <v>352</v>
      </c>
      <c r="AD35" s="55" t="s">
        <v>352</v>
      </c>
      <c r="AE35" s="55" t="s">
        <v>352</v>
      </c>
      <c r="AF35" s="55" t="s">
        <v>352</v>
      </c>
      <c r="AG35" s="56" t="s">
        <v>352</v>
      </c>
      <c r="AH35" s="57" t="s">
        <v>352</v>
      </c>
      <c r="AI35" s="58" t="s">
        <v>352</v>
      </c>
      <c r="AJ35" s="58" t="s">
        <v>352</v>
      </c>
      <c r="AK35" s="58" t="s">
        <v>352</v>
      </c>
      <c r="AL35" s="58" t="s">
        <v>352</v>
      </c>
      <c r="AN35" s="408"/>
      <c r="AO35" s="409"/>
      <c r="AP35" s="409"/>
      <c r="AQ35" s="409"/>
      <c r="AR35" s="409"/>
      <c r="AS35" s="409"/>
      <c r="AT35" s="414"/>
      <c r="AU35" s="414"/>
    </row>
    <row r="36" spans="2:47" ht="16.5" hidden="1" thickBot="1" x14ac:dyDescent="0.3">
      <c r="B36" s="428"/>
      <c r="C36" s="428"/>
      <c r="D36" s="429"/>
      <c r="E36" s="401"/>
      <c r="F36" s="405"/>
      <c r="G36" s="405"/>
      <c r="H36" s="405"/>
      <c r="I36" s="400"/>
      <c r="J36" s="66" t="s">
        <v>352</v>
      </c>
      <c r="K36" s="67" t="s">
        <v>352</v>
      </c>
      <c r="L36" s="67" t="s">
        <v>352</v>
      </c>
      <c r="M36" s="67" t="s">
        <v>352</v>
      </c>
      <c r="N36" s="67" t="s">
        <v>352</v>
      </c>
      <c r="O36" s="68" t="s">
        <v>352</v>
      </c>
      <c r="P36" s="66" t="s">
        <v>352</v>
      </c>
      <c r="Q36" s="67" t="s">
        <v>352</v>
      </c>
      <c r="R36" s="67" t="s">
        <v>352</v>
      </c>
      <c r="S36" s="67" t="s">
        <v>352</v>
      </c>
      <c r="T36" s="67" t="s">
        <v>352</v>
      </c>
      <c r="U36" s="68" t="s">
        <v>352</v>
      </c>
      <c r="V36" s="66" t="s">
        <v>352</v>
      </c>
      <c r="W36" s="67" t="s">
        <v>352</v>
      </c>
      <c r="X36" s="67" t="s">
        <v>352</v>
      </c>
      <c r="Y36" s="67" t="s">
        <v>352</v>
      </c>
      <c r="Z36" s="67" t="s">
        <v>352</v>
      </c>
      <c r="AA36" s="68" t="s">
        <v>352</v>
      </c>
      <c r="AB36" s="54" t="s">
        <v>352</v>
      </c>
      <c r="AC36" s="55" t="s">
        <v>352</v>
      </c>
      <c r="AD36" s="55" t="s">
        <v>352</v>
      </c>
      <c r="AE36" s="55" t="s">
        <v>352</v>
      </c>
      <c r="AF36" s="55" t="s">
        <v>352</v>
      </c>
      <c r="AG36" s="56" t="s">
        <v>352</v>
      </c>
      <c r="AH36" s="57" t="s">
        <v>352</v>
      </c>
      <c r="AI36" s="58" t="s">
        <v>352</v>
      </c>
      <c r="AJ36" s="58" t="s">
        <v>352</v>
      </c>
      <c r="AK36" s="58" t="s">
        <v>352</v>
      </c>
      <c r="AL36" s="58" t="s">
        <v>352</v>
      </c>
      <c r="AN36" s="408"/>
      <c r="AO36" s="409"/>
      <c r="AP36" s="409"/>
      <c r="AQ36" s="409"/>
      <c r="AR36" s="409"/>
      <c r="AS36" s="410"/>
      <c r="AT36" s="35"/>
      <c r="AU36" s="35"/>
    </row>
    <row r="37" spans="2:47" ht="16.5" hidden="1" thickBot="1" x14ac:dyDescent="0.3">
      <c r="B37" s="428"/>
      <c r="C37" s="428"/>
      <c r="D37" s="429"/>
      <c r="E37" s="402"/>
      <c r="F37" s="403"/>
      <c r="G37" s="403"/>
      <c r="H37" s="403"/>
      <c r="I37" s="404"/>
      <c r="J37" s="66" t="s">
        <v>352</v>
      </c>
      <c r="K37" s="67" t="s">
        <v>352</v>
      </c>
      <c r="L37" s="67" t="s">
        <v>352</v>
      </c>
      <c r="M37" s="67" t="s">
        <v>352</v>
      </c>
      <c r="N37" s="67" t="s">
        <v>352</v>
      </c>
      <c r="O37" s="68" t="s">
        <v>352</v>
      </c>
      <c r="P37" s="66" t="s">
        <v>352</v>
      </c>
      <c r="Q37" s="67" t="s">
        <v>352</v>
      </c>
      <c r="R37" s="67" t="s">
        <v>352</v>
      </c>
      <c r="S37" s="67" t="s">
        <v>352</v>
      </c>
      <c r="T37" s="67" t="s">
        <v>352</v>
      </c>
      <c r="U37" s="68" t="s">
        <v>352</v>
      </c>
      <c r="V37" s="66" t="s">
        <v>352</v>
      </c>
      <c r="W37" s="67" t="s">
        <v>352</v>
      </c>
      <c r="X37" s="67" t="s">
        <v>352</v>
      </c>
      <c r="Y37" s="67" t="s">
        <v>352</v>
      </c>
      <c r="Z37" s="67" t="s">
        <v>352</v>
      </c>
      <c r="AA37" s="68" t="s">
        <v>352</v>
      </c>
      <c r="AB37" s="59" t="s">
        <v>352</v>
      </c>
      <c r="AC37" s="60" t="s">
        <v>352</v>
      </c>
      <c r="AD37" s="60" t="s">
        <v>352</v>
      </c>
      <c r="AE37" s="60" t="s">
        <v>352</v>
      </c>
      <c r="AF37" s="60" t="s">
        <v>352</v>
      </c>
      <c r="AG37" s="61" t="s">
        <v>352</v>
      </c>
      <c r="AH37" s="62" t="s">
        <v>352</v>
      </c>
      <c r="AI37" s="63" t="s">
        <v>352</v>
      </c>
      <c r="AJ37" s="63" t="s">
        <v>352</v>
      </c>
      <c r="AK37" s="63" t="s">
        <v>352</v>
      </c>
      <c r="AL37" s="63" t="s">
        <v>352</v>
      </c>
      <c r="AN37" s="411"/>
      <c r="AO37" s="412"/>
      <c r="AP37" s="412"/>
      <c r="AQ37" s="412"/>
      <c r="AR37" s="412"/>
      <c r="AS37" s="413"/>
      <c r="AT37" s="35"/>
      <c r="AU37" s="35"/>
    </row>
    <row r="38" spans="2:47" ht="15.75" x14ac:dyDescent="0.25">
      <c r="B38" s="428"/>
      <c r="C38" s="428"/>
      <c r="D38" s="429"/>
      <c r="E38" s="395" t="s">
        <v>165</v>
      </c>
      <c r="F38" s="396"/>
      <c r="G38" s="396"/>
      <c r="H38" s="396"/>
      <c r="I38" s="396"/>
      <c r="J38" s="72" t="s">
        <v>352</v>
      </c>
      <c r="K38" s="73" t="s">
        <v>352</v>
      </c>
      <c r="L38" s="73" t="s">
        <v>352</v>
      </c>
      <c r="M38" s="73" t="s">
        <v>352</v>
      </c>
      <c r="N38" s="73" t="s">
        <v>352</v>
      </c>
      <c r="O38" s="74" t="s">
        <v>352</v>
      </c>
      <c r="P38" s="188" t="s">
        <v>352</v>
      </c>
      <c r="Q38" s="189" t="s">
        <v>352</v>
      </c>
      <c r="R38" s="189" t="s">
        <v>352</v>
      </c>
      <c r="S38" s="189" t="s">
        <v>352</v>
      </c>
      <c r="T38" s="189" t="s">
        <v>352</v>
      </c>
      <c r="U38" s="190" t="s">
        <v>352</v>
      </c>
      <c r="V38" s="188"/>
      <c r="W38" s="189"/>
      <c r="X38" s="64" t="s">
        <v>352</v>
      </c>
      <c r="Y38" s="64" t="s">
        <v>352</v>
      </c>
      <c r="Z38" s="64" t="s">
        <v>352</v>
      </c>
      <c r="AA38" s="65" t="s">
        <v>352</v>
      </c>
      <c r="AB38" s="49" t="s">
        <v>352</v>
      </c>
      <c r="AC38" s="50" t="s">
        <v>352</v>
      </c>
      <c r="AD38" s="50" t="s">
        <v>352</v>
      </c>
      <c r="AE38" s="50" t="s">
        <v>352</v>
      </c>
      <c r="AF38" s="50" t="s">
        <v>352</v>
      </c>
      <c r="AG38" s="51" t="s">
        <v>352</v>
      </c>
      <c r="AH38" s="52" t="s">
        <v>352</v>
      </c>
      <c r="AI38" s="53" t="s">
        <v>352</v>
      </c>
      <c r="AJ38" s="53" t="s">
        <v>352</v>
      </c>
      <c r="AK38" s="53" t="s">
        <v>352</v>
      </c>
      <c r="AL38" s="53" t="s">
        <v>352</v>
      </c>
      <c r="AN38" s="415" t="s">
        <v>166</v>
      </c>
      <c r="AO38" s="416"/>
      <c r="AP38" s="416"/>
      <c r="AQ38" s="416"/>
      <c r="AR38" s="416"/>
      <c r="AS38" s="416"/>
      <c r="AT38" s="414" t="s">
        <v>375</v>
      </c>
      <c r="AU38" s="423"/>
    </row>
    <row r="39" spans="2:47" ht="15.75" x14ac:dyDescent="0.25">
      <c r="B39" s="428"/>
      <c r="C39" s="428"/>
      <c r="D39" s="429"/>
      <c r="E39" s="398"/>
      <c r="F39" s="405"/>
      <c r="G39" s="405"/>
      <c r="H39" s="405"/>
      <c r="I39" s="405"/>
      <c r="J39" s="75" t="s">
        <v>352</v>
      </c>
      <c r="K39" s="76" t="s">
        <v>352</v>
      </c>
      <c r="L39" s="76" t="s">
        <v>352</v>
      </c>
      <c r="M39" s="76" t="s">
        <v>352</v>
      </c>
      <c r="N39" s="76" t="s">
        <v>352</v>
      </c>
      <c r="O39" s="77" t="s">
        <v>352</v>
      </c>
      <c r="P39" s="191" t="s">
        <v>352</v>
      </c>
      <c r="Q39" s="192" t="s">
        <v>352</v>
      </c>
      <c r="R39" s="192" t="s">
        <v>352</v>
      </c>
      <c r="S39" s="192" t="s">
        <v>352</v>
      </c>
      <c r="T39" s="192" t="s">
        <v>352</v>
      </c>
      <c r="U39" s="193" t="s">
        <v>352</v>
      </c>
      <c r="V39" s="191" t="s">
        <v>352</v>
      </c>
      <c r="W39" s="192" t="s">
        <v>352</v>
      </c>
      <c r="X39" s="67" t="s">
        <v>352</v>
      </c>
      <c r="Y39" s="67" t="s">
        <v>352</v>
      </c>
      <c r="Z39" s="67" t="s">
        <v>352</v>
      </c>
      <c r="AA39" s="68" t="s">
        <v>352</v>
      </c>
      <c r="AB39" s="54" t="s">
        <v>352</v>
      </c>
      <c r="AC39" s="55" t="s">
        <v>352</v>
      </c>
      <c r="AD39" s="55" t="s">
        <v>352</v>
      </c>
      <c r="AE39" s="55" t="s">
        <v>352</v>
      </c>
      <c r="AF39" s="55" t="s">
        <v>352</v>
      </c>
      <c r="AG39" s="56" t="s">
        <v>352</v>
      </c>
      <c r="AH39" s="57" t="s">
        <v>352</v>
      </c>
      <c r="AI39" s="58" t="s">
        <v>352</v>
      </c>
      <c r="AJ39" s="58" t="s">
        <v>352</v>
      </c>
      <c r="AK39" s="58" t="s">
        <v>352</v>
      </c>
      <c r="AL39" s="58" t="s">
        <v>352</v>
      </c>
      <c r="AN39" s="417"/>
      <c r="AO39" s="418"/>
      <c r="AP39" s="418"/>
      <c r="AQ39" s="418"/>
      <c r="AR39" s="418"/>
      <c r="AS39" s="418"/>
      <c r="AT39" s="423"/>
      <c r="AU39" s="423"/>
    </row>
    <row r="40" spans="2:47" ht="15.75" x14ac:dyDescent="0.25">
      <c r="B40" s="428"/>
      <c r="C40" s="428"/>
      <c r="D40" s="429"/>
      <c r="E40" s="401"/>
      <c r="F40" s="405"/>
      <c r="G40" s="405"/>
      <c r="H40" s="405"/>
      <c r="I40" s="405"/>
      <c r="J40" s="75" t="s">
        <v>352</v>
      </c>
      <c r="K40" s="76" t="s">
        <v>352</v>
      </c>
      <c r="L40" s="76" t="s">
        <v>352</v>
      </c>
      <c r="M40" s="76" t="s">
        <v>352</v>
      </c>
      <c r="N40" s="76" t="s">
        <v>352</v>
      </c>
      <c r="O40" s="77" t="s">
        <v>352</v>
      </c>
      <c r="P40" s="191" t="s">
        <v>352</v>
      </c>
      <c r="Q40" s="192" t="s">
        <v>352</v>
      </c>
      <c r="R40" s="192" t="s">
        <v>352</v>
      </c>
      <c r="S40" s="192" t="s">
        <v>352</v>
      </c>
      <c r="T40" s="192" t="s">
        <v>352</v>
      </c>
      <c r="U40" s="193" t="s">
        <v>352</v>
      </c>
      <c r="V40" s="191" t="s">
        <v>352</v>
      </c>
      <c r="W40" s="192" t="s">
        <v>352</v>
      </c>
      <c r="X40" s="67" t="s">
        <v>352</v>
      </c>
      <c r="Y40" s="67" t="s">
        <v>352</v>
      </c>
      <c r="Z40" s="67" t="s">
        <v>352</v>
      </c>
      <c r="AA40" s="68" t="s">
        <v>352</v>
      </c>
      <c r="AB40" s="54" t="s">
        <v>352</v>
      </c>
      <c r="AC40" s="55" t="s">
        <v>352</v>
      </c>
      <c r="AD40" s="55" t="s">
        <v>352</v>
      </c>
      <c r="AE40" s="55" t="s">
        <v>352</v>
      </c>
      <c r="AF40" s="55" t="s">
        <v>352</v>
      </c>
      <c r="AG40" s="56" t="s">
        <v>352</v>
      </c>
      <c r="AH40" s="57" t="s">
        <v>352</v>
      </c>
      <c r="AI40" s="58" t="s">
        <v>352</v>
      </c>
      <c r="AJ40" s="58" t="s">
        <v>352</v>
      </c>
      <c r="AK40" s="58" t="s">
        <v>352</v>
      </c>
      <c r="AL40" s="58" t="s">
        <v>352</v>
      </c>
      <c r="AN40" s="417"/>
      <c r="AO40" s="418"/>
      <c r="AP40" s="418"/>
      <c r="AQ40" s="418"/>
      <c r="AR40" s="418"/>
      <c r="AS40" s="418"/>
      <c r="AT40" s="423"/>
      <c r="AU40" s="423"/>
    </row>
    <row r="41" spans="2:47" ht="15.75" x14ac:dyDescent="0.25">
      <c r="B41" s="428"/>
      <c r="C41" s="428"/>
      <c r="D41" s="429"/>
      <c r="E41" s="401"/>
      <c r="F41" s="405"/>
      <c r="G41" s="405"/>
      <c r="H41" s="405"/>
      <c r="I41" s="405"/>
      <c r="J41" s="75" t="s">
        <v>352</v>
      </c>
      <c r="K41" s="76" t="s">
        <v>352</v>
      </c>
      <c r="L41" s="76" t="s">
        <v>352</v>
      </c>
      <c r="M41" s="76" t="s">
        <v>352</v>
      </c>
      <c r="N41" s="76" t="s">
        <v>352</v>
      </c>
      <c r="O41" s="77" t="s">
        <v>352</v>
      </c>
      <c r="P41" s="191" t="s">
        <v>352</v>
      </c>
      <c r="Q41" s="192" t="s">
        <v>352</v>
      </c>
      <c r="R41" s="192" t="s">
        <v>352</v>
      </c>
      <c r="S41" s="192" t="s">
        <v>352</v>
      </c>
      <c r="T41" s="192" t="s">
        <v>352</v>
      </c>
      <c r="U41" s="193" t="s">
        <v>352</v>
      </c>
      <c r="V41" s="191" t="s">
        <v>352</v>
      </c>
      <c r="W41" s="192" t="s">
        <v>352</v>
      </c>
      <c r="X41" s="67" t="s">
        <v>352</v>
      </c>
      <c r="Y41" s="67" t="s">
        <v>352</v>
      </c>
      <c r="Z41" s="67" t="s">
        <v>352</v>
      </c>
      <c r="AA41" s="68" t="s">
        <v>352</v>
      </c>
      <c r="AB41" s="54" t="s">
        <v>352</v>
      </c>
      <c r="AC41" s="55" t="s">
        <v>352</v>
      </c>
      <c r="AD41" s="55" t="s">
        <v>352</v>
      </c>
      <c r="AE41" s="55" t="s">
        <v>352</v>
      </c>
      <c r="AF41" s="55" t="s">
        <v>352</v>
      </c>
      <c r="AG41" s="56" t="s">
        <v>352</v>
      </c>
      <c r="AH41" s="57" t="s">
        <v>352</v>
      </c>
      <c r="AI41" s="58" t="s">
        <v>352</v>
      </c>
      <c r="AJ41" s="58" t="s">
        <v>352</v>
      </c>
      <c r="AK41" s="58" t="s">
        <v>352</v>
      </c>
      <c r="AL41" s="58" t="s">
        <v>352</v>
      </c>
      <c r="AN41" s="417"/>
      <c r="AO41" s="418"/>
      <c r="AP41" s="418"/>
      <c r="AQ41" s="418"/>
      <c r="AR41" s="418"/>
      <c r="AS41" s="418"/>
      <c r="AT41" s="423"/>
      <c r="AU41" s="423"/>
    </row>
    <row r="42" spans="2:47" ht="15.75" x14ac:dyDescent="0.25">
      <c r="B42" s="428"/>
      <c r="C42" s="428"/>
      <c r="D42" s="429"/>
      <c r="E42" s="401"/>
      <c r="F42" s="405"/>
      <c r="G42" s="405"/>
      <c r="H42" s="405"/>
      <c r="I42" s="405"/>
      <c r="J42" s="75" t="s">
        <v>352</v>
      </c>
      <c r="K42" s="76" t="s">
        <v>352</v>
      </c>
      <c r="L42" s="76" t="s">
        <v>352</v>
      </c>
      <c r="M42" s="76" t="s">
        <v>352</v>
      </c>
      <c r="N42" s="76" t="s">
        <v>352</v>
      </c>
      <c r="O42" s="77" t="s">
        <v>352</v>
      </c>
      <c r="P42" s="191" t="s">
        <v>352</v>
      </c>
      <c r="Q42" s="192" t="s">
        <v>352</v>
      </c>
      <c r="R42" s="192" t="s">
        <v>352</v>
      </c>
      <c r="S42" s="192" t="s">
        <v>352</v>
      </c>
      <c r="T42" s="192" t="s">
        <v>352</v>
      </c>
      <c r="U42" s="193" t="s">
        <v>352</v>
      </c>
      <c r="V42" s="191" t="s">
        <v>352</v>
      </c>
      <c r="W42" s="192" t="s">
        <v>352</v>
      </c>
      <c r="X42" s="67" t="s">
        <v>352</v>
      </c>
      <c r="Y42" s="67" t="s">
        <v>352</v>
      </c>
      <c r="Z42" s="67" t="s">
        <v>352</v>
      </c>
      <c r="AA42" s="68" t="s">
        <v>352</v>
      </c>
      <c r="AB42" s="54" t="s">
        <v>352</v>
      </c>
      <c r="AC42" s="55" t="s">
        <v>352</v>
      </c>
      <c r="AD42" s="55" t="s">
        <v>352</v>
      </c>
      <c r="AE42" s="55" t="s">
        <v>352</v>
      </c>
      <c r="AF42" s="55" t="s">
        <v>352</v>
      </c>
      <c r="AG42" s="56" t="s">
        <v>352</v>
      </c>
      <c r="AH42" s="57" t="s">
        <v>352</v>
      </c>
      <c r="AI42" s="58" t="s">
        <v>352</v>
      </c>
      <c r="AJ42" s="58" t="s">
        <v>352</v>
      </c>
      <c r="AK42" s="58" t="s">
        <v>352</v>
      </c>
      <c r="AL42" s="58" t="s">
        <v>352</v>
      </c>
      <c r="AN42" s="417"/>
      <c r="AO42" s="418"/>
      <c r="AP42" s="418"/>
      <c r="AQ42" s="418"/>
      <c r="AR42" s="418"/>
      <c r="AS42" s="418"/>
      <c r="AT42" s="423"/>
      <c r="AU42" s="423"/>
    </row>
    <row r="43" spans="2:47" ht="15.75" x14ac:dyDescent="0.25">
      <c r="B43" s="428"/>
      <c r="C43" s="428"/>
      <c r="D43" s="429"/>
      <c r="E43" s="401"/>
      <c r="F43" s="405"/>
      <c r="G43" s="405"/>
      <c r="H43" s="405"/>
      <c r="I43" s="405"/>
      <c r="J43" s="75" t="s">
        <v>352</v>
      </c>
      <c r="K43" s="76" t="s">
        <v>352</v>
      </c>
      <c r="L43" s="76" t="s">
        <v>352</v>
      </c>
      <c r="M43" s="76" t="s">
        <v>352</v>
      </c>
      <c r="N43" s="76" t="s">
        <v>352</v>
      </c>
      <c r="O43" s="77" t="s">
        <v>352</v>
      </c>
      <c r="P43" s="191" t="s">
        <v>352</v>
      </c>
      <c r="Q43" s="192" t="s">
        <v>352</v>
      </c>
      <c r="R43" s="192" t="s">
        <v>352</v>
      </c>
      <c r="S43" s="192" t="s">
        <v>352</v>
      </c>
      <c r="T43" s="192" t="s">
        <v>352</v>
      </c>
      <c r="U43" s="193" t="s">
        <v>352</v>
      </c>
      <c r="V43" s="191" t="s">
        <v>352</v>
      </c>
      <c r="W43" s="192" t="s">
        <v>352</v>
      </c>
      <c r="X43" s="67" t="s">
        <v>352</v>
      </c>
      <c r="Y43" s="67" t="s">
        <v>352</v>
      </c>
      <c r="Z43" s="67" t="s">
        <v>352</v>
      </c>
      <c r="AA43" s="68" t="s">
        <v>352</v>
      </c>
      <c r="AB43" s="54" t="s">
        <v>352</v>
      </c>
      <c r="AC43" s="55" t="s">
        <v>352</v>
      </c>
      <c r="AD43" s="55" t="s">
        <v>352</v>
      </c>
      <c r="AE43" s="55" t="s">
        <v>352</v>
      </c>
      <c r="AF43" s="55" t="s">
        <v>352</v>
      </c>
      <c r="AG43" s="56" t="s">
        <v>352</v>
      </c>
      <c r="AH43" s="57" t="s">
        <v>352</v>
      </c>
      <c r="AI43" s="58" t="s">
        <v>352</v>
      </c>
      <c r="AJ43" s="58" t="s">
        <v>352</v>
      </c>
      <c r="AK43" s="58" t="s">
        <v>352</v>
      </c>
      <c r="AL43" s="58" t="s">
        <v>352</v>
      </c>
      <c r="AN43" s="417"/>
      <c r="AO43" s="418"/>
      <c r="AP43" s="418"/>
      <c r="AQ43" s="418"/>
      <c r="AR43" s="418"/>
      <c r="AS43" s="418"/>
      <c r="AT43" s="423"/>
      <c r="AU43" s="423"/>
    </row>
    <row r="44" spans="2:47" ht="15.75" x14ac:dyDescent="0.25">
      <c r="B44" s="428"/>
      <c r="C44" s="428"/>
      <c r="D44" s="429"/>
      <c r="E44" s="401"/>
      <c r="F44" s="405"/>
      <c r="G44" s="405"/>
      <c r="H44" s="405"/>
      <c r="I44" s="405"/>
      <c r="J44" s="75" t="s">
        <v>352</v>
      </c>
      <c r="K44" s="76" t="s">
        <v>352</v>
      </c>
      <c r="L44" s="76" t="s">
        <v>352</v>
      </c>
      <c r="M44" s="76" t="s">
        <v>352</v>
      </c>
      <c r="N44" s="76" t="s">
        <v>352</v>
      </c>
      <c r="O44" s="77" t="s">
        <v>352</v>
      </c>
      <c r="P44" s="191" t="s">
        <v>352</v>
      </c>
      <c r="Q44" s="192" t="s">
        <v>352</v>
      </c>
      <c r="R44" s="192" t="s">
        <v>352</v>
      </c>
      <c r="S44" s="192" t="s">
        <v>352</v>
      </c>
      <c r="T44" s="192" t="s">
        <v>352</v>
      </c>
      <c r="U44" s="193" t="s">
        <v>352</v>
      </c>
      <c r="V44" s="191" t="s">
        <v>352</v>
      </c>
      <c r="W44" s="192" t="s">
        <v>352</v>
      </c>
      <c r="X44" s="67" t="s">
        <v>352</v>
      </c>
      <c r="Y44" s="67" t="s">
        <v>352</v>
      </c>
      <c r="Z44" s="67" t="s">
        <v>352</v>
      </c>
      <c r="AA44" s="68" t="s">
        <v>352</v>
      </c>
      <c r="AB44" s="54" t="s">
        <v>352</v>
      </c>
      <c r="AC44" s="55" t="s">
        <v>352</v>
      </c>
      <c r="AD44" s="55" t="s">
        <v>352</v>
      </c>
      <c r="AE44" s="55" t="s">
        <v>352</v>
      </c>
      <c r="AF44" s="55" t="s">
        <v>352</v>
      </c>
      <c r="AG44" s="56" t="s">
        <v>352</v>
      </c>
      <c r="AH44" s="57" t="s">
        <v>352</v>
      </c>
      <c r="AI44" s="58" t="s">
        <v>352</v>
      </c>
      <c r="AJ44" s="58" t="s">
        <v>352</v>
      </c>
      <c r="AK44" s="58" t="s">
        <v>352</v>
      </c>
      <c r="AL44" s="58" t="s">
        <v>352</v>
      </c>
      <c r="AN44" s="417"/>
      <c r="AO44" s="418"/>
      <c r="AP44" s="418"/>
      <c r="AQ44" s="418"/>
      <c r="AR44" s="418"/>
      <c r="AS44" s="418"/>
      <c r="AT44" s="423"/>
      <c r="AU44" s="423"/>
    </row>
    <row r="45" spans="2:47" ht="3" customHeight="1" thickBot="1" x14ac:dyDescent="0.3">
      <c r="B45" s="428"/>
      <c r="C45" s="428"/>
      <c r="D45" s="429"/>
      <c r="E45" s="401"/>
      <c r="F45" s="405"/>
      <c r="G45" s="405"/>
      <c r="H45" s="405"/>
      <c r="I45" s="405"/>
      <c r="J45" s="75" t="s">
        <v>352</v>
      </c>
      <c r="K45" s="76" t="s">
        <v>352</v>
      </c>
      <c r="L45" s="76" t="s">
        <v>352</v>
      </c>
      <c r="M45" s="76" t="s">
        <v>352</v>
      </c>
      <c r="N45" s="76" t="s">
        <v>352</v>
      </c>
      <c r="O45" s="77" t="s">
        <v>352</v>
      </c>
      <c r="P45" s="191" t="s">
        <v>352</v>
      </c>
      <c r="Q45" s="192" t="s">
        <v>352</v>
      </c>
      <c r="R45" s="192" t="s">
        <v>352</v>
      </c>
      <c r="S45" s="192" t="s">
        <v>352</v>
      </c>
      <c r="T45" s="192" t="s">
        <v>352</v>
      </c>
      <c r="U45" s="193" t="s">
        <v>352</v>
      </c>
      <c r="V45" s="191" t="s">
        <v>352</v>
      </c>
      <c r="W45" s="192" t="s">
        <v>352</v>
      </c>
      <c r="X45" s="67" t="s">
        <v>352</v>
      </c>
      <c r="Y45" s="67" t="s">
        <v>352</v>
      </c>
      <c r="Z45" s="67" t="s">
        <v>352</v>
      </c>
      <c r="AA45" s="68" t="s">
        <v>352</v>
      </c>
      <c r="AB45" s="54" t="s">
        <v>352</v>
      </c>
      <c r="AC45" s="55" t="s">
        <v>352</v>
      </c>
      <c r="AD45" s="55" t="s">
        <v>352</v>
      </c>
      <c r="AE45" s="55" t="s">
        <v>352</v>
      </c>
      <c r="AF45" s="55" t="s">
        <v>352</v>
      </c>
      <c r="AG45" s="56" t="s">
        <v>352</v>
      </c>
      <c r="AH45" s="57" t="s">
        <v>352</v>
      </c>
      <c r="AI45" s="58" t="s">
        <v>352</v>
      </c>
      <c r="AJ45" s="58" t="s">
        <v>352</v>
      </c>
      <c r="AK45" s="58" t="s">
        <v>352</v>
      </c>
      <c r="AL45" s="58" t="s">
        <v>352</v>
      </c>
      <c r="AN45" s="417"/>
      <c r="AO45" s="418"/>
      <c r="AP45" s="418"/>
      <c r="AQ45" s="418"/>
      <c r="AR45" s="418"/>
      <c r="AS45" s="419"/>
      <c r="AT45" s="35"/>
      <c r="AU45" s="35"/>
    </row>
    <row r="46" spans="2:47" ht="16.5" hidden="1" thickBot="1" x14ac:dyDescent="0.3">
      <c r="B46" s="428"/>
      <c r="C46" s="428"/>
      <c r="D46" s="429"/>
      <c r="E46" s="401"/>
      <c r="F46" s="405"/>
      <c r="G46" s="405"/>
      <c r="H46" s="405"/>
      <c r="I46" s="405"/>
      <c r="J46" s="75" t="s">
        <v>352</v>
      </c>
      <c r="K46" s="76" t="s">
        <v>352</v>
      </c>
      <c r="L46" s="76" t="s">
        <v>352</v>
      </c>
      <c r="M46" s="76" t="s">
        <v>352</v>
      </c>
      <c r="N46" s="76" t="s">
        <v>352</v>
      </c>
      <c r="O46" s="77" t="s">
        <v>352</v>
      </c>
      <c r="P46" s="66" t="s">
        <v>352</v>
      </c>
      <c r="Q46" s="67" t="s">
        <v>352</v>
      </c>
      <c r="R46" s="67" t="s">
        <v>352</v>
      </c>
      <c r="S46" s="67" t="s">
        <v>352</v>
      </c>
      <c r="T46" s="67" t="s">
        <v>352</v>
      </c>
      <c r="U46" s="68" t="s">
        <v>352</v>
      </c>
      <c r="V46" s="66" t="s">
        <v>352</v>
      </c>
      <c r="W46" s="67" t="s">
        <v>352</v>
      </c>
      <c r="X46" s="67" t="s">
        <v>352</v>
      </c>
      <c r="Y46" s="67" t="s">
        <v>352</v>
      </c>
      <c r="Z46" s="67" t="s">
        <v>352</v>
      </c>
      <c r="AA46" s="68" t="s">
        <v>352</v>
      </c>
      <c r="AB46" s="54" t="s">
        <v>352</v>
      </c>
      <c r="AC46" s="55" t="s">
        <v>352</v>
      </c>
      <c r="AD46" s="55" t="s">
        <v>352</v>
      </c>
      <c r="AE46" s="55" t="s">
        <v>352</v>
      </c>
      <c r="AF46" s="55" t="s">
        <v>352</v>
      </c>
      <c r="AG46" s="56" t="s">
        <v>352</v>
      </c>
      <c r="AH46" s="57" t="s">
        <v>352</v>
      </c>
      <c r="AI46" s="58" t="s">
        <v>352</v>
      </c>
      <c r="AJ46" s="58" t="s">
        <v>352</v>
      </c>
      <c r="AK46" s="58" t="s">
        <v>352</v>
      </c>
      <c r="AL46" s="58" t="s">
        <v>352</v>
      </c>
      <c r="AN46" s="417"/>
      <c r="AO46" s="418"/>
      <c r="AP46" s="418"/>
      <c r="AQ46" s="418"/>
      <c r="AR46" s="418"/>
      <c r="AS46" s="419"/>
    </row>
    <row r="47" spans="2:47" ht="16.5" hidden="1" thickBot="1" x14ac:dyDescent="0.3">
      <c r="B47" s="428"/>
      <c r="C47" s="428"/>
      <c r="D47" s="429"/>
      <c r="E47" s="402"/>
      <c r="F47" s="403"/>
      <c r="G47" s="403"/>
      <c r="H47" s="403"/>
      <c r="I47" s="403"/>
      <c r="J47" s="78" t="s">
        <v>352</v>
      </c>
      <c r="K47" s="79" t="s">
        <v>352</v>
      </c>
      <c r="L47" s="79" t="s">
        <v>352</v>
      </c>
      <c r="M47" s="79" t="s">
        <v>352</v>
      </c>
      <c r="N47" s="79" t="s">
        <v>352</v>
      </c>
      <c r="O47" s="80" t="s">
        <v>352</v>
      </c>
      <c r="P47" s="66" t="s">
        <v>352</v>
      </c>
      <c r="Q47" s="67" t="s">
        <v>352</v>
      </c>
      <c r="R47" s="67" t="s">
        <v>352</v>
      </c>
      <c r="S47" s="67" t="s">
        <v>352</v>
      </c>
      <c r="T47" s="67" t="s">
        <v>352</v>
      </c>
      <c r="U47" s="68" t="s">
        <v>352</v>
      </c>
      <c r="V47" s="69" t="s">
        <v>352</v>
      </c>
      <c r="W47" s="70" t="s">
        <v>352</v>
      </c>
      <c r="X47" s="70" t="s">
        <v>352</v>
      </c>
      <c r="Y47" s="70" t="s">
        <v>352</v>
      </c>
      <c r="Z47" s="70" t="s">
        <v>352</v>
      </c>
      <c r="AA47" s="71" t="s">
        <v>352</v>
      </c>
      <c r="AB47" s="59" t="s">
        <v>352</v>
      </c>
      <c r="AC47" s="60" t="s">
        <v>352</v>
      </c>
      <c r="AD47" s="60" t="s">
        <v>352</v>
      </c>
      <c r="AE47" s="60" t="s">
        <v>352</v>
      </c>
      <c r="AF47" s="60" t="s">
        <v>352</v>
      </c>
      <c r="AG47" s="61" t="s">
        <v>352</v>
      </c>
      <c r="AH47" s="62" t="s">
        <v>352</v>
      </c>
      <c r="AI47" s="63" t="s">
        <v>352</v>
      </c>
      <c r="AJ47" s="63" t="s">
        <v>352</v>
      </c>
      <c r="AK47" s="63" t="s">
        <v>352</v>
      </c>
      <c r="AL47" s="63" t="s">
        <v>352</v>
      </c>
      <c r="AN47" s="420"/>
      <c r="AO47" s="421"/>
      <c r="AP47" s="421"/>
      <c r="AQ47" s="421"/>
      <c r="AR47" s="421"/>
      <c r="AS47" s="422"/>
    </row>
    <row r="48" spans="2:47" ht="23.25" x14ac:dyDescent="0.35">
      <c r="B48" s="428"/>
      <c r="C48" s="428"/>
      <c r="D48" s="429"/>
      <c r="E48" s="395" t="s">
        <v>167</v>
      </c>
      <c r="F48" s="396"/>
      <c r="G48" s="396"/>
      <c r="H48" s="396"/>
      <c r="I48" s="397"/>
      <c r="J48" s="72" t="s">
        <v>352</v>
      </c>
      <c r="K48" s="73" t="s">
        <v>352</v>
      </c>
      <c r="L48" s="73" t="s">
        <v>352</v>
      </c>
      <c r="M48" s="73" t="s">
        <v>352</v>
      </c>
      <c r="N48" s="73" t="s">
        <v>352</v>
      </c>
      <c r="O48" s="74" t="s">
        <v>352</v>
      </c>
      <c r="P48" s="72" t="s">
        <v>352</v>
      </c>
      <c r="Q48" s="73" t="s">
        <v>352</v>
      </c>
      <c r="R48" s="73" t="s">
        <v>352</v>
      </c>
      <c r="S48" s="73" t="s">
        <v>352</v>
      </c>
      <c r="T48" s="73" t="s">
        <v>352</v>
      </c>
      <c r="U48" s="74" t="s">
        <v>352</v>
      </c>
      <c r="V48" s="188" t="s">
        <v>352</v>
      </c>
      <c r="W48" s="197" t="s">
        <v>352</v>
      </c>
      <c r="X48" s="64" t="s">
        <v>352</v>
      </c>
      <c r="Y48" s="64" t="s">
        <v>352</v>
      </c>
      <c r="Z48" s="64" t="s">
        <v>352</v>
      </c>
      <c r="AA48" s="65" t="s">
        <v>352</v>
      </c>
      <c r="AB48" s="49" t="s">
        <v>352</v>
      </c>
      <c r="AC48" s="50" t="s">
        <v>352</v>
      </c>
      <c r="AD48" s="50" t="s">
        <v>352</v>
      </c>
      <c r="AE48" s="50" t="s">
        <v>352</v>
      </c>
      <c r="AF48" s="50" t="s">
        <v>352</v>
      </c>
      <c r="AG48" s="51" t="s">
        <v>352</v>
      </c>
      <c r="AH48" s="52" t="s">
        <v>352</v>
      </c>
      <c r="AI48" s="53" t="s">
        <v>352</v>
      </c>
      <c r="AJ48" s="53" t="s">
        <v>352</v>
      </c>
      <c r="AK48" s="53" t="s">
        <v>352</v>
      </c>
      <c r="AL48" s="53" t="s">
        <v>352</v>
      </c>
    </row>
    <row r="49" spans="2:38" ht="15.75" x14ac:dyDescent="0.25">
      <c r="B49" s="428"/>
      <c r="C49" s="428"/>
      <c r="D49" s="429"/>
      <c r="E49" s="398"/>
      <c r="F49" s="405"/>
      <c r="G49" s="405"/>
      <c r="H49" s="405"/>
      <c r="I49" s="400"/>
      <c r="J49" s="75" t="s">
        <v>352</v>
      </c>
      <c r="K49" s="76" t="s">
        <v>352</v>
      </c>
      <c r="L49" s="76" t="s">
        <v>352</v>
      </c>
      <c r="M49" s="76" t="s">
        <v>352</v>
      </c>
      <c r="N49" s="76" t="s">
        <v>352</v>
      </c>
      <c r="O49" s="77" t="s">
        <v>352</v>
      </c>
      <c r="P49" s="75" t="s">
        <v>352</v>
      </c>
      <c r="Q49" s="76" t="s">
        <v>352</v>
      </c>
      <c r="R49" s="76" t="s">
        <v>352</v>
      </c>
      <c r="S49" s="76" t="s">
        <v>352</v>
      </c>
      <c r="T49" s="76" t="s">
        <v>352</v>
      </c>
      <c r="U49" s="77" t="s">
        <v>352</v>
      </c>
      <c r="V49" s="191" t="s">
        <v>352</v>
      </c>
      <c r="W49" s="192" t="s">
        <v>352</v>
      </c>
      <c r="X49" s="67" t="s">
        <v>352</v>
      </c>
      <c r="Y49" s="67" t="s">
        <v>352</v>
      </c>
      <c r="Z49" s="67" t="s">
        <v>352</v>
      </c>
      <c r="AA49" s="68" t="s">
        <v>352</v>
      </c>
      <c r="AB49" s="54" t="s">
        <v>352</v>
      </c>
      <c r="AC49" s="55" t="s">
        <v>352</v>
      </c>
      <c r="AD49" s="55" t="s">
        <v>352</v>
      </c>
      <c r="AE49" s="55" t="s">
        <v>352</v>
      </c>
      <c r="AF49" s="55" t="s">
        <v>352</v>
      </c>
      <c r="AG49" s="56" t="s">
        <v>352</v>
      </c>
      <c r="AH49" s="57" t="s">
        <v>352</v>
      </c>
      <c r="AI49" s="58" t="s">
        <v>352</v>
      </c>
      <c r="AJ49" s="58" t="s">
        <v>352</v>
      </c>
      <c r="AK49" s="58" t="s">
        <v>352</v>
      </c>
      <c r="AL49" s="58" t="s">
        <v>352</v>
      </c>
    </row>
    <row r="50" spans="2:38" ht="15.75" x14ac:dyDescent="0.25">
      <c r="B50" s="428"/>
      <c r="C50" s="428"/>
      <c r="D50" s="429"/>
      <c r="E50" s="398"/>
      <c r="F50" s="405"/>
      <c r="G50" s="405"/>
      <c r="H50" s="405"/>
      <c r="I50" s="400"/>
      <c r="J50" s="75" t="s">
        <v>352</v>
      </c>
      <c r="K50" s="76" t="s">
        <v>352</v>
      </c>
      <c r="L50" s="76" t="s">
        <v>352</v>
      </c>
      <c r="M50" s="76" t="s">
        <v>352</v>
      </c>
      <c r="N50" s="76" t="s">
        <v>352</v>
      </c>
      <c r="O50" s="77" t="s">
        <v>352</v>
      </c>
      <c r="P50" s="75" t="s">
        <v>352</v>
      </c>
      <c r="Q50" s="76" t="s">
        <v>352</v>
      </c>
      <c r="R50" s="76" t="s">
        <v>352</v>
      </c>
      <c r="S50" s="76" t="s">
        <v>352</v>
      </c>
      <c r="T50" s="76" t="s">
        <v>352</v>
      </c>
      <c r="U50" s="77" t="s">
        <v>352</v>
      </c>
      <c r="V50" s="191" t="s">
        <v>352</v>
      </c>
      <c r="W50" s="192" t="s">
        <v>352</v>
      </c>
      <c r="X50" s="67" t="s">
        <v>352</v>
      </c>
      <c r="Y50" s="67" t="s">
        <v>352</v>
      </c>
      <c r="Z50" s="67" t="s">
        <v>352</v>
      </c>
      <c r="AA50" s="68" t="s">
        <v>352</v>
      </c>
      <c r="AB50" s="54" t="s">
        <v>352</v>
      </c>
      <c r="AC50" s="55" t="s">
        <v>352</v>
      </c>
      <c r="AD50" s="55" t="s">
        <v>352</v>
      </c>
      <c r="AE50" s="55" t="s">
        <v>352</v>
      </c>
      <c r="AF50" s="55" t="s">
        <v>352</v>
      </c>
      <c r="AG50" s="56" t="s">
        <v>352</v>
      </c>
      <c r="AH50" s="57" t="s">
        <v>352</v>
      </c>
      <c r="AI50" s="58" t="s">
        <v>352</v>
      </c>
      <c r="AJ50" s="58" t="s">
        <v>352</v>
      </c>
      <c r="AK50" s="58" t="s">
        <v>352</v>
      </c>
      <c r="AL50" s="58" t="s">
        <v>352</v>
      </c>
    </row>
    <row r="51" spans="2:38" ht="15.75" x14ac:dyDescent="0.25">
      <c r="B51" s="428"/>
      <c r="C51" s="428"/>
      <c r="D51" s="429"/>
      <c r="E51" s="401"/>
      <c r="F51" s="405"/>
      <c r="G51" s="405"/>
      <c r="H51" s="405"/>
      <c r="I51" s="400"/>
      <c r="J51" s="75" t="s">
        <v>352</v>
      </c>
      <c r="K51" s="76" t="s">
        <v>352</v>
      </c>
      <c r="L51" s="76" t="s">
        <v>352</v>
      </c>
      <c r="M51" s="76" t="s">
        <v>352</v>
      </c>
      <c r="N51" s="76" t="s">
        <v>352</v>
      </c>
      <c r="O51" s="77" t="s">
        <v>352</v>
      </c>
      <c r="P51" s="75" t="s">
        <v>352</v>
      </c>
      <c r="Q51" s="76" t="s">
        <v>352</v>
      </c>
      <c r="R51" s="76" t="s">
        <v>352</v>
      </c>
      <c r="S51" s="76" t="s">
        <v>352</v>
      </c>
      <c r="T51" s="76" t="s">
        <v>352</v>
      </c>
      <c r="U51" s="77" t="s">
        <v>352</v>
      </c>
      <c r="V51" s="191" t="s">
        <v>352</v>
      </c>
      <c r="W51" s="192" t="s">
        <v>352</v>
      </c>
      <c r="X51" s="67" t="s">
        <v>352</v>
      </c>
      <c r="Y51" s="67" t="s">
        <v>352</v>
      </c>
      <c r="Z51" s="67" t="s">
        <v>352</v>
      </c>
      <c r="AA51" s="68" t="s">
        <v>352</v>
      </c>
      <c r="AB51" s="54" t="s">
        <v>352</v>
      </c>
      <c r="AC51" s="55" t="s">
        <v>352</v>
      </c>
      <c r="AD51" s="55" t="s">
        <v>352</v>
      </c>
      <c r="AE51" s="55" t="s">
        <v>352</v>
      </c>
      <c r="AF51" s="55" t="s">
        <v>352</v>
      </c>
      <c r="AG51" s="56" t="s">
        <v>352</v>
      </c>
      <c r="AH51" s="57" t="s">
        <v>352</v>
      </c>
      <c r="AI51" s="58" t="s">
        <v>352</v>
      </c>
      <c r="AJ51" s="58" t="s">
        <v>352</v>
      </c>
      <c r="AK51" s="58" t="s">
        <v>352</v>
      </c>
      <c r="AL51" s="58" t="s">
        <v>352</v>
      </c>
    </row>
    <row r="52" spans="2:38" ht="15.75" x14ac:dyDescent="0.25">
      <c r="B52" s="428"/>
      <c r="C52" s="428"/>
      <c r="D52" s="429"/>
      <c r="E52" s="401"/>
      <c r="F52" s="405"/>
      <c r="G52" s="405"/>
      <c r="H52" s="405"/>
      <c r="I52" s="400"/>
      <c r="J52" s="75" t="s">
        <v>352</v>
      </c>
      <c r="K52" s="76" t="s">
        <v>352</v>
      </c>
      <c r="L52" s="76" t="s">
        <v>352</v>
      </c>
      <c r="M52" s="76" t="s">
        <v>352</v>
      </c>
      <c r="N52" s="76" t="s">
        <v>352</v>
      </c>
      <c r="O52" s="77" t="s">
        <v>352</v>
      </c>
      <c r="P52" s="75" t="s">
        <v>352</v>
      </c>
      <c r="Q52" s="76" t="s">
        <v>352</v>
      </c>
      <c r="R52" s="76" t="s">
        <v>352</v>
      </c>
      <c r="S52" s="76" t="s">
        <v>352</v>
      </c>
      <c r="T52" s="76" t="s">
        <v>352</v>
      </c>
      <c r="U52" s="77" t="s">
        <v>352</v>
      </c>
      <c r="V52" s="191" t="s">
        <v>352</v>
      </c>
      <c r="W52" s="192" t="s">
        <v>352</v>
      </c>
      <c r="X52" s="67" t="s">
        <v>352</v>
      </c>
      <c r="Y52" s="67" t="s">
        <v>352</v>
      </c>
      <c r="Z52" s="67" t="s">
        <v>352</v>
      </c>
      <c r="AA52" s="68" t="s">
        <v>352</v>
      </c>
      <c r="AB52" s="54" t="s">
        <v>352</v>
      </c>
      <c r="AC52" s="55" t="s">
        <v>352</v>
      </c>
      <c r="AD52" s="55" t="s">
        <v>352</v>
      </c>
      <c r="AE52" s="55" t="s">
        <v>352</v>
      </c>
      <c r="AF52" s="55" t="s">
        <v>352</v>
      </c>
      <c r="AG52" s="56" t="s">
        <v>352</v>
      </c>
      <c r="AH52" s="57" t="s">
        <v>352</v>
      </c>
      <c r="AI52" s="58" t="s">
        <v>352</v>
      </c>
      <c r="AJ52" s="58" t="s">
        <v>352</v>
      </c>
      <c r="AK52" s="58" t="s">
        <v>352</v>
      </c>
      <c r="AL52" s="58" t="s">
        <v>352</v>
      </c>
    </row>
    <row r="53" spans="2:38" ht="5.25" customHeight="1" x14ac:dyDescent="0.25">
      <c r="B53" s="428"/>
      <c r="C53" s="428"/>
      <c r="D53" s="429"/>
      <c r="E53" s="401"/>
      <c r="F53" s="405"/>
      <c r="G53" s="405"/>
      <c r="H53" s="405"/>
      <c r="I53" s="400"/>
      <c r="J53" s="75" t="s">
        <v>352</v>
      </c>
      <c r="K53" s="76" t="s">
        <v>352</v>
      </c>
      <c r="L53" s="76" t="s">
        <v>352</v>
      </c>
      <c r="M53" s="76" t="s">
        <v>352</v>
      </c>
      <c r="N53" s="76" t="s">
        <v>352</v>
      </c>
      <c r="O53" s="77" t="s">
        <v>352</v>
      </c>
      <c r="P53" s="75" t="s">
        <v>352</v>
      </c>
      <c r="Q53" s="76" t="s">
        <v>352</v>
      </c>
      <c r="R53" s="76" t="s">
        <v>352</v>
      </c>
      <c r="S53" s="76" t="s">
        <v>352</v>
      </c>
      <c r="T53" s="76" t="s">
        <v>352</v>
      </c>
      <c r="U53" s="77" t="s">
        <v>352</v>
      </c>
      <c r="V53" s="191" t="s">
        <v>352</v>
      </c>
      <c r="W53" s="192" t="s">
        <v>352</v>
      </c>
      <c r="X53" s="67" t="s">
        <v>352</v>
      </c>
      <c r="Y53" s="67" t="s">
        <v>352</v>
      </c>
      <c r="Z53" s="67" t="s">
        <v>352</v>
      </c>
      <c r="AA53" s="68" t="s">
        <v>352</v>
      </c>
      <c r="AB53" s="54" t="s">
        <v>352</v>
      </c>
      <c r="AC53" s="55" t="s">
        <v>352</v>
      </c>
      <c r="AD53" s="55" t="s">
        <v>352</v>
      </c>
      <c r="AE53" s="55" t="s">
        <v>352</v>
      </c>
      <c r="AF53" s="55" t="s">
        <v>352</v>
      </c>
      <c r="AG53" s="56" t="s">
        <v>352</v>
      </c>
      <c r="AH53" s="57" t="s">
        <v>352</v>
      </c>
      <c r="AI53" s="58" t="s">
        <v>352</v>
      </c>
      <c r="AJ53" s="58" t="s">
        <v>352</v>
      </c>
      <c r="AK53" s="58" t="s">
        <v>352</v>
      </c>
      <c r="AL53" s="58" t="s">
        <v>352</v>
      </c>
    </row>
    <row r="54" spans="2:38" ht="3" hidden="1" customHeight="1" x14ac:dyDescent="0.25">
      <c r="B54" s="428"/>
      <c r="C54" s="428"/>
      <c r="D54" s="429"/>
      <c r="E54" s="401"/>
      <c r="F54" s="405"/>
      <c r="G54" s="405"/>
      <c r="H54" s="405"/>
      <c r="I54" s="400"/>
      <c r="J54" s="75" t="s">
        <v>352</v>
      </c>
      <c r="K54" s="76" t="s">
        <v>352</v>
      </c>
      <c r="L54" s="76" t="s">
        <v>352</v>
      </c>
      <c r="M54" s="76" t="s">
        <v>352</v>
      </c>
      <c r="N54" s="76" t="s">
        <v>352</v>
      </c>
      <c r="O54" s="77" t="s">
        <v>352</v>
      </c>
      <c r="P54" s="75" t="s">
        <v>352</v>
      </c>
      <c r="Q54" s="76" t="s">
        <v>352</v>
      </c>
      <c r="R54" s="76" t="s">
        <v>352</v>
      </c>
      <c r="S54" s="76" t="s">
        <v>352</v>
      </c>
      <c r="T54" s="76" t="s">
        <v>352</v>
      </c>
      <c r="U54" s="77" t="s">
        <v>352</v>
      </c>
      <c r="V54" s="191" t="s">
        <v>352</v>
      </c>
      <c r="W54" s="192" t="s">
        <v>352</v>
      </c>
      <c r="X54" s="67" t="s">
        <v>352</v>
      </c>
      <c r="Y54" s="67" t="s">
        <v>352</v>
      </c>
      <c r="Z54" s="67" t="s">
        <v>352</v>
      </c>
      <c r="AA54" s="68" t="s">
        <v>352</v>
      </c>
      <c r="AB54" s="54" t="s">
        <v>352</v>
      </c>
      <c r="AC54" s="55" t="s">
        <v>352</v>
      </c>
      <c r="AD54" s="55" t="s">
        <v>352</v>
      </c>
      <c r="AE54" s="55" t="s">
        <v>352</v>
      </c>
      <c r="AF54" s="55" t="s">
        <v>352</v>
      </c>
      <c r="AG54" s="56" t="s">
        <v>352</v>
      </c>
      <c r="AH54" s="57" t="s">
        <v>352</v>
      </c>
      <c r="AI54" s="58" t="s">
        <v>352</v>
      </c>
      <c r="AJ54" s="58" t="s">
        <v>352</v>
      </c>
      <c r="AK54" s="58" t="s">
        <v>352</v>
      </c>
      <c r="AL54" s="58" t="s">
        <v>352</v>
      </c>
    </row>
    <row r="55" spans="2:38" ht="15.75" hidden="1" x14ac:dyDescent="0.25">
      <c r="B55" s="428"/>
      <c r="C55" s="428"/>
      <c r="D55" s="429"/>
      <c r="E55" s="401"/>
      <c r="F55" s="405"/>
      <c r="G55" s="405"/>
      <c r="H55" s="405"/>
      <c r="I55" s="400"/>
      <c r="J55" s="75" t="s">
        <v>352</v>
      </c>
      <c r="K55" s="76" t="s">
        <v>352</v>
      </c>
      <c r="L55" s="76" t="s">
        <v>352</v>
      </c>
      <c r="M55" s="76" t="s">
        <v>352</v>
      </c>
      <c r="N55" s="76" t="s">
        <v>352</v>
      </c>
      <c r="O55" s="77" t="s">
        <v>352</v>
      </c>
      <c r="P55" s="75" t="s">
        <v>352</v>
      </c>
      <c r="Q55" s="76" t="s">
        <v>352</v>
      </c>
      <c r="R55" s="76" t="s">
        <v>352</v>
      </c>
      <c r="S55" s="76" t="s">
        <v>352</v>
      </c>
      <c r="T55" s="76" t="s">
        <v>352</v>
      </c>
      <c r="U55" s="77" t="s">
        <v>352</v>
      </c>
      <c r="V55" s="191" t="s">
        <v>352</v>
      </c>
      <c r="W55" s="192" t="s">
        <v>352</v>
      </c>
      <c r="X55" s="67" t="s">
        <v>352</v>
      </c>
      <c r="Y55" s="67" t="s">
        <v>352</v>
      </c>
      <c r="Z55" s="67" t="s">
        <v>352</v>
      </c>
      <c r="AA55" s="68" t="s">
        <v>352</v>
      </c>
      <c r="AB55" s="54" t="s">
        <v>352</v>
      </c>
      <c r="AC55" s="55" t="s">
        <v>352</v>
      </c>
      <c r="AD55" s="55" t="s">
        <v>352</v>
      </c>
      <c r="AE55" s="55" t="s">
        <v>352</v>
      </c>
      <c r="AF55" s="55" t="s">
        <v>352</v>
      </c>
      <c r="AG55" s="56" t="s">
        <v>352</v>
      </c>
      <c r="AH55" s="57" t="s">
        <v>352</v>
      </c>
      <c r="AI55" s="58" t="s">
        <v>352</v>
      </c>
      <c r="AJ55" s="58" t="s">
        <v>352</v>
      </c>
      <c r="AK55" s="58" t="s">
        <v>352</v>
      </c>
      <c r="AL55" s="58" t="s">
        <v>352</v>
      </c>
    </row>
    <row r="56" spans="2:38" ht="15.75" hidden="1" x14ac:dyDescent="0.25">
      <c r="B56" s="428"/>
      <c r="C56" s="428"/>
      <c r="D56" s="429"/>
      <c r="E56" s="401"/>
      <c r="F56" s="405"/>
      <c r="G56" s="405"/>
      <c r="H56" s="405"/>
      <c r="I56" s="400"/>
      <c r="J56" s="75" t="s">
        <v>352</v>
      </c>
      <c r="K56" s="76" t="s">
        <v>352</v>
      </c>
      <c r="L56" s="76" t="s">
        <v>352</v>
      </c>
      <c r="M56" s="76" t="s">
        <v>352</v>
      </c>
      <c r="N56" s="76" t="s">
        <v>352</v>
      </c>
      <c r="O56" s="77" t="s">
        <v>352</v>
      </c>
      <c r="P56" s="75" t="s">
        <v>352</v>
      </c>
      <c r="Q56" s="76" t="s">
        <v>352</v>
      </c>
      <c r="R56" s="76" t="s">
        <v>352</v>
      </c>
      <c r="S56" s="76" t="s">
        <v>352</v>
      </c>
      <c r="T56" s="76" t="s">
        <v>352</v>
      </c>
      <c r="U56" s="77" t="s">
        <v>352</v>
      </c>
      <c r="V56" s="191" t="s">
        <v>352</v>
      </c>
      <c r="W56" s="192" t="s">
        <v>352</v>
      </c>
      <c r="X56" s="67" t="s">
        <v>352</v>
      </c>
      <c r="Y56" s="67" t="s">
        <v>352</v>
      </c>
      <c r="Z56" s="67" t="s">
        <v>352</v>
      </c>
      <c r="AA56" s="68" t="s">
        <v>352</v>
      </c>
      <c r="AB56" s="54" t="s">
        <v>352</v>
      </c>
      <c r="AC56" s="55" t="s">
        <v>352</v>
      </c>
      <c r="AD56" s="55" t="s">
        <v>352</v>
      </c>
      <c r="AE56" s="55" t="s">
        <v>352</v>
      </c>
      <c r="AF56" s="55" t="s">
        <v>352</v>
      </c>
      <c r="AG56" s="56" t="s">
        <v>352</v>
      </c>
      <c r="AH56" s="57" t="s">
        <v>352</v>
      </c>
      <c r="AI56" s="58" t="s">
        <v>352</v>
      </c>
      <c r="AJ56" s="58" t="s">
        <v>352</v>
      </c>
      <c r="AK56" s="58" t="s">
        <v>352</v>
      </c>
      <c r="AL56" s="58" t="s">
        <v>352</v>
      </c>
    </row>
    <row r="57" spans="2:38" ht="16.5" thickBot="1" x14ac:dyDescent="0.3">
      <c r="B57" s="428"/>
      <c r="C57" s="428"/>
      <c r="D57" s="429"/>
      <c r="E57" s="402"/>
      <c r="F57" s="403"/>
      <c r="G57" s="403"/>
      <c r="H57" s="403"/>
      <c r="I57" s="404"/>
      <c r="J57" s="78" t="s">
        <v>352</v>
      </c>
      <c r="K57" s="79" t="s">
        <v>352</v>
      </c>
      <c r="L57" s="79" t="s">
        <v>352</v>
      </c>
      <c r="M57" s="79" t="s">
        <v>352</v>
      </c>
      <c r="N57" s="79" t="s">
        <v>352</v>
      </c>
      <c r="O57" s="80" t="s">
        <v>352</v>
      </c>
      <c r="P57" s="78" t="s">
        <v>352</v>
      </c>
      <c r="Q57" s="79" t="s">
        <v>352</v>
      </c>
      <c r="R57" s="79" t="s">
        <v>352</v>
      </c>
      <c r="S57" s="79" t="s">
        <v>352</v>
      </c>
      <c r="T57" s="79" t="s">
        <v>352</v>
      </c>
      <c r="U57" s="80" t="s">
        <v>352</v>
      </c>
      <c r="V57" s="194" t="s">
        <v>352</v>
      </c>
      <c r="W57" s="195" t="s">
        <v>352</v>
      </c>
      <c r="X57" s="70" t="s">
        <v>352</v>
      </c>
      <c r="Y57" s="70" t="s">
        <v>352</v>
      </c>
      <c r="Z57" s="70" t="s">
        <v>352</v>
      </c>
      <c r="AA57" s="71" t="s">
        <v>352</v>
      </c>
      <c r="AB57" s="59" t="s">
        <v>352</v>
      </c>
      <c r="AC57" s="60" t="s">
        <v>352</v>
      </c>
      <c r="AD57" s="60" t="s">
        <v>352</v>
      </c>
      <c r="AE57" s="60" t="s">
        <v>352</v>
      </c>
      <c r="AF57" s="60" t="s">
        <v>352</v>
      </c>
      <c r="AG57" s="61" t="s">
        <v>352</v>
      </c>
      <c r="AH57" s="57" t="s">
        <v>352</v>
      </c>
      <c r="AI57" s="58" t="s">
        <v>352</v>
      </c>
      <c r="AJ57" s="58" t="s">
        <v>352</v>
      </c>
      <c r="AK57" s="58" t="s">
        <v>352</v>
      </c>
      <c r="AL57" s="58" t="s">
        <v>352</v>
      </c>
    </row>
    <row r="58" spans="2:38" ht="15" customHeight="1" x14ac:dyDescent="0.25">
      <c r="J58" s="395" t="s">
        <v>168</v>
      </c>
      <c r="K58" s="396"/>
      <c r="L58" s="396"/>
      <c r="M58" s="396"/>
      <c r="N58" s="396"/>
      <c r="O58" s="397"/>
      <c r="P58" s="395" t="s">
        <v>169</v>
      </c>
      <c r="Q58" s="396"/>
      <c r="R58" s="396"/>
      <c r="S58" s="396"/>
      <c r="T58" s="396"/>
      <c r="U58" s="397"/>
      <c r="V58" s="395" t="s">
        <v>170</v>
      </c>
      <c r="W58" s="396"/>
      <c r="X58" s="396"/>
      <c r="Y58" s="396"/>
      <c r="Z58" s="396"/>
      <c r="AA58" s="397"/>
      <c r="AB58" s="395" t="s">
        <v>171</v>
      </c>
      <c r="AC58" s="424"/>
      <c r="AD58" s="396"/>
      <c r="AE58" s="396"/>
      <c r="AF58" s="396"/>
      <c r="AG58" s="396"/>
      <c r="AH58" s="395" t="s">
        <v>172</v>
      </c>
      <c r="AI58" s="396"/>
      <c r="AJ58" s="396"/>
      <c r="AK58" s="396"/>
      <c r="AL58" s="397"/>
    </row>
    <row r="59" spans="2:38" ht="15" customHeight="1" x14ac:dyDescent="0.25">
      <c r="J59" s="401"/>
      <c r="K59" s="405"/>
      <c r="L59" s="405"/>
      <c r="M59" s="405"/>
      <c r="N59" s="405"/>
      <c r="O59" s="400"/>
      <c r="P59" s="401"/>
      <c r="Q59" s="405"/>
      <c r="R59" s="405"/>
      <c r="S59" s="405"/>
      <c r="T59" s="405"/>
      <c r="U59" s="400"/>
      <c r="V59" s="401"/>
      <c r="W59" s="405"/>
      <c r="X59" s="405"/>
      <c r="Y59" s="405"/>
      <c r="Z59" s="405"/>
      <c r="AA59" s="400"/>
      <c r="AB59" s="401"/>
      <c r="AC59" s="405"/>
      <c r="AD59" s="405"/>
      <c r="AE59" s="405"/>
      <c r="AF59" s="405"/>
      <c r="AG59" s="405"/>
      <c r="AH59" s="398"/>
      <c r="AI59" s="399"/>
      <c r="AJ59" s="399"/>
      <c r="AK59" s="399"/>
      <c r="AL59" s="400"/>
    </row>
    <row r="60" spans="2:38" ht="15" customHeight="1" x14ac:dyDescent="0.25">
      <c r="J60" s="401"/>
      <c r="K60" s="405"/>
      <c r="L60" s="405"/>
      <c r="M60" s="405"/>
      <c r="N60" s="405"/>
      <c r="O60" s="400"/>
      <c r="P60" s="401"/>
      <c r="Q60" s="405"/>
      <c r="R60" s="405"/>
      <c r="S60" s="405"/>
      <c r="T60" s="405"/>
      <c r="U60" s="400"/>
      <c r="V60" s="401"/>
      <c r="W60" s="405"/>
      <c r="X60" s="405"/>
      <c r="Y60" s="405"/>
      <c r="Z60" s="405"/>
      <c r="AA60" s="400"/>
      <c r="AB60" s="401"/>
      <c r="AC60" s="405"/>
      <c r="AD60" s="405"/>
      <c r="AE60" s="405"/>
      <c r="AF60" s="405"/>
      <c r="AG60" s="405"/>
      <c r="AH60" s="398"/>
      <c r="AI60" s="399"/>
      <c r="AJ60" s="399"/>
      <c r="AK60" s="399"/>
      <c r="AL60" s="400"/>
    </row>
    <row r="61" spans="2:38" ht="15" customHeight="1" x14ac:dyDescent="0.25">
      <c r="J61" s="401"/>
      <c r="K61" s="405"/>
      <c r="L61" s="405"/>
      <c r="M61" s="405"/>
      <c r="N61" s="405"/>
      <c r="O61" s="400"/>
      <c r="P61" s="401"/>
      <c r="Q61" s="405"/>
      <c r="R61" s="405"/>
      <c r="S61" s="405"/>
      <c r="T61" s="405"/>
      <c r="U61" s="400"/>
      <c r="V61" s="401"/>
      <c r="W61" s="405"/>
      <c r="X61" s="405"/>
      <c r="Y61" s="405"/>
      <c r="Z61" s="405"/>
      <c r="AA61" s="400"/>
      <c r="AB61" s="401"/>
      <c r="AC61" s="405"/>
      <c r="AD61" s="405"/>
      <c r="AE61" s="405"/>
      <c r="AF61" s="405"/>
      <c r="AG61" s="405"/>
      <c r="AH61" s="401"/>
      <c r="AI61" s="399"/>
      <c r="AJ61" s="399"/>
      <c r="AK61" s="399"/>
      <c r="AL61" s="400"/>
    </row>
    <row r="62" spans="2:38" ht="15" customHeight="1" x14ac:dyDescent="0.25">
      <c r="J62" s="401"/>
      <c r="K62" s="405"/>
      <c r="L62" s="405"/>
      <c r="M62" s="405"/>
      <c r="N62" s="405"/>
      <c r="O62" s="400"/>
      <c r="P62" s="401"/>
      <c r="Q62" s="405"/>
      <c r="R62" s="405"/>
      <c r="S62" s="405"/>
      <c r="T62" s="405"/>
      <c r="U62" s="400"/>
      <c r="V62" s="401"/>
      <c r="W62" s="405"/>
      <c r="X62" s="405"/>
      <c r="Y62" s="405"/>
      <c r="Z62" s="405"/>
      <c r="AA62" s="400"/>
      <c r="AB62" s="401"/>
      <c r="AC62" s="405"/>
      <c r="AD62" s="405"/>
      <c r="AE62" s="405"/>
      <c r="AF62" s="405"/>
      <c r="AG62" s="405"/>
      <c r="AH62" s="401"/>
      <c r="AI62" s="399"/>
      <c r="AJ62" s="399"/>
      <c r="AK62" s="399"/>
      <c r="AL62" s="400"/>
    </row>
    <row r="63" spans="2:38" ht="28.5" customHeight="1" thickBot="1" x14ac:dyDescent="0.3">
      <c r="J63" s="402"/>
      <c r="K63" s="403"/>
      <c r="L63" s="403"/>
      <c r="M63" s="403"/>
      <c r="N63" s="403"/>
      <c r="O63" s="404"/>
      <c r="P63" s="402"/>
      <c r="Q63" s="403"/>
      <c r="R63" s="403"/>
      <c r="S63" s="403"/>
      <c r="T63" s="403"/>
      <c r="U63" s="404"/>
      <c r="V63" s="402"/>
      <c r="W63" s="403"/>
      <c r="X63" s="403"/>
      <c r="Y63" s="403"/>
      <c r="Z63" s="403"/>
      <c r="AA63" s="404"/>
      <c r="AB63" s="402"/>
      <c r="AC63" s="403"/>
      <c r="AD63" s="403"/>
      <c r="AE63" s="403"/>
      <c r="AF63" s="403"/>
      <c r="AG63" s="403"/>
      <c r="AH63" s="402"/>
      <c r="AI63" s="403"/>
      <c r="AJ63" s="403"/>
      <c r="AK63" s="403"/>
      <c r="AL63" s="404"/>
    </row>
  </sheetData>
  <mergeCells count="22">
    <mergeCell ref="B4:I6"/>
    <mergeCell ref="J4:AL6"/>
    <mergeCell ref="AT4:AU6"/>
    <mergeCell ref="B8:D57"/>
    <mergeCell ref="E8:I17"/>
    <mergeCell ref="AN8:AS17"/>
    <mergeCell ref="AT8:AU14"/>
    <mergeCell ref="E18:I27"/>
    <mergeCell ref="AN18:AS27"/>
    <mergeCell ref="AT18:AU27"/>
    <mergeCell ref="AH58:AL63"/>
    <mergeCell ref="E28:I37"/>
    <mergeCell ref="AN28:AS37"/>
    <mergeCell ref="AT28:AU35"/>
    <mergeCell ref="E38:I47"/>
    <mergeCell ref="AN38:AS47"/>
    <mergeCell ref="AT38:AU44"/>
    <mergeCell ref="E48:I57"/>
    <mergeCell ref="J58:O63"/>
    <mergeCell ref="P58:U63"/>
    <mergeCell ref="V58:AA63"/>
    <mergeCell ref="AB58:AG63"/>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B510D2-BA40-45F9-A728-17D3F6372F75}">
  <dimension ref="B1:Z61"/>
  <sheetViews>
    <sheetView workbookViewId="0">
      <selection activeCell="Q15" sqref="Q15"/>
    </sheetView>
  </sheetViews>
  <sheetFormatPr baseColWidth="10" defaultRowHeight="15" x14ac:dyDescent="0.25"/>
  <cols>
    <col min="2" max="2" width="25.42578125" customWidth="1"/>
    <col min="6" max="6" width="27.42578125" customWidth="1"/>
    <col min="7" max="7" width="24.7109375" style="133" customWidth="1"/>
    <col min="8" max="8" width="11.42578125" style="133"/>
    <col min="9" max="9" width="18.28515625" style="133" customWidth="1"/>
    <col min="10" max="12" width="11.42578125" style="133"/>
    <col min="17" max="17" width="21.42578125" customWidth="1"/>
    <col min="18" max="18" width="17.42578125" bestFit="1" customWidth="1"/>
    <col min="19" max="19" width="23.85546875" bestFit="1" customWidth="1"/>
    <col min="21" max="21" width="15.42578125" bestFit="1" customWidth="1"/>
    <col min="22" max="22" width="25.28515625" bestFit="1" customWidth="1"/>
    <col min="24" max="24" width="21" bestFit="1" customWidth="1"/>
  </cols>
  <sheetData>
    <row r="1" spans="2:26" x14ac:dyDescent="0.25">
      <c r="G1" s="133" t="s">
        <v>23</v>
      </c>
      <c r="H1" s="133" t="s">
        <v>15</v>
      </c>
    </row>
    <row r="4" spans="2:26" x14ac:dyDescent="0.25">
      <c r="B4" t="s">
        <v>220</v>
      </c>
      <c r="C4" t="s">
        <v>166</v>
      </c>
      <c r="F4" t="s">
        <v>52</v>
      </c>
      <c r="G4" s="132" t="s">
        <v>245</v>
      </c>
      <c r="H4" s="132">
        <v>0.2</v>
      </c>
      <c r="I4" s="132"/>
      <c r="K4" s="132"/>
      <c r="Q4" t="s">
        <v>246</v>
      </c>
      <c r="R4" s="132">
        <v>0.5</v>
      </c>
      <c r="S4" s="133" t="s">
        <v>111</v>
      </c>
      <c r="T4" s="132">
        <v>0.3</v>
      </c>
      <c r="U4" s="133" t="s">
        <v>124</v>
      </c>
      <c r="V4" s="132">
        <v>0.4</v>
      </c>
      <c r="W4" s="133" t="s">
        <v>127</v>
      </c>
    </row>
    <row r="5" spans="2:26" x14ac:dyDescent="0.25">
      <c r="B5" t="s">
        <v>221</v>
      </c>
      <c r="C5" t="s">
        <v>166</v>
      </c>
      <c r="F5" t="s">
        <v>53</v>
      </c>
      <c r="G5" s="132" t="s">
        <v>245</v>
      </c>
      <c r="H5" s="132">
        <v>0.2</v>
      </c>
      <c r="I5" s="132"/>
      <c r="K5" s="132"/>
      <c r="Q5" t="s">
        <v>247</v>
      </c>
      <c r="R5" s="132">
        <v>0.45</v>
      </c>
      <c r="S5" s="133" t="s">
        <v>111</v>
      </c>
      <c r="T5" s="132">
        <v>0.36</v>
      </c>
      <c r="U5" s="133" t="s">
        <v>124</v>
      </c>
      <c r="V5" s="132">
        <v>0.4</v>
      </c>
      <c r="W5" s="133" t="s">
        <v>127</v>
      </c>
    </row>
    <row r="6" spans="2:26" x14ac:dyDescent="0.25">
      <c r="B6" t="s">
        <v>222</v>
      </c>
      <c r="C6" t="s">
        <v>127</v>
      </c>
      <c r="F6" t="s">
        <v>54</v>
      </c>
      <c r="G6" s="132" t="s">
        <v>113</v>
      </c>
      <c r="H6" s="132">
        <v>0.6</v>
      </c>
      <c r="I6" s="132" t="s">
        <v>278</v>
      </c>
      <c r="K6" s="132"/>
      <c r="Q6" t="s">
        <v>248</v>
      </c>
      <c r="R6" s="132">
        <v>0.4</v>
      </c>
      <c r="S6" s="133" t="s">
        <v>111</v>
      </c>
      <c r="T6" s="132">
        <v>0.36</v>
      </c>
      <c r="U6" s="133" t="s">
        <v>124</v>
      </c>
      <c r="V6" s="132">
        <v>0.4</v>
      </c>
      <c r="W6" s="133" t="s">
        <v>127</v>
      </c>
    </row>
    <row r="7" spans="2:26" x14ac:dyDescent="0.25">
      <c r="B7" t="s">
        <v>223</v>
      </c>
      <c r="C7" t="s">
        <v>219</v>
      </c>
      <c r="G7" s="132"/>
      <c r="I7" s="132"/>
      <c r="K7" s="132"/>
      <c r="Q7" t="s">
        <v>249</v>
      </c>
      <c r="R7" s="132">
        <v>0.35</v>
      </c>
      <c r="S7" s="133" t="s">
        <v>113</v>
      </c>
      <c r="T7" s="132">
        <v>0.42</v>
      </c>
      <c r="U7" s="133" t="s">
        <v>124</v>
      </c>
      <c r="V7" s="132">
        <v>0.4</v>
      </c>
      <c r="W7" s="133" t="s">
        <v>127</v>
      </c>
    </row>
    <row r="8" spans="2:26" x14ac:dyDescent="0.25">
      <c r="B8" t="s">
        <v>224</v>
      </c>
      <c r="C8" t="s">
        <v>161</v>
      </c>
      <c r="G8" s="132"/>
      <c r="I8" s="132"/>
      <c r="K8" s="132"/>
      <c r="Q8" t="s">
        <v>250</v>
      </c>
      <c r="R8" s="132">
        <v>0.35</v>
      </c>
      <c r="S8" s="133" t="s">
        <v>113</v>
      </c>
      <c r="T8" s="132">
        <v>0.6</v>
      </c>
      <c r="U8" s="133" t="s">
        <v>124</v>
      </c>
      <c r="V8" s="132">
        <v>0.26</v>
      </c>
      <c r="W8" s="133" t="s">
        <v>127</v>
      </c>
    </row>
    <row r="9" spans="2:26" x14ac:dyDescent="0.25">
      <c r="B9" t="s">
        <v>226</v>
      </c>
      <c r="C9" t="s">
        <v>166</v>
      </c>
      <c r="G9" s="132"/>
      <c r="I9" s="132"/>
      <c r="K9" s="132"/>
      <c r="Q9" t="s">
        <v>251</v>
      </c>
      <c r="R9" s="132">
        <v>0.3</v>
      </c>
      <c r="S9" s="133" t="s">
        <v>113</v>
      </c>
      <c r="T9" s="132">
        <v>0.6</v>
      </c>
      <c r="U9" s="133" t="s">
        <v>124</v>
      </c>
      <c r="V9" s="132">
        <v>0.3</v>
      </c>
      <c r="W9" s="133" t="s">
        <v>127</v>
      </c>
    </row>
    <row r="10" spans="2:26" x14ac:dyDescent="0.25">
      <c r="B10" t="s">
        <v>227</v>
      </c>
      <c r="C10" t="s">
        <v>127</v>
      </c>
    </row>
    <row r="11" spans="2:26" x14ac:dyDescent="0.25">
      <c r="B11" t="s">
        <v>228</v>
      </c>
      <c r="C11" t="s">
        <v>127</v>
      </c>
      <c r="F11" t="s">
        <v>220</v>
      </c>
      <c r="G11" s="133" t="s">
        <v>110</v>
      </c>
      <c r="H11" s="132">
        <v>0.1</v>
      </c>
      <c r="I11" s="133" t="s">
        <v>245</v>
      </c>
      <c r="J11" s="132">
        <v>0.2</v>
      </c>
      <c r="K11" s="133" t="s">
        <v>166</v>
      </c>
    </row>
    <row r="12" spans="2:26" x14ac:dyDescent="0.25">
      <c r="B12" t="s">
        <v>229</v>
      </c>
      <c r="C12" t="s">
        <v>219</v>
      </c>
      <c r="F12" t="s">
        <v>221</v>
      </c>
      <c r="G12" s="133" t="s">
        <v>110</v>
      </c>
      <c r="H12" s="132">
        <v>0.1</v>
      </c>
      <c r="I12" s="133" t="s">
        <v>124</v>
      </c>
      <c r="J12" s="132">
        <v>0.4</v>
      </c>
      <c r="K12" s="133" t="s">
        <v>166</v>
      </c>
      <c r="Q12" t="s">
        <v>14</v>
      </c>
      <c r="R12" t="s">
        <v>279</v>
      </c>
      <c r="S12" s="133" t="s">
        <v>18</v>
      </c>
      <c r="T12" t="s">
        <v>31</v>
      </c>
      <c r="U12" s="133" t="s">
        <v>32</v>
      </c>
      <c r="V12" t="s">
        <v>280</v>
      </c>
      <c r="W12" s="133" t="s">
        <v>15</v>
      </c>
      <c r="X12" t="s">
        <v>23</v>
      </c>
      <c r="Y12" s="133" t="s">
        <v>15</v>
      </c>
      <c r="Z12" t="s">
        <v>281</v>
      </c>
    </row>
    <row r="13" spans="2:26" x14ac:dyDescent="0.25">
      <c r="B13" t="s">
        <v>230</v>
      </c>
      <c r="C13" t="s">
        <v>161</v>
      </c>
      <c r="F13" t="s">
        <v>222</v>
      </c>
      <c r="G13" s="133" t="s">
        <v>110</v>
      </c>
      <c r="H13" s="132">
        <v>0.1</v>
      </c>
      <c r="I13" s="133" t="s">
        <v>127</v>
      </c>
      <c r="J13" s="132">
        <v>0.6</v>
      </c>
      <c r="K13" s="133" t="s">
        <v>127</v>
      </c>
      <c r="Q13" t="s">
        <v>110</v>
      </c>
      <c r="R13" t="s">
        <v>245</v>
      </c>
      <c r="S13" t="s">
        <v>166</v>
      </c>
      <c r="T13" t="s">
        <v>52</v>
      </c>
      <c r="U13" t="s">
        <v>56</v>
      </c>
      <c r="V13" t="s">
        <v>110</v>
      </c>
      <c r="W13" s="131">
        <v>0.1</v>
      </c>
      <c r="X13" t="s">
        <v>245</v>
      </c>
      <c r="Y13" s="131">
        <v>0.2</v>
      </c>
      <c r="Z13" t="s">
        <v>166</v>
      </c>
    </row>
    <row r="14" spans="2:26" x14ac:dyDescent="0.25">
      <c r="B14" t="s">
        <v>231</v>
      </c>
      <c r="C14" t="s">
        <v>127</v>
      </c>
      <c r="F14" t="s">
        <v>223</v>
      </c>
      <c r="G14" s="133" t="s">
        <v>110</v>
      </c>
      <c r="H14" s="132">
        <v>0.1</v>
      </c>
      <c r="I14" s="133" t="s">
        <v>130</v>
      </c>
      <c r="J14" s="132">
        <v>0.8</v>
      </c>
      <c r="K14" s="133" t="s">
        <v>163</v>
      </c>
      <c r="Q14" t="s">
        <v>110</v>
      </c>
      <c r="R14" t="s">
        <v>124</v>
      </c>
      <c r="S14" t="s">
        <v>166</v>
      </c>
      <c r="T14" t="s">
        <v>52</v>
      </c>
      <c r="U14" t="s">
        <v>56</v>
      </c>
      <c r="V14" t="s">
        <v>110</v>
      </c>
      <c r="W14" s="131">
        <v>0.1</v>
      </c>
      <c r="X14" t="s">
        <v>124</v>
      </c>
      <c r="Y14" s="131">
        <v>0.4</v>
      </c>
      <c r="Z14" t="s">
        <v>166</v>
      </c>
    </row>
    <row r="15" spans="2:26" x14ac:dyDescent="0.25">
      <c r="B15" t="s">
        <v>225</v>
      </c>
      <c r="C15" t="s">
        <v>127</v>
      </c>
      <c r="F15" t="s">
        <v>224</v>
      </c>
      <c r="G15" s="133" t="s">
        <v>110</v>
      </c>
      <c r="H15" s="132">
        <v>0.1</v>
      </c>
      <c r="I15" s="133" t="s">
        <v>132</v>
      </c>
      <c r="J15" s="132">
        <v>1</v>
      </c>
      <c r="K15" s="133" t="s">
        <v>161</v>
      </c>
      <c r="Q15" t="s">
        <v>110</v>
      </c>
      <c r="R15" t="s">
        <v>127</v>
      </c>
      <c r="S15" t="s">
        <v>127</v>
      </c>
      <c r="T15" t="s">
        <v>52</v>
      </c>
      <c r="U15" t="s">
        <v>56</v>
      </c>
      <c r="V15" t="s">
        <v>110</v>
      </c>
      <c r="W15" s="131">
        <v>0.1</v>
      </c>
      <c r="X15" t="s">
        <v>127</v>
      </c>
      <c r="Y15" s="131">
        <v>0.6</v>
      </c>
      <c r="Z15" t="s">
        <v>127</v>
      </c>
    </row>
    <row r="16" spans="2:26" x14ac:dyDescent="0.25">
      <c r="B16" t="s">
        <v>241</v>
      </c>
      <c r="C16" t="s">
        <v>127</v>
      </c>
      <c r="F16" t="s">
        <v>226</v>
      </c>
      <c r="G16" s="133" t="s">
        <v>110</v>
      </c>
      <c r="H16" s="132">
        <v>0.2</v>
      </c>
      <c r="I16" s="133" t="s">
        <v>245</v>
      </c>
      <c r="J16" s="132">
        <v>0.2</v>
      </c>
      <c r="K16" s="133" t="s">
        <v>166</v>
      </c>
      <c r="T16" t="s">
        <v>52</v>
      </c>
      <c r="U16" t="s">
        <v>56</v>
      </c>
    </row>
    <row r="17" spans="2:21" x14ac:dyDescent="0.25">
      <c r="B17" t="s">
        <v>232</v>
      </c>
      <c r="C17" t="s">
        <v>219</v>
      </c>
      <c r="F17" t="s">
        <v>227</v>
      </c>
      <c r="G17" s="133" t="s">
        <v>110</v>
      </c>
      <c r="H17" s="132">
        <v>0.2</v>
      </c>
      <c r="I17" s="133" t="s">
        <v>124</v>
      </c>
      <c r="J17" s="132">
        <v>0.4</v>
      </c>
      <c r="K17" s="133" t="s">
        <v>166</v>
      </c>
      <c r="R17" s="132">
        <v>0.5</v>
      </c>
      <c r="S17" s="131">
        <v>0.5</v>
      </c>
      <c r="T17" t="s">
        <v>52</v>
      </c>
      <c r="U17" t="s">
        <v>56</v>
      </c>
    </row>
    <row r="18" spans="2:21" x14ac:dyDescent="0.25">
      <c r="B18" t="s">
        <v>233</v>
      </c>
      <c r="C18" t="s">
        <v>161</v>
      </c>
      <c r="F18" t="s">
        <v>228</v>
      </c>
      <c r="G18" s="133" t="s">
        <v>110</v>
      </c>
      <c r="H18" s="132">
        <v>0.2</v>
      </c>
      <c r="I18" s="133" t="s">
        <v>127</v>
      </c>
      <c r="J18" s="132">
        <v>0.6</v>
      </c>
      <c r="K18" s="133" t="s">
        <v>127</v>
      </c>
      <c r="R18" s="132">
        <v>0.45</v>
      </c>
      <c r="S18" s="131">
        <v>0.35</v>
      </c>
      <c r="T18" t="s">
        <v>52</v>
      </c>
      <c r="U18" t="s">
        <v>56</v>
      </c>
    </row>
    <row r="19" spans="2:21" x14ac:dyDescent="0.25">
      <c r="B19" t="s">
        <v>234</v>
      </c>
      <c r="C19" t="s">
        <v>127</v>
      </c>
      <c r="F19" t="s">
        <v>229</v>
      </c>
      <c r="G19" s="133" t="s">
        <v>110</v>
      </c>
      <c r="H19" s="132">
        <v>0.2</v>
      </c>
      <c r="I19" s="133" t="s">
        <v>130</v>
      </c>
      <c r="J19" s="132">
        <v>0.8</v>
      </c>
      <c r="K19" s="133" t="s">
        <v>163</v>
      </c>
      <c r="R19" s="132">
        <v>0.4</v>
      </c>
      <c r="T19" t="s">
        <v>52</v>
      </c>
      <c r="U19" t="s">
        <v>56</v>
      </c>
    </row>
    <row r="20" spans="2:21" x14ac:dyDescent="0.25">
      <c r="B20" t="s">
        <v>235</v>
      </c>
      <c r="C20" t="s">
        <v>127</v>
      </c>
      <c r="F20" t="s">
        <v>230</v>
      </c>
      <c r="G20" s="133" t="s">
        <v>110</v>
      </c>
      <c r="H20" s="132">
        <v>0.2</v>
      </c>
      <c r="I20" s="133" t="s">
        <v>132</v>
      </c>
      <c r="J20" s="132">
        <v>1</v>
      </c>
      <c r="K20" s="133" t="s">
        <v>161</v>
      </c>
      <c r="R20" s="132">
        <v>0.35</v>
      </c>
      <c r="T20" t="s">
        <v>52</v>
      </c>
      <c r="U20" t="s">
        <v>56</v>
      </c>
    </row>
    <row r="21" spans="2:21" x14ac:dyDescent="0.25">
      <c r="B21" t="s">
        <v>236</v>
      </c>
      <c r="C21" t="s">
        <v>219</v>
      </c>
      <c r="F21" t="s">
        <v>231</v>
      </c>
      <c r="G21" s="133" t="s">
        <v>111</v>
      </c>
      <c r="H21" s="132">
        <v>0.3</v>
      </c>
      <c r="I21" s="133" t="s">
        <v>245</v>
      </c>
      <c r="J21" s="132">
        <v>0.2</v>
      </c>
      <c r="K21" s="133" t="s">
        <v>166</v>
      </c>
      <c r="R21" s="132">
        <v>0.35</v>
      </c>
      <c r="T21" t="s">
        <v>52</v>
      </c>
      <c r="U21" t="s">
        <v>56</v>
      </c>
    </row>
    <row r="22" spans="2:21" x14ac:dyDescent="0.25">
      <c r="B22" t="s">
        <v>237</v>
      </c>
      <c r="C22" t="s">
        <v>219</v>
      </c>
      <c r="F22" t="s">
        <v>225</v>
      </c>
      <c r="G22" s="133" t="s">
        <v>111</v>
      </c>
      <c r="H22" s="132">
        <v>0.3</v>
      </c>
      <c r="I22" s="133" t="s">
        <v>124</v>
      </c>
      <c r="J22" s="132">
        <v>0.4</v>
      </c>
      <c r="K22" s="133" t="s">
        <v>127</v>
      </c>
      <c r="R22" s="132">
        <v>0.3</v>
      </c>
      <c r="T22" t="s">
        <v>52</v>
      </c>
      <c r="U22" t="s">
        <v>56</v>
      </c>
    </row>
    <row r="23" spans="2:21" x14ac:dyDescent="0.25">
      <c r="B23" t="s">
        <v>238</v>
      </c>
      <c r="C23" t="s">
        <v>161</v>
      </c>
      <c r="F23" t="s">
        <v>241</v>
      </c>
      <c r="G23" s="133" t="s">
        <v>111</v>
      </c>
      <c r="H23" s="132">
        <v>0.3</v>
      </c>
      <c r="I23" s="133" t="s">
        <v>127</v>
      </c>
      <c r="J23" s="132">
        <v>0.6</v>
      </c>
      <c r="K23" s="133" t="s">
        <v>127</v>
      </c>
      <c r="T23" t="s">
        <v>52</v>
      </c>
      <c r="U23" t="s">
        <v>56</v>
      </c>
    </row>
    <row r="24" spans="2:21" x14ac:dyDescent="0.25">
      <c r="B24" t="s">
        <v>286</v>
      </c>
      <c r="C24" t="s">
        <v>219</v>
      </c>
      <c r="F24" t="s">
        <v>232</v>
      </c>
      <c r="G24" s="133" t="s">
        <v>111</v>
      </c>
      <c r="H24" s="132">
        <v>0.3</v>
      </c>
      <c r="I24" s="133" t="s">
        <v>130</v>
      </c>
      <c r="J24" s="132">
        <v>0.8</v>
      </c>
      <c r="K24" s="133" t="s">
        <v>163</v>
      </c>
      <c r="T24" t="s">
        <v>52</v>
      </c>
      <c r="U24" t="s">
        <v>56</v>
      </c>
    </row>
    <row r="25" spans="2:21" x14ac:dyDescent="0.25">
      <c r="B25" t="s">
        <v>287</v>
      </c>
      <c r="C25" t="s">
        <v>219</v>
      </c>
      <c r="F25" t="s">
        <v>233</v>
      </c>
      <c r="G25" s="133" t="s">
        <v>111</v>
      </c>
      <c r="H25" s="132">
        <v>0.3</v>
      </c>
      <c r="I25" s="133" t="s">
        <v>132</v>
      </c>
      <c r="J25" s="132">
        <v>1</v>
      </c>
      <c r="K25" s="133" t="s">
        <v>161</v>
      </c>
    </row>
    <row r="26" spans="2:21" x14ac:dyDescent="0.25">
      <c r="B26" t="s">
        <v>288</v>
      </c>
      <c r="C26" t="s">
        <v>219</v>
      </c>
      <c r="F26" t="s">
        <v>234</v>
      </c>
      <c r="G26" s="133" t="s">
        <v>111</v>
      </c>
      <c r="H26" s="132">
        <v>0.4</v>
      </c>
      <c r="I26" s="133" t="s">
        <v>245</v>
      </c>
      <c r="J26" s="132">
        <v>0.2</v>
      </c>
      <c r="K26" s="133" t="s">
        <v>166</v>
      </c>
    </row>
    <row r="27" spans="2:21" x14ac:dyDescent="0.25">
      <c r="B27" t="s">
        <v>289</v>
      </c>
      <c r="C27" t="s">
        <v>219</v>
      </c>
      <c r="F27" t="s">
        <v>235</v>
      </c>
      <c r="G27" s="133" t="s">
        <v>111</v>
      </c>
      <c r="H27" s="132">
        <v>0.4</v>
      </c>
      <c r="I27" s="133" t="s">
        <v>124</v>
      </c>
      <c r="J27" s="132">
        <v>0.4</v>
      </c>
      <c r="K27" s="133" t="s">
        <v>127</v>
      </c>
    </row>
    <row r="28" spans="2:21" x14ac:dyDescent="0.25">
      <c r="B28" t="s">
        <v>290</v>
      </c>
      <c r="C28" t="s">
        <v>161</v>
      </c>
      <c r="F28" t="s">
        <v>236</v>
      </c>
      <c r="G28" s="133" t="s">
        <v>111</v>
      </c>
      <c r="H28" s="132">
        <v>0.4</v>
      </c>
      <c r="I28" s="133" t="s">
        <v>127</v>
      </c>
      <c r="J28" s="132">
        <v>0.6</v>
      </c>
      <c r="K28" s="133" t="s">
        <v>127</v>
      </c>
    </row>
    <row r="29" spans="2:21" x14ac:dyDescent="0.25">
      <c r="F29" t="s">
        <v>237</v>
      </c>
      <c r="G29" s="133" t="s">
        <v>111</v>
      </c>
      <c r="H29" s="132">
        <v>0.4</v>
      </c>
      <c r="I29" s="133" t="s">
        <v>130</v>
      </c>
      <c r="J29" s="132">
        <v>0.8</v>
      </c>
      <c r="K29" s="133" t="s">
        <v>163</v>
      </c>
    </row>
    <row r="30" spans="2:21" x14ac:dyDescent="0.25">
      <c r="F30" t="s">
        <v>238</v>
      </c>
      <c r="G30" s="133" t="s">
        <v>111</v>
      </c>
      <c r="H30" s="132">
        <v>0.4</v>
      </c>
      <c r="I30" s="133" t="s">
        <v>132</v>
      </c>
      <c r="J30" s="132">
        <v>1</v>
      </c>
      <c r="K30" s="133" t="s">
        <v>161</v>
      </c>
    </row>
    <row r="31" spans="2:21" x14ac:dyDescent="0.25">
      <c r="F31" t="s">
        <v>239</v>
      </c>
      <c r="G31" s="133" t="s">
        <v>113</v>
      </c>
      <c r="H31" s="132">
        <v>0.5</v>
      </c>
      <c r="I31" s="133" t="s">
        <v>245</v>
      </c>
      <c r="J31" s="132">
        <v>0.2</v>
      </c>
      <c r="K31" s="133" t="s">
        <v>127</v>
      </c>
    </row>
    <row r="32" spans="2:21" x14ac:dyDescent="0.25">
      <c r="F32" t="s">
        <v>240</v>
      </c>
      <c r="G32" s="133" t="s">
        <v>113</v>
      </c>
      <c r="H32" s="132">
        <v>0.5</v>
      </c>
      <c r="I32" s="133" t="s">
        <v>124</v>
      </c>
      <c r="J32" s="132">
        <v>0.4</v>
      </c>
      <c r="K32" s="133" t="s">
        <v>127</v>
      </c>
    </row>
    <row r="33" spans="6:11" x14ac:dyDescent="0.25">
      <c r="F33" t="s">
        <v>242</v>
      </c>
      <c r="G33" s="133" t="s">
        <v>113</v>
      </c>
      <c r="H33" s="132">
        <v>0.5</v>
      </c>
      <c r="I33" s="133" t="s">
        <v>127</v>
      </c>
      <c r="J33" s="132">
        <v>0.6</v>
      </c>
      <c r="K33" s="133" t="s">
        <v>127</v>
      </c>
    </row>
    <row r="34" spans="6:11" x14ac:dyDescent="0.25">
      <c r="F34" t="s">
        <v>244</v>
      </c>
      <c r="G34" s="133" t="s">
        <v>113</v>
      </c>
      <c r="H34" s="132">
        <v>0.5</v>
      </c>
      <c r="I34" s="133" t="s">
        <v>130</v>
      </c>
      <c r="J34" s="132">
        <v>0.8</v>
      </c>
      <c r="K34" s="133" t="s">
        <v>163</v>
      </c>
    </row>
    <row r="35" spans="6:11" x14ac:dyDescent="0.25">
      <c r="F35" t="s">
        <v>243</v>
      </c>
      <c r="G35" s="133" t="s">
        <v>113</v>
      </c>
      <c r="H35" s="132">
        <v>0.5</v>
      </c>
      <c r="I35" s="133" t="s">
        <v>132</v>
      </c>
      <c r="J35" s="132">
        <v>1</v>
      </c>
      <c r="K35" s="133" t="s">
        <v>161</v>
      </c>
    </row>
    <row r="37" spans="6:11" ht="45" x14ac:dyDescent="0.25">
      <c r="G37" s="134" t="s">
        <v>253</v>
      </c>
    </row>
    <row r="38" spans="6:11" ht="105" x14ac:dyDescent="0.25">
      <c r="G38" s="134" t="s">
        <v>254</v>
      </c>
    </row>
    <row r="39" spans="6:11" ht="75" x14ac:dyDescent="0.25">
      <c r="G39" s="134" t="s">
        <v>255</v>
      </c>
    </row>
    <row r="40" spans="6:11" ht="75" x14ac:dyDescent="0.25">
      <c r="G40" s="134" t="s">
        <v>256</v>
      </c>
    </row>
    <row r="41" spans="6:11" ht="75" x14ac:dyDescent="0.25">
      <c r="G41" s="134" t="s">
        <v>257</v>
      </c>
    </row>
    <row r="42" spans="6:11" ht="45" x14ac:dyDescent="0.25">
      <c r="G42" s="134" t="s">
        <v>258</v>
      </c>
    </row>
    <row r="43" spans="6:11" ht="105" x14ac:dyDescent="0.25">
      <c r="G43" s="134" t="s">
        <v>259</v>
      </c>
    </row>
    <row r="44" spans="6:11" ht="75" x14ac:dyDescent="0.25">
      <c r="G44" s="134" t="s">
        <v>260</v>
      </c>
    </row>
    <row r="45" spans="6:11" ht="75" x14ac:dyDescent="0.25">
      <c r="G45" s="134" t="s">
        <v>261</v>
      </c>
    </row>
    <row r="46" spans="6:11" ht="75" x14ac:dyDescent="0.25">
      <c r="G46" s="134" t="s">
        <v>262</v>
      </c>
    </row>
    <row r="47" spans="6:11" ht="45" x14ac:dyDescent="0.25">
      <c r="G47" s="134" t="s">
        <v>263</v>
      </c>
    </row>
    <row r="48" spans="6:11" ht="105" x14ac:dyDescent="0.25">
      <c r="G48" s="134" t="s">
        <v>264</v>
      </c>
    </row>
    <row r="49" spans="7:7" ht="75" x14ac:dyDescent="0.25">
      <c r="G49" s="134" t="s">
        <v>265</v>
      </c>
    </row>
    <row r="50" spans="7:7" ht="75" x14ac:dyDescent="0.25">
      <c r="G50" s="134" t="s">
        <v>266</v>
      </c>
    </row>
    <row r="51" spans="7:7" ht="75" x14ac:dyDescent="0.25">
      <c r="G51" s="134" t="s">
        <v>267</v>
      </c>
    </row>
    <row r="52" spans="7:7" ht="45" x14ac:dyDescent="0.25">
      <c r="G52" s="134" t="s">
        <v>268</v>
      </c>
    </row>
    <row r="53" spans="7:7" ht="105" x14ac:dyDescent="0.25">
      <c r="G53" s="134" t="s">
        <v>269</v>
      </c>
    </row>
    <row r="54" spans="7:7" ht="75" x14ac:dyDescent="0.25">
      <c r="G54" s="134" t="s">
        <v>270</v>
      </c>
    </row>
    <row r="55" spans="7:7" ht="75" x14ac:dyDescent="0.25">
      <c r="G55" s="134" t="s">
        <v>271</v>
      </c>
    </row>
    <row r="56" spans="7:7" ht="75" x14ac:dyDescent="0.25">
      <c r="G56" s="134" t="s">
        <v>272</v>
      </c>
    </row>
    <row r="57" spans="7:7" ht="45" x14ac:dyDescent="0.25">
      <c r="G57" s="134" t="s">
        <v>273</v>
      </c>
    </row>
    <row r="58" spans="7:7" ht="105" x14ac:dyDescent="0.25">
      <c r="G58" s="134" t="s">
        <v>274</v>
      </c>
    </row>
    <row r="59" spans="7:7" ht="75" x14ac:dyDescent="0.25">
      <c r="G59" s="134" t="s">
        <v>275</v>
      </c>
    </row>
    <row r="60" spans="7:7" ht="75" x14ac:dyDescent="0.25">
      <c r="G60" s="134" t="s">
        <v>276</v>
      </c>
    </row>
    <row r="61" spans="7:7" ht="75" x14ac:dyDescent="0.25">
      <c r="G61" s="134" t="s">
        <v>277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CE11DC-9CCA-4581-BA3E-60E9533CB3A8}">
  <dimension ref="B2:K31"/>
  <sheetViews>
    <sheetView topLeftCell="A6" workbookViewId="0">
      <selection activeCell="B10" sqref="B10"/>
    </sheetView>
  </sheetViews>
  <sheetFormatPr baseColWidth="10" defaultRowHeight="15" x14ac:dyDescent="0.25"/>
  <cols>
    <col min="2" max="2" width="30.85546875" customWidth="1"/>
    <col min="3" max="3" width="38.140625" customWidth="1"/>
    <col min="4" max="4" width="32.42578125" customWidth="1"/>
    <col min="5" max="5" width="20.42578125" customWidth="1"/>
    <col min="6" max="6" width="22.28515625" customWidth="1"/>
    <col min="7" max="7" width="21.85546875" customWidth="1"/>
    <col min="11" max="11" width="16.42578125" customWidth="1"/>
  </cols>
  <sheetData>
    <row r="2" spans="2:11" x14ac:dyDescent="0.25">
      <c r="B2" s="3" t="s">
        <v>38</v>
      </c>
      <c r="C2" s="3" t="s">
        <v>39</v>
      </c>
      <c r="D2" s="3" t="s">
        <v>46</v>
      </c>
      <c r="E2" s="5" t="s">
        <v>51</v>
      </c>
      <c r="F2" s="3" t="s">
        <v>55</v>
      </c>
      <c r="G2" s="3" t="s">
        <v>58</v>
      </c>
      <c r="H2" s="3" t="s">
        <v>61</v>
      </c>
      <c r="I2" s="3" t="s">
        <v>64</v>
      </c>
      <c r="J2" s="3" t="s">
        <v>175</v>
      </c>
      <c r="K2" s="3" t="s">
        <v>292</v>
      </c>
    </row>
    <row r="3" spans="2:11" ht="30" x14ac:dyDescent="0.25">
      <c r="B3" t="s">
        <v>40</v>
      </c>
      <c r="C3" s="81" t="s">
        <v>41</v>
      </c>
      <c r="D3" s="4" t="s">
        <v>47</v>
      </c>
      <c r="E3" t="s">
        <v>52</v>
      </c>
      <c r="F3" t="s">
        <v>56</v>
      </c>
      <c r="G3" t="s">
        <v>59</v>
      </c>
      <c r="H3" t="s">
        <v>62</v>
      </c>
      <c r="I3" t="s">
        <v>65</v>
      </c>
      <c r="J3" t="s">
        <v>176</v>
      </c>
      <c r="K3" t="s">
        <v>293</v>
      </c>
    </row>
    <row r="4" spans="2:11" ht="75" x14ac:dyDescent="0.25">
      <c r="B4" s="146" t="s">
        <v>298</v>
      </c>
      <c r="C4" t="s">
        <v>42</v>
      </c>
      <c r="D4" s="4" t="s">
        <v>48</v>
      </c>
      <c r="E4" t="s">
        <v>53</v>
      </c>
      <c r="F4" t="s">
        <v>57</v>
      </c>
      <c r="G4" t="s">
        <v>60</v>
      </c>
      <c r="H4" t="s">
        <v>63</v>
      </c>
      <c r="I4" t="s">
        <v>66</v>
      </c>
      <c r="J4" t="s">
        <v>177</v>
      </c>
      <c r="K4" t="s">
        <v>294</v>
      </c>
    </row>
    <row r="5" spans="2:11" ht="60" x14ac:dyDescent="0.25">
      <c r="B5" s="146" t="s">
        <v>311</v>
      </c>
      <c r="C5" t="s">
        <v>43</v>
      </c>
      <c r="D5" s="4" t="s">
        <v>129</v>
      </c>
      <c r="E5" t="s">
        <v>54</v>
      </c>
      <c r="K5" t="s">
        <v>295</v>
      </c>
    </row>
    <row r="6" spans="2:11" ht="45" x14ac:dyDescent="0.25">
      <c r="B6" s="146" t="s">
        <v>297</v>
      </c>
      <c r="C6" t="s">
        <v>44</v>
      </c>
      <c r="D6" s="4" t="s">
        <v>313</v>
      </c>
      <c r="K6" t="s">
        <v>296</v>
      </c>
    </row>
    <row r="7" spans="2:11" ht="60" x14ac:dyDescent="0.25">
      <c r="B7" s="146" t="s">
        <v>324</v>
      </c>
      <c r="C7" t="s">
        <v>45</v>
      </c>
      <c r="D7" s="82" t="s">
        <v>50</v>
      </c>
    </row>
    <row r="8" spans="2:11" ht="30" x14ac:dyDescent="0.25">
      <c r="B8" s="146" t="s">
        <v>397</v>
      </c>
      <c r="C8" t="s">
        <v>312</v>
      </c>
      <c r="D8" s="140" t="s">
        <v>304</v>
      </c>
    </row>
    <row r="9" spans="2:11" ht="30" x14ac:dyDescent="0.25">
      <c r="B9" s="146" t="s">
        <v>398</v>
      </c>
      <c r="C9" t="s">
        <v>174</v>
      </c>
      <c r="D9" s="140" t="s">
        <v>305</v>
      </c>
    </row>
    <row r="10" spans="2:11" ht="30" x14ac:dyDescent="0.25">
      <c r="C10" t="s">
        <v>358</v>
      </c>
      <c r="D10" s="140" t="s">
        <v>306</v>
      </c>
    </row>
    <row r="11" spans="2:11" ht="30" x14ac:dyDescent="0.25">
      <c r="D11" s="140" t="s">
        <v>307</v>
      </c>
    </row>
    <row r="12" spans="2:11" ht="30" x14ac:dyDescent="0.25">
      <c r="D12" s="140" t="s">
        <v>308</v>
      </c>
    </row>
    <row r="13" spans="2:11" ht="30" x14ac:dyDescent="0.25">
      <c r="D13" s="139" t="s">
        <v>299</v>
      </c>
    </row>
    <row r="14" spans="2:11" ht="30" x14ac:dyDescent="0.25">
      <c r="D14" s="139" t="s">
        <v>300</v>
      </c>
    </row>
    <row r="15" spans="2:11" ht="30" x14ac:dyDescent="0.25">
      <c r="D15" s="139" t="s">
        <v>301</v>
      </c>
    </row>
    <row r="16" spans="2:11" ht="30" x14ac:dyDescent="0.25">
      <c r="D16" s="139" t="s">
        <v>302</v>
      </c>
    </row>
    <row r="17" spans="4:4" ht="30" x14ac:dyDescent="0.25">
      <c r="D17" s="139" t="s">
        <v>303</v>
      </c>
    </row>
    <row r="18" spans="4:4" ht="60" x14ac:dyDescent="0.25">
      <c r="D18" s="81" t="s">
        <v>394</v>
      </c>
    </row>
    <row r="19" spans="4:4" ht="60" x14ac:dyDescent="0.25">
      <c r="D19" s="81" t="s">
        <v>395</v>
      </c>
    </row>
    <row r="20" spans="4:4" ht="30" x14ac:dyDescent="0.25">
      <c r="D20" s="155" t="s">
        <v>316</v>
      </c>
    </row>
    <row r="21" spans="4:4" ht="30" x14ac:dyDescent="0.25">
      <c r="D21" s="155" t="s">
        <v>320</v>
      </c>
    </row>
    <row r="22" spans="4:4" ht="30" x14ac:dyDescent="0.25">
      <c r="D22" s="155" t="s">
        <v>321</v>
      </c>
    </row>
    <row r="23" spans="4:4" ht="30" x14ac:dyDescent="0.25">
      <c r="D23" s="155" t="s">
        <v>322</v>
      </c>
    </row>
    <row r="24" spans="4:4" ht="45" x14ac:dyDescent="0.25">
      <c r="D24" s="155" t="s">
        <v>323</v>
      </c>
    </row>
    <row r="25" spans="4:4" ht="45" x14ac:dyDescent="0.25">
      <c r="D25" s="155" t="s">
        <v>314</v>
      </c>
    </row>
    <row r="26" spans="4:4" ht="60" x14ac:dyDescent="0.25">
      <c r="D26" s="155" t="s">
        <v>315</v>
      </c>
    </row>
    <row r="27" spans="4:4" ht="45" x14ac:dyDescent="0.25">
      <c r="D27" s="155" t="s">
        <v>332</v>
      </c>
    </row>
    <row r="28" spans="4:4" ht="45" x14ac:dyDescent="0.25">
      <c r="D28" s="155" t="s">
        <v>333</v>
      </c>
    </row>
    <row r="29" spans="4:4" ht="45" x14ac:dyDescent="0.25">
      <c r="D29" s="155" t="s">
        <v>334</v>
      </c>
    </row>
    <row r="30" spans="4:4" ht="45" x14ac:dyDescent="0.25">
      <c r="D30" s="155" t="s">
        <v>331</v>
      </c>
    </row>
    <row r="31" spans="4:4" ht="45" x14ac:dyDescent="0.25">
      <c r="D31" s="155" t="s">
        <v>335</v>
      </c>
    </row>
  </sheetData>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5CD370-9EE0-499B-B626-C71D8508CF2D}">
  <sheetPr>
    <tabColor rgb="FFFF0000"/>
  </sheetPr>
  <dimension ref="A1:JR54"/>
  <sheetViews>
    <sheetView topLeftCell="A33" zoomScale="71" zoomScaleNormal="71" workbookViewId="0">
      <selection activeCell="N30" sqref="N30:N34"/>
    </sheetView>
  </sheetViews>
  <sheetFormatPr baseColWidth="10" defaultColWidth="11.42578125" defaultRowHeight="15" x14ac:dyDescent="0.25"/>
  <cols>
    <col min="1" max="2" width="18.42578125" style="81" customWidth="1"/>
    <col min="3" max="3" width="15.42578125" customWidth="1"/>
    <col min="4" max="4" width="27.42578125" style="81" customWidth="1"/>
    <col min="5" max="5" width="18" style="171" customWidth="1"/>
    <col min="6" max="6" width="40.140625" customWidth="1"/>
    <col min="7" max="7" width="20.42578125" customWidth="1"/>
    <col min="8" max="8" width="10.42578125" style="172" customWidth="1"/>
    <col min="9" max="9" width="11.42578125" style="172" customWidth="1"/>
    <col min="10" max="10" width="10.140625" style="173" customWidth="1"/>
    <col min="11" max="11" width="11.42578125" style="172" customWidth="1"/>
    <col min="12" max="12" width="10.85546875" style="172" customWidth="1"/>
    <col min="13" max="13" width="18.28515625" style="172" bestFit="1" customWidth="1"/>
    <col min="14" max="14" width="18.28515625" bestFit="1" customWidth="1"/>
    <col min="15" max="15" width="32.85546875" customWidth="1"/>
    <col min="16" max="16" width="16.42578125" customWidth="1"/>
    <col min="17" max="17" width="14.28515625" customWidth="1"/>
    <col min="18" max="18" width="17.85546875" customWidth="1"/>
    <col min="19" max="19" width="15.140625" customWidth="1"/>
    <col min="20" max="20" width="16.140625" customWidth="1"/>
    <col min="21" max="176" width="11.42578125" style="118"/>
  </cols>
  <sheetData>
    <row r="1" spans="1:278" s="148" customFormat="1" ht="16.5" customHeight="1" x14ac:dyDescent="0.3">
      <c r="A1" s="336"/>
      <c r="B1" s="337"/>
      <c r="C1" s="337"/>
      <c r="D1" s="456" t="s">
        <v>377</v>
      </c>
      <c r="E1" s="456"/>
      <c r="F1" s="456"/>
      <c r="G1" s="456"/>
      <c r="H1" s="456"/>
      <c r="I1" s="456"/>
      <c r="J1" s="456"/>
      <c r="K1" s="456"/>
      <c r="L1" s="456"/>
      <c r="M1" s="456"/>
      <c r="N1" s="456"/>
      <c r="O1" s="456"/>
      <c r="P1" s="456"/>
      <c r="Q1" s="457"/>
      <c r="R1" s="328" t="s">
        <v>67</v>
      </c>
      <c r="S1" s="328"/>
      <c r="T1" s="328"/>
      <c r="U1" s="147"/>
      <c r="V1" s="147"/>
      <c r="W1" s="147"/>
      <c r="X1" s="147"/>
      <c r="Y1" s="147"/>
      <c r="Z1" s="147"/>
      <c r="AA1" s="147"/>
      <c r="AB1" s="147"/>
      <c r="AC1" s="147"/>
      <c r="AD1" s="147"/>
      <c r="AE1" s="147"/>
      <c r="AF1" s="147"/>
      <c r="AG1" s="147"/>
      <c r="AH1" s="147"/>
      <c r="AI1" s="147"/>
      <c r="AJ1" s="147"/>
      <c r="AK1" s="147"/>
      <c r="AL1" s="147"/>
      <c r="AM1" s="147"/>
      <c r="AN1" s="147"/>
      <c r="AO1" s="147"/>
      <c r="AP1" s="147"/>
      <c r="AQ1" s="147"/>
      <c r="AR1" s="147"/>
      <c r="AS1" s="147"/>
      <c r="AT1" s="147"/>
      <c r="AU1" s="147"/>
      <c r="AV1" s="147"/>
      <c r="AW1" s="147"/>
      <c r="AX1" s="147"/>
      <c r="AY1" s="147"/>
      <c r="AZ1" s="147"/>
      <c r="BA1" s="147"/>
      <c r="BB1" s="147"/>
      <c r="BC1" s="147"/>
      <c r="BD1" s="147"/>
      <c r="BE1" s="147"/>
      <c r="BF1" s="147"/>
      <c r="BG1" s="147"/>
      <c r="BH1" s="147"/>
      <c r="BI1" s="147"/>
      <c r="BJ1" s="147"/>
      <c r="BK1" s="147"/>
      <c r="BL1" s="147"/>
      <c r="BM1" s="147"/>
      <c r="BN1" s="147"/>
      <c r="BO1" s="147"/>
      <c r="BP1" s="147"/>
      <c r="BQ1" s="147"/>
      <c r="BR1" s="147"/>
      <c r="BS1" s="147"/>
      <c r="BT1" s="147"/>
      <c r="BU1" s="147"/>
      <c r="BV1" s="147"/>
      <c r="BW1" s="147"/>
      <c r="BX1" s="147"/>
      <c r="BY1" s="147"/>
      <c r="BZ1" s="147"/>
      <c r="CA1" s="147"/>
      <c r="CB1" s="147"/>
      <c r="CC1" s="147"/>
      <c r="CD1" s="147"/>
      <c r="CE1" s="147"/>
      <c r="CF1" s="147"/>
      <c r="CG1" s="147"/>
      <c r="CH1" s="147"/>
      <c r="CI1" s="147"/>
      <c r="CJ1" s="147"/>
      <c r="CK1" s="147"/>
      <c r="CL1" s="147"/>
      <c r="CM1" s="147"/>
      <c r="CN1" s="147"/>
      <c r="CO1" s="147"/>
      <c r="CP1" s="147"/>
      <c r="CQ1" s="147"/>
      <c r="CR1" s="147"/>
      <c r="CS1" s="147"/>
      <c r="CT1" s="147"/>
      <c r="CU1" s="147"/>
      <c r="CV1" s="147"/>
      <c r="CW1" s="147"/>
      <c r="CX1" s="147"/>
      <c r="CY1" s="147"/>
      <c r="CZ1" s="147"/>
      <c r="DA1" s="147"/>
      <c r="DB1" s="147"/>
      <c r="DC1" s="147"/>
      <c r="DD1" s="147"/>
      <c r="DE1" s="147"/>
      <c r="DF1" s="147"/>
      <c r="DG1" s="147"/>
      <c r="DH1" s="147"/>
      <c r="DI1" s="147"/>
      <c r="DJ1" s="147"/>
      <c r="DK1" s="147"/>
      <c r="DL1" s="147"/>
      <c r="DM1" s="147"/>
      <c r="DN1" s="147"/>
      <c r="DO1" s="147"/>
      <c r="DP1" s="147"/>
      <c r="DQ1" s="147"/>
      <c r="DR1" s="147"/>
      <c r="DS1" s="147"/>
      <c r="DT1" s="147"/>
      <c r="DU1" s="147"/>
      <c r="DV1" s="147"/>
      <c r="DW1" s="147"/>
      <c r="DX1" s="147"/>
      <c r="DY1" s="147"/>
      <c r="DZ1" s="147"/>
      <c r="EA1" s="147"/>
      <c r="EB1" s="147"/>
      <c r="EC1" s="147"/>
      <c r="ED1" s="147"/>
      <c r="EE1" s="147"/>
      <c r="EF1" s="147"/>
      <c r="EG1" s="147"/>
      <c r="EH1" s="147"/>
      <c r="EI1" s="147"/>
      <c r="EJ1" s="147"/>
      <c r="EK1" s="147"/>
      <c r="EL1" s="147"/>
      <c r="EM1" s="147"/>
      <c r="EN1" s="147"/>
      <c r="EO1" s="147"/>
      <c r="EP1" s="147"/>
      <c r="EQ1" s="147"/>
      <c r="ER1" s="147"/>
      <c r="ES1" s="147"/>
      <c r="ET1" s="147"/>
      <c r="EU1" s="147"/>
      <c r="EV1" s="147"/>
      <c r="EW1" s="147"/>
      <c r="EX1" s="147"/>
      <c r="EY1" s="147"/>
      <c r="EZ1" s="147"/>
      <c r="FA1" s="147"/>
      <c r="FB1" s="147"/>
      <c r="FC1" s="147"/>
      <c r="FD1" s="147"/>
      <c r="FE1" s="147"/>
      <c r="FF1" s="147"/>
      <c r="FG1" s="147"/>
      <c r="FH1" s="147"/>
      <c r="FI1" s="147"/>
      <c r="FJ1" s="147"/>
      <c r="FK1" s="147"/>
      <c r="FL1" s="147"/>
      <c r="FM1" s="147"/>
      <c r="FN1" s="147"/>
      <c r="FO1" s="147"/>
      <c r="FP1" s="147"/>
      <c r="FQ1" s="147"/>
      <c r="FR1" s="147"/>
      <c r="FS1" s="147"/>
      <c r="FT1" s="147"/>
      <c r="FU1" s="147"/>
      <c r="FV1" s="147"/>
      <c r="FW1" s="147"/>
      <c r="FX1" s="147"/>
      <c r="FY1" s="147"/>
      <c r="FZ1" s="147"/>
      <c r="GA1" s="147"/>
      <c r="GB1" s="147"/>
      <c r="GC1" s="147"/>
      <c r="GD1" s="147"/>
      <c r="GE1" s="147"/>
      <c r="GF1" s="147"/>
      <c r="GG1" s="147"/>
      <c r="GH1" s="147"/>
      <c r="GI1" s="147"/>
      <c r="GJ1" s="147"/>
      <c r="GK1" s="147"/>
      <c r="GL1" s="147"/>
      <c r="GM1" s="147"/>
      <c r="GN1" s="147"/>
      <c r="GO1" s="147"/>
      <c r="GP1" s="147"/>
      <c r="GQ1" s="147"/>
      <c r="GR1" s="147"/>
      <c r="GS1" s="147"/>
      <c r="GT1" s="147"/>
      <c r="GU1" s="147"/>
      <c r="GV1" s="147"/>
      <c r="GW1" s="147"/>
      <c r="GX1" s="147"/>
      <c r="GY1" s="147"/>
      <c r="GZ1" s="147"/>
      <c r="HA1" s="147"/>
      <c r="HB1" s="147"/>
      <c r="HC1" s="147"/>
      <c r="HD1" s="147"/>
      <c r="HE1" s="147"/>
      <c r="HF1" s="147"/>
      <c r="HG1" s="147"/>
      <c r="HH1" s="147"/>
      <c r="HI1" s="147"/>
      <c r="HJ1" s="147"/>
      <c r="HK1" s="147"/>
      <c r="HL1" s="147"/>
      <c r="HM1" s="147"/>
      <c r="HN1" s="147"/>
      <c r="HO1" s="147"/>
      <c r="HP1" s="147"/>
      <c r="HQ1" s="147"/>
      <c r="HR1" s="147"/>
      <c r="HS1" s="147"/>
      <c r="HT1" s="147"/>
      <c r="HU1" s="147"/>
      <c r="HV1" s="147"/>
      <c r="HW1" s="147"/>
      <c r="HX1" s="147"/>
      <c r="HY1" s="147"/>
      <c r="HZ1" s="147"/>
      <c r="IA1" s="147"/>
      <c r="IB1" s="147"/>
      <c r="IC1" s="147"/>
      <c r="ID1" s="147"/>
      <c r="IE1" s="147"/>
      <c r="IF1" s="147"/>
      <c r="IG1" s="147"/>
      <c r="IH1" s="147"/>
      <c r="II1" s="147"/>
      <c r="IJ1" s="147"/>
      <c r="IK1" s="147"/>
      <c r="IL1" s="147"/>
      <c r="IM1" s="147"/>
      <c r="IN1" s="147"/>
      <c r="IO1" s="147"/>
      <c r="IP1" s="147"/>
      <c r="IQ1" s="147"/>
      <c r="IR1" s="147"/>
      <c r="IS1" s="147"/>
      <c r="IT1" s="147"/>
      <c r="IU1" s="147"/>
      <c r="IV1" s="147"/>
      <c r="IW1" s="147"/>
      <c r="IX1" s="147"/>
      <c r="IY1" s="147"/>
      <c r="IZ1" s="147"/>
      <c r="JA1" s="147"/>
      <c r="JB1" s="147"/>
      <c r="JC1" s="147"/>
      <c r="JD1" s="147"/>
      <c r="JE1" s="147"/>
      <c r="JF1" s="147"/>
      <c r="JG1" s="147"/>
      <c r="JH1" s="147"/>
      <c r="JI1" s="147"/>
      <c r="JJ1" s="147"/>
      <c r="JK1" s="147"/>
      <c r="JL1" s="147"/>
      <c r="JM1" s="147"/>
      <c r="JN1" s="147"/>
      <c r="JO1" s="147"/>
      <c r="JP1" s="147"/>
      <c r="JQ1" s="147"/>
      <c r="JR1" s="147"/>
    </row>
    <row r="2" spans="1:278" s="148" customFormat="1" ht="39.75" customHeight="1" x14ac:dyDescent="0.3">
      <c r="A2" s="338"/>
      <c r="B2" s="339"/>
      <c r="C2" s="339"/>
      <c r="D2" s="458"/>
      <c r="E2" s="458"/>
      <c r="F2" s="458"/>
      <c r="G2" s="458"/>
      <c r="H2" s="458"/>
      <c r="I2" s="458"/>
      <c r="J2" s="458"/>
      <c r="K2" s="458"/>
      <c r="L2" s="458"/>
      <c r="M2" s="458"/>
      <c r="N2" s="458"/>
      <c r="O2" s="458"/>
      <c r="P2" s="458"/>
      <c r="Q2" s="459"/>
      <c r="R2" s="328"/>
      <c r="S2" s="328"/>
      <c r="T2" s="328"/>
      <c r="U2" s="147"/>
      <c r="V2" s="147"/>
      <c r="W2" s="147"/>
      <c r="X2" s="147"/>
      <c r="Y2" s="147"/>
      <c r="Z2" s="147"/>
      <c r="AA2" s="147"/>
      <c r="AB2" s="147"/>
      <c r="AC2" s="147"/>
      <c r="AD2" s="147"/>
      <c r="AE2" s="147"/>
      <c r="AF2" s="147"/>
      <c r="AG2" s="147"/>
      <c r="AH2" s="147"/>
      <c r="AI2" s="147"/>
      <c r="AJ2" s="147"/>
      <c r="AK2" s="147"/>
      <c r="AL2" s="147"/>
      <c r="AM2" s="147"/>
      <c r="AN2" s="147"/>
      <c r="AO2" s="147"/>
      <c r="AP2" s="147"/>
      <c r="AQ2" s="147"/>
      <c r="AR2" s="147"/>
      <c r="AS2" s="147"/>
      <c r="AT2" s="147"/>
      <c r="AU2" s="147"/>
      <c r="AV2" s="147"/>
      <c r="AW2" s="147"/>
      <c r="AX2" s="147"/>
      <c r="AY2" s="147"/>
      <c r="AZ2" s="147"/>
      <c r="BA2" s="147"/>
      <c r="BB2" s="147"/>
      <c r="BC2" s="147"/>
      <c r="BD2" s="147"/>
      <c r="BE2" s="147"/>
      <c r="BF2" s="147"/>
      <c r="BG2" s="147"/>
      <c r="BH2" s="147"/>
      <c r="BI2" s="147"/>
      <c r="BJ2" s="147"/>
      <c r="BK2" s="147"/>
      <c r="BL2" s="147"/>
      <c r="BM2" s="147"/>
      <c r="BN2" s="147"/>
      <c r="BO2" s="147"/>
      <c r="BP2" s="147"/>
      <c r="BQ2" s="147"/>
      <c r="BR2" s="147"/>
      <c r="BS2" s="147"/>
      <c r="BT2" s="147"/>
      <c r="BU2" s="147"/>
      <c r="BV2" s="147"/>
      <c r="BW2" s="147"/>
      <c r="BX2" s="147"/>
      <c r="BY2" s="147"/>
      <c r="BZ2" s="147"/>
      <c r="CA2" s="147"/>
      <c r="CB2" s="147"/>
      <c r="CC2" s="147"/>
      <c r="CD2" s="147"/>
      <c r="CE2" s="147"/>
      <c r="CF2" s="147"/>
      <c r="CG2" s="147"/>
      <c r="CH2" s="147"/>
      <c r="CI2" s="147"/>
      <c r="CJ2" s="147"/>
      <c r="CK2" s="147"/>
      <c r="CL2" s="147"/>
      <c r="CM2" s="147"/>
      <c r="CN2" s="147"/>
      <c r="CO2" s="147"/>
      <c r="CP2" s="147"/>
      <c r="CQ2" s="147"/>
      <c r="CR2" s="147"/>
      <c r="CS2" s="147"/>
      <c r="CT2" s="147"/>
      <c r="CU2" s="147"/>
      <c r="CV2" s="147"/>
      <c r="CW2" s="147"/>
      <c r="CX2" s="147"/>
      <c r="CY2" s="147"/>
      <c r="CZ2" s="147"/>
      <c r="DA2" s="147"/>
      <c r="DB2" s="147"/>
      <c r="DC2" s="147"/>
      <c r="DD2" s="147"/>
      <c r="DE2" s="147"/>
      <c r="DF2" s="147"/>
      <c r="DG2" s="147"/>
      <c r="DH2" s="147"/>
      <c r="DI2" s="147"/>
      <c r="DJ2" s="147"/>
      <c r="DK2" s="147"/>
      <c r="DL2" s="147"/>
      <c r="DM2" s="147"/>
      <c r="DN2" s="147"/>
      <c r="DO2" s="147"/>
      <c r="DP2" s="147"/>
      <c r="DQ2" s="147"/>
      <c r="DR2" s="147"/>
      <c r="DS2" s="147"/>
      <c r="DT2" s="147"/>
      <c r="DU2" s="147"/>
      <c r="DV2" s="147"/>
      <c r="DW2" s="147"/>
      <c r="DX2" s="147"/>
      <c r="DY2" s="147"/>
      <c r="DZ2" s="147"/>
      <c r="EA2" s="147"/>
      <c r="EB2" s="147"/>
      <c r="EC2" s="147"/>
      <c r="ED2" s="147"/>
      <c r="EE2" s="147"/>
      <c r="EF2" s="147"/>
      <c r="EG2" s="147"/>
      <c r="EH2" s="147"/>
      <c r="EI2" s="147"/>
      <c r="EJ2" s="147"/>
      <c r="EK2" s="147"/>
      <c r="EL2" s="147"/>
      <c r="EM2" s="147"/>
      <c r="EN2" s="147"/>
      <c r="EO2" s="147"/>
      <c r="EP2" s="147"/>
      <c r="EQ2" s="147"/>
      <c r="ER2" s="147"/>
      <c r="ES2" s="147"/>
      <c r="ET2" s="147"/>
      <c r="EU2" s="147"/>
      <c r="EV2" s="147"/>
      <c r="EW2" s="147"/>
      <c r="EX2" s="147"/>
      <c r="EY2" s="147"/>
      <c r="EZ2" s="147"/>
      <c r="FA2" s="147"/>
      <c r="FB2" s="147"/>
      <c r="FC2" s="147"/>
      <c r="FD2" s="147"/>
      <c r="FE2" s="147"/>
      <c r="FF2" s="147"/>
      <c r="FG2" s="147"/>
      <c r="FH2" s="147"/>
      <c r="FI2" s="147"/>
      <c r="FJ2" s="147"/>
      <c r="FK2" s="147"/>
      <c r="FL2" s="147"/>
      <c r="FM2" s="147"/>
      <c r="FN2" s="147"/>
      <c r="FO2" s="147"/>
      <c r="FP2" s="147"/>
      <c r="FQ2" s="147"/>
      <c r="FR2" s="147"/>
      <c r="FS2" s="147"/>
      <c r="FT2" s="147"/>
      <c r="FU2" s="147"/>
      <c r="FV2" s="147"/>
      <c r="FW2" s="147"/>
      <c r="FX2" s="147"/>
      <c r="FY2" s="147"/>
      <c r="FZ2" s="147"/>
      <c r="GA2" s="147"/>
      <c r="GB2" s="147"/>
      <c r="GC2" s="147"/>
      <c r="GD2" s="147"/>
      <c r="GE2" s="147"/>
      <c r="GF2" s="147"/>
      <c r="GG2" s="147"/>
      <c r="GH2" s="147"/>
      <c r="GI2" s="147"/>
      <c r="GJ2" s="147"/>
      <c r="GK2" s="147"/>
      <c r="GL2" s="147"/>
      <c r="GM2" s="147"/>
      <c r="GN2" s="147"/>
      <c r="GO2" s="147"/>
      <c r="GP2" s="147"/>
      <c r="GQ2" s="147"/>
      <c r="GR2" s="147"/>
      <c r="GS2" s="147"/>
      <c r="GT2" s="147"/>
      <c r="GU2" s="147"/>
      <c r="GV2" s="147"/>
      <c r="GW2" s="147"/>
      <c r="GX2" s="147"/>
      <c r="GY2" s="147"/>
      <c r="GZ2" s="147"/>
      <c r="HA2" s="147"/>
      <c r="HB2" s="147"/>
      <c r="HC2" s="147"/>
      <c r="HD2" s="147"/>
      <c r="HE2" s="147"/>
      <c r="HF2" s="147"/>
      <c r="HG2" s="147"/>
      <c r="HH2" s="147"/>
      <c r="HI2" s="147"/>
      <c r="HJ2" s="147"/>
      <c r="HK2" s="147"/>
      <c r="HL2" s="147"/>
      <c r="HM2" s="147"/>
      <c r="HN2" s="147"/>
      <c r="HO2" s="147"/>
      <c r="HP2" s="147"/>
      <c r="HQ2" s="147"/>
      <c r="HR2" s="147"/>
      <c r="HS2" s="147"/>
      <c r="HT2" s="147"/>
      <c r="HU2" s="147"/>
      <c r="HV2" s="147"/>
      <c r="HW2" s="147"/>
      <c r="HX2" s="147"/>
      <c r="HY2" s="147"/>
      <c r="HZ2" s="147"/>
      <c r="IA2" s="147"/>
      <c r="IB2" s="147"/>
      <c r="IC2" s="147"/>
      <c r="ID2" s="147"/>
      <c r="IE2" s="147"/>
      <c r="IF2" s="147"/>
      <c r="IG2" s="147"/>
      <c r="IH2" s="147"/>
      <c r="II2" s="147"/>
      <c r="IJ2" s="147"/>
      <c r="IK2" s="147"/>
      <c r="IL2" s="147"/>
      <c r="IM2" s="147"/>
      <c r="IN2" s="147"/>
      <c r="IO2" s="147"/>
      <c r="IP2" s="147"/>
      <c r="IQ2" s="147"/>
      <c r="IR2" s="147"/>
      <c r="IS2" s="147"/>
      <c r="IT2" s="147"/>
      <c r="IU2" s="147"/>
      <c r="IV2" s="147"/>
      <c r="IW2" s="147"/>
      <c r="IX2" s="147"/>
      <c r="IY2" s="147"/>
      <c r="IZ2" s="147"/>
      <c r="JA2" s="147"/>
      <c r="JB2" s="147"/>
      <c r="JC2" s="147"/>
      <c r="JD2" s="147"/>
      <c r="JE2" s="147"/>
      <c r="JF2" s="147"/>
      <c r="JG2" s="147"/>
      <c r="JH2" s="147"/>
      <c r="JI2" s="147"/>
      <c r="JJ2" s="147"/>
      <c r="JK2" s="147"/>
      <c r="JL2" s="147"/>
      <c r="JM2" s="147"/>
      <c r="JN2" s="147"/>
      <c r="JO2" s="147"/>
      <c r="JP2" s="147"/>
      <c r="JQ2" s="147"/>
      <c r="JR2" s="147"/>
    </row>
    <row r="3" spans="1:278" s="148" customFormat="1" ht="3" customHeight="1" x14ac:dyDescent="0.3">
      <c r="A3" s="2"/>
      <c r="B3" s="2"/>
      <c r="C3" s="186"/>
      <c r="D3" s="458"/>
      <c r="E3" s="458"/>
      <c r="F3" s="458"/>
      <c r="G3" s="458"/>
      <c r="H3" s="458"/>
      <c r="I3" s="458"/>
      <c r="J3" s="458"/>
      <c r="K3" s="458"/>
      <c r="L3" s="458"/>
      <c r="M3" s="458"/>
      <c r="N3" s="458"/>
      <c r="O3" s="458"/>
      <c r="P3" s="458"/>
      <c r="Q3" s="459"/>
      <c r="R3" s="328"/>
      <c r="S3" s="328"/>
      <c r="T3" s="328"/>
      <c r="U3" s="147"/>
      <c r="V3" s="147"/>
      <c r="W3" s="147"/>
      <c r="X3" s="147"/>
      <c r="Y3" s="147"/>
      <c r="Z3" s="147"/>
      <c r="AA3" s="147"/>
      <c r="AB3" s="147"/>
      <c r="AC3" s="147"/>
      <c r="AD3" s="147"/>
      <c r="AE3" s="147"/>
      <c r="AF3" s="147"/>
      <c r="AG3" s="147"/>
      <c r="AH3" s="147"/>
      <c r="AI3" s="147"/>
      <c r="AJ3" s="147"/>
      <c r="AK3" s="147"/>
      <c r="AL3" s="147"/>
      <c r="AM3" s="147"/>
      <c r="AN3" s="147"/>
      <c r="AO3" s="147"/>
      <c r="AP3" s="147"/>
      <c r="AQ3" s="147"/>
      <c r="AR3" s="147"/>
      <c r="AS3" s="147"/>
      <c r="AT3" s="147"/>
      <c r="AU3" s="147"/>
      <c r="AV3" s="147"/>
      <c r="AW3" s="147"/>
      <c r="AX3" s="147"/>
      <c r="AY3" s="147"/>
      <c r="AZ3" s="147"/>
      <c r="BA3" s="147"/>
      <c r="BB3" s="147"/>
      <c r="BC3" s="147"/>
      <c r="BD3" s="147"/>
      <c r="BE3" s="147"/>
      <c r="BF3" s="147"/>
      <c r="BG3" s="147"/>
      <c r="BH3" s="147"/>
      <c r="BI3" s="147"/>
      <c r="BJ3" s="147"/>
      <c r="BK3" s="147"/>
      <c r="BL3" s="147"/>
      <c r="BM3" s="147"/>
      <c r="BN3" s="147"/>
      <c r="BO3" s="147"/>
      <c r="BP3" s="147"/>
      <c r="BQ3" s="147"/>
      <c r="BR3" s="147"/>
      <c r="BS3" s="147"/>
      <c r="BT3" s="147"/>
      <c r="BU3" s="147"/>
      <c r="BV3" s="147"/>
      <c r="BW3" s="147"/>
      <c r="BX3" s="147"/>
      <c r="BY3" s="147"/>
      <c r="BZ3" s="147"/>
      <c r="CA3" s="147"/>
      <c r="CB3" s="147"/>
      <c r="CC3" s="147"/>
      <c r="CD3" s="147"/>
      <c r="CE3" s="147"/>
      <c r="CF3" s="147"/>
      <c r="CG3" s="147"/>
      <c r="CH3" s="147"/>
      <c r="CI3" s="147"/>
      <c r="CJ3" s="147"/>
      <c r="CK3" s="147"/>
      <c r="CL3" s="147"/>
      <c r="CM3" s="147"/>
      <c r="CN3" s="147"/>
      <c r="CO3" s="147"/>
      <c r="CP3" s="147"/>
      <c r="CQ3" s="147"/>
      <c r="CR3" s="147"/>
      <c r="CS3" s="147"/>
      <c r="CT3" s="147"/>
      <c r="CU3" s="147"/>
      <c r="CV3" s="147"/>
      <c r="CW3" s="147"/>
      <c r="CX3" s="147"/>
      <c r="CY3" s="147"/>
      <c r="CZ3" s="147"/>
      <c r="DA3" s="147"/>
      <c r="DB3" s="147"/>
      <c r="DC3" s="147"/>
      <c r="DD3" s="147"/>
      <c r="DE3" s="147"/>
      <c r="DF3" s="147"/>
      <c r="DG3" s="147"/>
      <c r="DH3" s="147"/>
      <c r="DI3" s="147"/>
      <c r="DJ3" s="147"/>
      <c r="DK3" s="147"/>
      <c r="DL3" s="147"/>
      <c r="DM3" s="147"/>
      <c r="DN3" s="147"/>
      <c r="DO3" s="147"/>
      <c r="DP3" s="147"/>
      <c r="DQ3" s="147"/>
      <c r="DR3" s="147"/>
      <c r="DS3" s="147"/>
      <c r="DT3" s="147"/>
      <c r="DU3" s="147"/>
      <c r="DV3" s="147"/>
      <c r="DW3" s="147"/>
      <c r="DX3" s="147"/>
      <c r="DY3" s="147"/>
      <c r="DZ3" s="147"/>
      <c r="EA3" s="147"/>
      <c r="EB3" s="147"/>
      <c r="EC3" s="147"/>
      <c r="ED3" s="147"/>
      <c r="EE3" s="147"/>
      <c r="EF3" s="147"/>
      <c r="EG3" s="147"/>
      <c r="EH3" s="147"/>
      <c r="EI3" s="147"/>
      <c r="EJ3" s="147"/>
      <c r="EK3" s="147"/>
      <c r="EL3" s="147"/>
      <c r="EM3" s="147"/>
      <c r="EN3" s="147"/>
      <c r="EO3" s="147"/>
      <c r="EP3" s="147"/>
      <c r="EQ3" s="147"/>
      <c r="ER3" s="147"/>
      <c r="ES3" s="147"/>
      <c r="ET3" s="147"/>
      <c r="EU3" s="147"/>
      <c r="EV3" s="147"/>
      <c r="EW3" s="147"/>
      <c r="EX3" s="147"/>
      <c r="EY3" s="147"/>
      <c r="EZ3" s="147"/>
      <c r="FA3" s="147"/>
      <c r="FB3" s="147"/>
      <c r="FC3" s="147"/>
      <c r="FD3" s="147"/>
      <c r="FE3" s="147"/>
      <c r="FF3" s="147"/>
      <c r="FG3" s="147"/>
      <c r="FH3" s="147"/>
      <c r="FI3" s="147"/>
      <c r="FJ3" s="147"/>
      <c r="FK3" s="147"/>
      <c r="FL3" s="147"/>
      <c r="FM3" s="147"/>
      <c r="FN3" s="147"/>
      <c r="FO3" s="147"/>
      <c r="FP3" s="147"/>
      <c r="FQ3" s="147"/>
      <c r="FR3" s="147"/>
      <c r="FS3" s="147"/>
      <c r="FT3" s="147"/>
      <c r="FU3" s="147"/>
      <c r="FV3" s="147"/>
      <c r="FW3" s="147"/>
      <c r="FX3" s="147"/>
      <c r="FY3" s="147"/>
      <c r="FZ3" s="147"/>
      <c r="GA3" s="147"/>
      <c r="GB3" s="147"/>
      <c r="GC3" s="147"/>
      <c r="GD3" s="147"/>
      <c r="GE3" s="147"/>
      <c r="GF3" s="147"/>
      <c r="GG3" s="147"/>
      <c r="GH3" s="147"/>
      <c r="GI3" s="147"/>
      <c r="GJ3" s="147"/>
      <c r="GK3" s="147"/>
      <c r="GL3" s="147"/>
      <c r="GM3" s="147"/>
      <c r="GN3" s="147"/>
      <c r="GO3" s="147"/>
      <c r="GP3" s="147"/>
      <c r="GQ3" s="147"/>
      <c r="GR3" s="147"/>
      <c r="GS3" s="147"/>
      <c r="GT3" s="147"/>
      <c r="GU3" s="147"/>
      <c r="GV3" s="147"/>
      <c r="GW3" s="147"/>
      <c r="GX3" s="147"/>
      <c r="GY3" s="147"/>
      <c r="GZ3" s="147"/>
      <c r="HA3" s="147"/>
      <c r="HB3" s="147"/>
      <c r="HC3" s="147"/>
      <c r="HD3" s="147"/>
      <c r="HE3" s="147"/>
      <c r="HF3" s="147"/>
      <c r="HG3" s="147"/>
      <c r="HH3" s="147"/>
      <c r="HI3" s="147"/>
      <c r="HJ3" s="147"/>
      <c r="HK3" s="147"/>
      <c r="HL3" s="147"/>
      <c r="HM3" s="147"/>
      <c r="HN3" s="147"/>
      <c r="HO3" s="147"/>
      <c r="HP3" s="147"/>
      <c r="HQ3" s="147"/>
      <c r="HR3" s="147"/>
      <c r="HS3" s="147"/>
      <c r="HT3" s="147"/>
      <c r="HU3" s="147"/>
      <c r="HV3" s="147"/>
      <c r="HW3" s="147"/>
      <c r="HX3" s="147"/>
      <c r="HY3" s="147"/>
      <c r="HZ3" s="147"/>
      <c r="IA3" s="147"/>
      <c r="IB3" s="147"/>
      <c r="IC3" s="147"/>
      <c r="ID3" s="147"/>
      <c r="IE3" s="147"/>
      <c r="IF3" s="147"/>
      <c r="IG3" s="147"/>
      <c r="IH3" s="147"/>
      <c r="II3" s="147"/>
      <c r="IJ3" s="147"/>
      <c r="IK3" s="147"/>
      <c r="IL3" s="147"/>
      <c r="IM3" s="147"/>
      <c r="IN3" s="147"/>
      <c r="IO3" s="147"/>
      <c r="IP3" s="147"/>
      <c r="IQ3" s="147"/>
      <c r="IR3" s="147"/>
      <c r="IS3" s="147"/>
      <c r="IT3" s="147"/>
      <c r="IU3" s="147"/>
      <c r="IV3" s="147"/>
      <c r="IW3" s="147"/>
      <c r="IX3" s="147"/>
      <c r="IY3" s="147"/>
      <c r="IZ3" s="147"/>
      <c r="JA3" s="147"/>
      <c r="JB3" s="147"/>
      <c r="JC3" s="147"/>
      <c r="JD3" s="147"/>
      <c r="JE3" s="147"/>
      <c r="JF3" s="147"/>
      <c r="JG3" s="147"/>
      <c r="JH3" s="147"/>
      <c r="JI3" s="147"/>
      <c r="JJ3" s="147"/>
      <c r="JK3" s="147"/>
      <c r="JL3" s="147"/>
      <c r="JM3" s="147"/>
      <c r="JN3" s="147"/>
      <c r="JO3" s="147"/>
      <c r="JP3" s="147"/>
      <c r="JQ3" s="147"/>
      <c r="JR3" s="147"/>
    </row>
    <row r="4" spans="1:278" s="148" customFormat="1" ht="41.25" customHeight="1" x14ac:dyDescent="0.3">
      <c r="A4" s="329" t="s">
        <v>0</v>
      </c>
      <c r="B4" s="330"/>
      <c r="C4" s="331"/>
      <c r="D4" s="332" t="str">
        <f>'Mapa Final'!D4</f>
        <v>REGISTRO Y CONTROL DE ABOGADOS Y AUXILIARES DE LA JUSTICIA</v>
      </c>
      <c r="E4" s="333"/>
      <c r="F4" s="333"/>
      <c r="G4" s="333"/>
      <c r="H4" s="333"/>
      <c r="I4" s="333"/>
      <c r="J4" s="333"/>
      <c r="K4" s="333"/>
      <c r="L4" s="333"/>
      <c r="M4" s="333"/>
      <c r="N4" s="334"/>
      <c r="O4" s="335"/>
      <c r="P4" s="335"/>
      <c r="Q4" s="335"/>
      <c r="R4" s="1"/>
      <c r="S4" s="1"/>
      <c r="T4" s="1"/>
      <c r="U4" s="147"/>
      <c r="V4" s="147"/>
      <c r="W4" s="147"/>
      <c r="X4" s="147"/>
      <c r="Y4" s="147"/>
      <c r="Z4" s="147"/>
      <c r="AA4" s="147"/>
      <c r="AB4" s="147"/>
      <c r="AC4" s="147"/>
      <c r="AD4" s="147"/>
      <c r="AE4" s="147"/>
      <c r="AF4" s="147"/>
      <c r="AG4" s="147"/>
      <c r="AH4" s="147"/>
      <c r="AI4" s="147"/>
      <c r="AJ4" s="147"/>
      <c r="AK4" s="147"/>
      <c r="AL4" s="147"/>
      <c r="AM4" s="147"/>
      <c r="AN4" s="147"/>
      <c r="AO4" s="147"/>
      <c r="AP4" s="147"/>
      <c r="AQ4" s="147"/>
      <c r="AR4" s="147"/>
      <c r="AS4" s="147"/>
      <c r="AT4" s="147"/>
      <c r="AU4" s="147"/>
      <c r="AV4" s="147"/>
      <c r="AW4" s="147"/>
      <c r="AX4" s="147"/>
      <c r="AY4" s="147"/>
      <c r="AZ4" s="147"/>
      <c r="BA4" s="147"/>
      <c r="BB4" s="147"/>
      <c r="BC4" s="147"/>
      <c r="BD4" s="147"/>
      <c r="BE4" s="147"/>
      <c r="BF4" s="147"/>
      <c r="BG4" s="147"/>
      <c r="BH4" s="147"/>
      <c r="BI4" s="147"/>
      <c r="BJ4" s="147"/>
      <c r="BK4" s="147"/>
      <c r="BL4" s="147"/>
      <c r="BM4" s="147"/>
      <c r="BN4" s="147"/>
      <c r="BO4" s="147"/>
      <c r="BP4" s="147"/>
      <c r="BQ4" s="147"/>
      <c r="BR4" s="147"/>
      <c r="BS4" s="147"/>
      <c r="BT4" s="147"/>
      <c r="BU4" s="147"/>
      <c r="BV4" s="147"/>
      <c r="BW4" s="147"/>
      <c r="BX4" s="147"/>
      <c r="BY4" s="147"/>
      <c r="BZ4" s="147"/>
      <c r="CA4" s="147"/>
      <c r="CB4" s="147"/>
      <c r="CC4" s="147"/>
      <c r="CD4" s="147"/>
      <c r="CE4" s="147"/>
      <c r="CF4" s="147"/>
      <c r="CG4" s="147"/>
      <c r="CH4" s="147"/>
      <c r="CI4" s="147"/>
      <c r="CJ4" s="147"/>
      <c r="CK4" s="147"/>
      <c r="CL4" s="147"/>
      <c r="CM4" s="147"/>
      <c r="CN4" s="147"/>
      <c r="CO4" s="147"/>
      <c r="CP4" s="147"/>
      <c r="CQ4" s="147"/>
      <c r="CR4" s="147"/>
      <c r="CS4" s="147"/>
      <c r="CT4" s="147"/>
      <c r="CU4" s="147"/>
      <c r="CV4" s="147"/>
      <c r="CW4" s="147"/>
      <c r="CX4" s="147"/>
      <c r="CY4" s="147"/>
      <c r="CZ4" s="147"/>
      <c r="DA4" s="147"/>
      <c r="DB4" s="147"/>
      <c r="DC4" s="147"/>
      <c r="DD4" s="147"/>
      <c r="DE4" s="147"/>
      <c r="DF4" s="147"/>
      <c r="DG4" s="147"/>
      <c r="DH4" s="147"/>
      <c r="DI4" s="147"/>
      <c r="DJ4" s="147"/>
      <c r="DK4" s="147"/>
      <c r="DL4" s="147"/>
      <c r="DM4" s="147"/>
      <c r="DN4" s="147"/>
      <c r="DO4" s="147"/>
      <c r="DP4" s="147"/>
      <c r="DQ4" s="147"/>
      <c r="DR4" s="147"/>
      <c r="DS4" s="147"/>
      <c r="DT4" s="147"/>
      <c r="DU4" s="147"/>
      <c r="DV4" s="147"/>
      <c r="DW4" s="147"/>
      <c r="DX4" s="147"/>
      <c r="DY4" s="147"/>
      <c r="DZ4" s="147"/>
      <c r="EA4" s="147"/>
      <c r="EB4" s="147"/>
      <c r="EC4" s="147"/>
      <c r="ED4" s="147"/>
      <c r="EE4" s="147"/>
      <c r="EF4" s="147"/>
      <c r="EG4" s="147"/>
      <c r="EH4" s="147"/>
      <c r="EI4" s="147"/>
      <c r="EJ4" s="147"/>
      <c r="EK4" s="147"/>
      <c r="EL4" s="147"/>
      <c r="EM4" s="147"/>
      <c r="EN4" s="147"/>
      <c r="EO4" s="147"/>
      <c r="EP4" s="147"/>
      <c r="EQ4" s="147"/>
      <c r="ER4" s="147"/>
      <c r="ES4" s="147"/>
      <c r="ET4" s="147"/>
      <c r="EU4" s="147"/>
      <c r="EV4" s="147"/>
      <c r="EW4" s="147"/>
      <c r="EX4" s="147"/>
      <c r="EY4" s="147"/>
      <c r="EZ4" s="147"/>
      <c r="FA4" s="147"/>
      <c r="FB4" s="147"/>
      <c r="FC4" s="147"/>
      <c r="FD4" s="147"/>
      <c r="FE4" s="147"/>
      <c r="FF4" s="147"/>
      <c r="FG4" s="147"/>
      <c r="FH4" s="147"/>
      <c r="FI4" s="147"/>
      <c r="FJ4" s="147"/>
      <c r="FK4" s="147"/>
      <c r="FL4" s="147"/>
      <c r="FM4" s="147"/>
      <c r="FN4" s="147"/>
      <c r="FO4" s="147"/>
      <c r="FP4" s="147"/>
      <c r="FQ4" s="147"/>
      <c r="FR4" s="147"/>
      <c r="FS4" s="147"/>
      <c r="FT4" s="147"/>
      <c r="FU4" s="147"/>
      <c r="FV4" s="147"/>
      <c r="FW4" s="147"/>
      <c r="FX4" s="147"/>
      <c r="FY4" s="147"/>
      <c r="FZ4" s="147"/>
      <c r="GA4" s="147"/>
      <c r="GB4" s="147"/>
      <c r="GC4" s="147"/>
      <c r="GD4" s="147"/>
      <c r="GE4" s="147"/>
      <c r="GF4" s="147"/>
      <c r="GG4" s="147"/>
      <c r="GH4" s="147"/>
      <c r="GI4" s="147"/>
      <c r="GJ4" s="147"/>
      <c r="GK4" s="147"/>
      <c r="GL4" s="147"/>
      <c r="GM4" s="147"/>
      <c r="GN4" s="147"/>
      <c r="GO4" s="147"/>
      <c r="GP4" s="147"/>
      <c r="GQ4" s="147"/>
      <c r="GR4" s="147"/>
      <c r="GS4" s="147"/>
      <c r="GT4" s="147"/>
      <c r="GU4" s="147"/>
      <c r="GV4" s="147"/>
      <c r="GW4" s="147"/>
      <c r="GX4" s="147"/>
      <c r="GY4" s="147"/>
      <c r="GZ4" s="147"/>
      <c r="HA4" s="147"/>
      <c r="HB4" s="147"/>
      <c r="HC4" s="147"/>
      <c r="HD4" s="147"/>
      <c r="HE4" s="147"/>
      <c r="HF4" s="147"/>
      <c r="HG4" s="147"/>
      <c r="HH4" s="147"/>
      <c r="HI4" s="147"/>
      <c r="HJ4" s="147"/>
      <c r="HK4" s="147"/>
      <c r="HL4" s="147"/>
      <c r="HM4" s="147"/>
      <c r="HN4" s="147"/>
      <c r="HO4" s="147"/>
      <c r="HP4" s="147"/>
      <c r="HQ4" s="147"/>
      <c r="HR4" s="147"/>
      <c r="HS4" s="147"/>
      <c r="HT4" s="147"/>
      <c r="HU4" s="147"/>
      <c r="HV4" s="147"/>
      <c r="HW4" s="147"/>
      <c r="HX4" s="147"/>
      <c r="HY4" s="147"/>
      <c r="HZ4" s="147"/>
      <c r="IA4" s="147"/>
      <c r="IB4" s="147"/>
      <c r="IC4" s="147"/>
      <c r="ID4" s="147"/>
      <c r="IE4" s="147"/>
      <c r="IF4" s="147"/>
      <c r="IG4" s="147"/>
      <c r="IH4" s="147"/>
      <c r="II4" s="147"/>
      <c r="IJ4" s="147"/>
      <c r="IK4" s="147"/>
      <c r="IL4" s="147"/>
      <c r="IM4" s="147"/>
      <c r="IN4" s="147"/>
      <c r="IO4" s="147"/>
      <c r="IP4" s="147"/>
      <c r="IQ4" s="147"/>
      <c r="IR4" s="147"/>
      <c r="IS4" s="147"/>
      <c r="IT4" s="147"/>
      <c r="IU4" s="147"/>
      <c r="IV4" s="147"/>
      <c r="IW4" s="147"/>
      <c r="IX4" s="147"/>
      <c r="IY4" s="147"/>
      <c r="IZ4" s="147"/>
      <c r="JA4" s="147"/>
      <c r="JB4" s="147"/>
      <c r="JC4" s="147"/>
      <c r="JD4" s="147"/>
      <c r="JE4" s="147"/>
      <c r="JF4" s="147"/>
      <c r="JG4" s="147"/>
      <c r="JH4" s="147"/>
      <c r="JI4" s="147"/>
      <c r="JJ4" s="147"/>
      <c r="JK4" s="147"/>
      <c r="JL4" s="147"/>
      <c r="JM4" s="147"/>
      <c r="JN4" s="147"/>
      <c r="JO4" s="147"/>
      <c r="JP4" s="147"/>
      <c r="JQ4" s="147"/>
      <c r="JR4" s="147"/>
    </row>
    <row r="5" spans="1:278" s="148" customFormat="1" ht="52.5" customHeight="1" x14ac:dyDescent="0.3">
      <c r="A5" s="329" t="s">
        <v>1</v>
      </c>
      <c r="B5" s="330"/>
      <c r="C5" s="331"/>
      <c r="D5" s="340" t="str">
        <f>'Mapa Final'!D5</f>
        <v xml:space="preserve"> Llevar el registro, inscripción y expedición de las tarjetas profesionales de abogado, duplicados,  cambios de formato y actualización de novedades tales como registro de sanciones disciplinarias en el ejercicio de la profesión de abogado, penas accesorias, y abogados fallecidos; realizar el estudio de las solicitudes de reconocimiento de prácticas jurídicas para la obtención del título de abogado; remitir las listas de estudiantes para que realicen sus prácticas académicas, dispuestas en los pensum de los programas de derecho de las Instituciones de Educación Superior; identificar a los Jueces de Paz y de Reconsideración, a través de la expedición de la credencial; Actualización de las listas de  Auxiliares de la Justicia; expedir las licencias temporales para el ejercicio del Derecho; autorizar el funcionamiento de los consultorios jurídicos de las facultades de derecho del país,  todo lo anterior mediante la expedición de los correspondientes actos administrativos, para asegurar el ejercicio transparente del profesional en Derecho, Jueces de Paz y de Reconsideración, y Auxiliares de la Justicia, dando cumplimiento dentro del marco del Sistema Integrado de Gestión y Control de la Calidad, Medio Ambiente, Salud y Seguridad en el Trabajo.</v>
      </c>
      <c r="E5" s="341"/>
      <c r="F5" s="341"/>
      <c r="G5" s="341"/>
      <c r="H5" s="341"/>
      <c r="I5" s="341"/>
      <c r="J5" s="341"/>
      <c r="K5" s="341"/>
      <c r="L5" s="341"/>
      <c r="M5" s="341"/>
      <c r="N5" s="342"/>
      <c r="O5" s="1"/>
      <c r="P5" s="1"/>
      <c r="Q5" s="1"/>
      <c r="R5" s="1"/>
      <c r="S5" s="1"/>
      <c r="T5" s="1"/>
      <c r="U5" s="147"/>
      <c r="V5" s="147"/>
      <c r="W5" s="147"/>
      <c r="X5" s="147"/>
      <c r="Y5" s="147"/>
      <c r="Z5" s="147"/>
      <c r="AA5" s="147"/>
      <c r="AB5" s="147"/>
      <c r="AC5" s="147"/>
      <c r="AD5" s="147"/>
      <c r="AE5" s="147"/>
      <c r="AF5" s="147"/>
      <c r="AG5" s="147"/>
      <c r="AH5" s="147"/>
      <c r="AI5" s="147"/>
      <c r="AJ5" s="147"/>
      <c r="AK5" s="147"/>
      <c r="AL5" s="147"/>
      <c r="AM5" s="147"/>
      <c r="AN5" s="147"/>
      <c r="AO5" s="147"/>
      <c r="AP5" s="147"/>
      <c r="AQ5" s="147"/>
      <c r="AR5" s="147"/>
      <c r="AS5" s="147"/>
      <c r="AT5" s="147"/>
      <c r="AU5" s="147"/>
      <c r="AV5" s="147"/>
      <c r="AW5" s="147"/>
      <c r="AX5" s="147"/>
      <c r="AY5" s="147"/>
      <c r="AZ5" s="147"/>
      <c r="BA5" s="147"/>
      <c r="BB5" s="147"/>
      <c r="BC5" s="147"/>
      <c r="BD5" s="147"/>
      <c r="BE5" s="147"/>
      <c r="BF5" s="147"/>
      <c r="BG5" s="147"/>
      <c r="BH5" s="147"/>
      <c r="BI5" s="147"/>
      <c r="BJ5" s="147"/>
      <c r="BK5" s="147"/>
      <c r="BL5" s="147"/>
      <c r="BM5" s="147"/>
      <c r="BN5" s="147"/>
      <c r="BO5" s="147"/>
      <c r="BP5" s="147"/>
      <c r="BQ5" s="147"/>
      <c r="BR5" s="147"/>
      <c r="BS5" s="147"/>
      <c r="BT5" s="147"/>
      <c r="BU5" s="147"/>
      <c r="BV5" s="147"/>
      <c r="BW5" s="147"/>
      <c r="BX5" s="147"/>
      <c r="BY5" s="147"/>
      <c r="BZ5" s="147"/>
      <c r="CA5" s="147"/>
      <c r="CB5" s="147"/>
      <c r="CC5" s="147"/>
      <c r="CD5" s="147"/>
      <c r="CE5" s="147"/>
      <c r="CF5" s="147"/>
      <c r="CG5" s="147"/>
      <c r="CH5" s="147"/>
      <c r="CI5" s="147"/>
      <c r="CJ5" s="147"/>
      <c r="CK5" s="147"/>
      <c r="CL5" s="147"/>
      <c r="CM5" s="147"/>
      <c r="CN5" s="147"/>
      <c r="CO5" s="147"/>
      <c r="CP5" s="147"/>
      <c r="CQ5" s="147"/>
      <c r="CR5" s="147"/>
      <c r="CS5" s="147"/>
      <c r="CT5" s="147"/>
      <c r="CU5" s="147"/>
      <c r="CV5" s="147"/>
      <c r="CW5" s="147"/>
      <c r="CX5" s="147"/>
      <c r="CY5" s="147"/>
      <c r="CZ5" s="147"/>
      <c r="DA5" s="147"/>
      <c r="DB5" s="147"/>
      <c r="DC5" s="147"/>
      <c r="DD5" s="147"/>
      <c r="DE5" s="147"/>
      <c r="DF5" s="147"/>
      <c r="DG5" s="147"/>
      <c r="DH5" s="147"/>
      <c r="DI5" s="147"/>
      <c r="DJ5" s="147"/>
      <c r="DK5" s="147"/>
      <c r="DL5" s="147"/>
      <c r="DM5" s="147"/>
      <c r="DN5" s="147"/>
      <c r="DO5" s="147"/>
      <c r="DP5" s="147"/>
      <c r="DQ5" s="147"/>
      <c r="DR5" s="147"/>
      <c r="DS5" s="147"/>
      <c r="DT5" s="147"/>
      <c r="DU5" s="147"/>
      <c r="DV5" s="147"/>
      <c r="DW5" s="147"/>
      <c r="DX5" s="147"/>
      <c r="DY5" s="147"/>
      <c r="DZ5" s="147"/>
      <c r="EA5" s="147"/>
      <c r="EB5" s="147"/>
      <c r="EC5" s="147"/>
      <c r="ED5" s="147"/>
      <c r="EE5" s="147"/>
      <c r="EF5" s="147"/>
      <c r="EG5" s="147"/>
      <c r="EH5" s="147"/>
      <c r="EI5" s="147"/>
      <c r="EJ5" s="147"/>
      <c r="EK5" s="147"/>
      <c r="EL5" s="147"/>
      <c r="EM5" s="147"/>
      <c r="EN5" s="147"/>
      <c r="EO5" s="147"/>
      <c r="EP5" s="147"/>
      <c r="EQ5" s="147"/>
      <c r="ER5" s="147"/>
      <c r="ES5" s="147"/>
      <c r="ET5" s="147"/>
      <c r="EU5" s="147"/>
      <c r="EV5" s="147"/>
      <c r="EW5" s="147"/>
      <c r="EX5" s="147"/>
      <c r="EY5" s="147"/>
      <c r="EZ5" s="147"/>
      <c r="FA5" s="147"/>
      <c r="FB5" s="147"/>
      <c r="FC5" s="147"/>
      <c r="FD5" s="147"/>
      <c r="FE5" s="147"/>
      <c r="FF5" s="147"/>
      <c r="FG5" s="147"/>
      <c r="FH5" s="147"/>
      <c r="FI5" s="147"/>
      <c r="FJ5" s="147"/>
      <c r="FK5" s="147"/>
      <c r="FL5" s="147"/>
      <c r="FM5" s="147"/>
      <c r="FN5" s="147"/>
      <c r="FO5" s="147"/>
      <c r="FP5" s="147"/>
      <c r="FQ5" s="147"/>
      <c r="FR5" s="147"/>
      <c r="FS5" s="147"/>
      <c r="FT5" s="147"/>
      <c r="FU5" s="147"/>
      <c r="FV5" s="147"/>
      <c r="FW5" s="147"/>
      <c r="FX5" s="147"/>
      <c r="FY5" s="147"/>
      <c r="FZ5" s="147"/>
      <c r="GA5" s="147"/>
      <c r="GB5" s="147"/>
      <c r="GC5" s="147"/>
      <c r="GD5" s="147"/>
      <c r="GE5" s="147"/>
      <c r="GF5" s="147"/>
      <c r="GG5" s="147"/>
      <c r="GH5" s="147"/>
      <c r="GI5" s="147"/>
      <c r="GJ5" s="147"/>
      <c r="GK5" s="147"/>
      <c r="GL5" s="147"/>
      <c r="GM5" s="147"/>
      <c r="GN5" s="147"/>
      <c r="GO5" s="147"/>
      <c r="GP5" s="147"/>
      <c r="GQ5" s="147"/>
      <c r="GR5" s="147"/>
      <c r="GS5" s="147"/>
      <c r="GT5" s="147"/>
      <c r="GU5" s="147"/>
      <c r="GV5" s="147"/>
      <c r="GW5" s="147"/>
      <c r="GX5" s="147"/>
      <c r="GY5" s="147"/>
      <c r="GZ5" s="147"/>
      <c r="HA5" s="147"/>
      <c r="HB5" s="147"/>
      <c r="HC5" s="147"/>
      <c r="HD5" s="147"/>
      <c r="HE5" s="147"/>
      <c r="HF5" s="147"/>
      <c r="HG5" s="147"/>
      <c r="HH5" s="147"/>
      <c r="HI5" s="147"/>
      <c r="HJ5" s="147"/>
      <c r="HK5" s="147"/>
      <c r="HL5" s="147"/>
      <c r="HM5" s="147"/>
      <c r="HN5" s="147"/>
      <c r="HO5" s="147"/>
      <c r="HP5" s="147"/>
      <c r="HQ5" s="147"/>
      <c r="HR5" s="147"/>
      <c r="HS5" s="147"/>
      <c r="HT5" s="147"/>
      <c r="HU5" s="147"/>
      <c r="HV5" s="147"/>
      <c r="HW5" s="147"/>
      <c r="HX5" s="147"/>
      <c r="HY5" s="147"/>
      <c r="HZ5" s="147"/>
      <c r="IA5" s="147"/>
      <c r="IB5" s="147"/>
      <c r="IC5" s="147"/>
      <c r="ID5" s="147"/>
      <c r="IE5" s="147"/>
      <c r="IF5" s="147"/>
      <c r="IG5" s="147"/>
      <c r="IH5" s="147"/>
      <c r="II5" s="147"/>
      <c r="IJ5" s="147"/>
      <c r="IK5" s="147"/>
      <c r="IL5" s="147"/>
      <c r="IM5" s="147"/>
      <c r="IN5" s="147"/>
      <c r="IO5" s="147"/>
      <c r="IP5" s="147"/>
      <c r="IQ5" s="147"/>
      <c r="IR5" s="147"/>
      <c r="IS5" s="147"/>
      <c r="IT5" s="147"/>
      <c r="IU5" s="147"/>
      <c r="IV5" s="147"/>
      <c r="IW5" s="147"/>
      <c r="IX5" s="147"/>
      <c r="IY5" s="147"/>
      <c r="IZ5" s="147"/>
      <c r="JA5" s="147"/>
      <c r="JB5" s="147"/>
      <c r="JC5" s="147"/>
      <c r="JD5" s="147"/>
      <c r="JE5" s="147"/>
      <c r="JF5" s="147"/>
      <c r="JG5" s="147"/>
      <c r="JH5" s="147"/>
      <c r="JI5" s="147"/>
      <c r="JJ5" s="147"/>
      <c r="JK5" s="147"/>
      <c r="JL5" s="147"/>
      <c r="JM5" s="147"/>
      <c r="JN5" s="147"/>
      <c r="JO5" s="147"/>
      <c r="JP5" s="147"/>
      <c r="JQ5" s="147"/>
      <c r="JR5" s="147"/>
    </row>
    <row r="6" spans="1:278" s="148" customFormat="1" ht="32.25" customHeight="1" thickBot="1" x14ac:dyDescent="0.35">
      <c r="A6" s="329" t="s">
        <v>2</v>
      </c>
      <c r="B6" s="330"/>
      <c r="C6" s="331"/>
      <c r="D6" s="340" t="str">
        <f>'Mapa Final'!D6</f>
        <v xml:space="preserve">Nivel Central </v>
      </c>
      <c r="E6" s="341"/>
      <c r="F6" s="341"/>
      <c r="G6" s="341"/>
      <c r="H6" s="341"/>
      <c r="I6" s="341"/>
      <c r="J6" s="341"/>
      <c r="K6" s="341"/>
      <c r="L6" s="341"/>
      <c r="M6" s="341"/>
      <c r="N6" s="342"/>
      <c r="O6" s="1"/>
      <c r="P6" s="1"/>
      <c r="Q6" s="1"/>
      <c r="R6" s="1"/>
      <c r="S6" s="1"/>
      <c r="T6" s="1"/>
      <c r="U6" s="147"/>
      <c r="V6" s="147"/>
      <c r="W6" s="147"/>
      <c r="X6" s="147"/>
      <c r="Y6" s="147"/>
      <c r="Z6" s="147"/>
      <c r="AA6" s="147"/>
      <c r="AB6" s="147"/>
      <c r="AC6" s="147"/>
      <c r="AD6" s="147"/>
      <c r="AE6" s="147"/>
      <c r="AF6" s="147"/>
      <c r="AG6" s="147"/>
      <c r="AH6" s="147"/>
      <c r="AI6" s="147"/>
      <c r="AJ6" s="147"/>
      <c r="AK6" s="147"/>
      <c r="AL6" s="147"/>
      <c r="AM6" s="147"/>
      <c r="AN6" s="147"/>
      <c r="AO6" s="147"/>
      <c r="AP6" s="147"/>
      <c r="AQ6" s="147"/>
      <c r="AR6" s="147"/>
      <c r="AS6" s="147"/>
      <c r="AT6" s="147"/>
      <c r="AU6" s="147"/>
      <c r="AV6" s="147"/>
      <c r="AW6" s="147"/>
      <c r="AX6" s="147"/>
      <c r="AY6" s="147"/>
      <c r="AZ6" s="147"/>
      <c r="BA6" s="147"/>
      <c r="BB6" s="147"/>
      <c r="BC6" s="147"/>
      <c r="BD6" s="147"/>
      <c r="BE6" s="147"/>
      <c r="BF6" s="147"/>
      <c r="BG6" s="147"/>
      <c r="BH6" s="147"/>
      <c r="BI6" s="147"/>
      <c r="BJ6" s="147"/>
      <c r="BK6" s="147"/>
      <c r="BL6" s="147"/>
      <c r="BM6" s="147"/>
      <c r="BN6" s="147"/>
      <c r="BO6" s="147"/>
      <c r="BP6" s="147"/>
      <c r="BQ6" s="147"/>
      <c r="BR6" s="147"/>
      <c r="BS6" s="147"/>
      <c r="BT6" s="147"/>
      <c r="BU6" s="147"/>
      <c r="BV6" s="147"/>
      <c r="BW6" s="147"/>
      <c r="BX6" s="147"/>
      <c r="BY6" s="147"/>
      <c r="BZ6" s="147"/>
      <c r="CA6" s="147"/>
      <c r="CB6" s="147"/>
      <c r="CC6" s="147"/>
      <c r="CD6" s="147"/>
      <c r="CE6" s="147"/>
      <c r="CF6" s="147"/>
      <c r="CG6" s="147"/>
      <c r="CH6" s="147"/>
      <c r="CI6" s="147"/>
      <c r="CJ6" s="147"/>
      <c r="CK6" s="147"/>
      <c r="CL6" s="147"/>
      <c r="CM6" s="147"/>
      <c r="CN6" s="147"/>
      <c r="CO6" s="147"/>
      <c r="CP6" s="147"/>
      <c r="CQ6" s="147"/>
      <c r="CR6" s="147"/>
      <c r="CS6" s="147"/>
      <c r="CT6" s="147"/>
      <c r="CU6" s="147"/>
      <c r="CV6" s="147"/>
      <c r="CW6" s="147"/>
      <c r="CX6" s="147"/>
      <c r="CY6" s="147"/>
      <c r="CZ6" s="147"/>
      <c r="DA6" s="147"/>
      <c r="DB6" s="147"/>
      <c r="DC6" s="147"/>
      <c r="DD6" s="147"/>
      <c r="DE6" s="147"/>
      <c r="DF6" s="147"/>
      <c r="DG6" s="147"/>
      <c r="DH6" s="147"/>
      <c r="DI6" s="147"/>
      <c r="DJ6" s="147"/>
      <c r="DK6" s="147"/>
      <c r="DL6" s="147"/>
      <c r="DM6" s="147"/>
      <c r="DN6" s="147"/>
      <c r="DO6" s="147"/>
      <c r="DP6" s="147"/>
      <c r="DQ6" s="147"/>
      <c r="DR6" s="147"/>
      <c r="DS6" s="147"/>
      <c r="DT6" s="147"/>
      <c r="DU6" s="147"/>
      <c r="DV6" s="147"/>
      <c r="DW6" s="147"/>
      <c r="DX6" s="147"/>
      <c r="DY6" s="147"/>
      <c r="DZ6" s="147"/>
      <c r="EA6" s="147"/>
      <c r="EB6" s="147"/>
      <c r="EC6" s="147"/>
      <c r="ED6" s="147"/>
      <c r="EE6" s="147"/>
      <c r="EF6" s="147"/>
      <c r="EG6" s="147"/>
      <c r="EH6" s="147"/>
      <c r="EI6" s="147"/>
      <c r="EJ6" s="147"/>
      <c r="EK6" s="147"/>
      <c r="EL6" s="147"/>
      <c r="EM6" s="147"/>
      <c r="EN6" s="147"/>
      <c r="EO6" s="147"/>
      <c r="EP6" s="147"/>
      <c r="EQ6" s="147"/>
      <c r="ER6" s="147"/>
      <c r="ES6" s="147"/>
      <c r="ET6" s="147"/>
      <c r="EU6" s="147"/>
      <c r="EV6" s="147"/>
      <c r="EW6" s="147"/>
      <c r="EX6" s="147"/>
      <c r="EY6" s="147"/>
      <c r="EZ6" s="147"/>
      <c r="FA6" s="147"/>
      <c r="FB6" s="147"/>
      <c r="FC6" s="147"/>
      <c r="FD6" s="147"/>
      <c r="FE6" s="147"/>
      <c r="FF6" s="147"/>
      <c r="FG6" s="147"/>
      <c r="FH6" s="147"/>
      <c r="FI6" s="147"/>
      <c r="FJ6" s="147"/>
      <c r="FK6" s="147"/>
      <c r="FL6" s="147"/>
      <c r="FM6" s="147"/>
      <c r="FN6" s="147"/>
      <c r="FO6" s="147"/>
      <c r="FP6" s="147"/>
      <c r="FQ6" s="147"/>
      <c r="FR6" s="147"/>
      <c r="FS6" s="147"/>
      <c r="FT6" s="147"/>
      <c r="FU6" s="147"/>
      <c r="FV6" s="147"/>
      <c r="FW6" s="147"/>
      <c r="FX6" s="147"/>
      <c r="FY6" s="147"/>
      <c r="FZ6" s="147"/>
      <c r="GA6" s="147"/>
      <c r="GB6" s="147"/>
      <c r="GC6" s="147"/>
      <c r="GD6" s="147"/>
      <c r="GE6" s="147"/>
      <c r="GF6" s="147"/>
      <c r="GG6" s="147"/>
      <c r="GH6" s="147"/>
      <c r="GI6" s="147"/>
      <c r="GJ6" s="147"/>
      <c r="GK6" s="147"/>
      <c r="GL6" s="147"/>
      <c r="GM6" s="147"/>
      <c r="GN6" s="147"/>
      <c r="GO6" s="147"/>
      <c r="GP6" s="147"/>
      <c r="GQ6" s="147"/>
      <c r="GR6" s="147"/>
      <c r="GS6" s="147"/>
      <c r="GT6" s="147"/>
      <c r="GU6" s="147"/>
      <c r="GV6" s="147"/>
      <c r="GW6" s="147"/>
      <c r="GX6" s="147"/>
      <c r="GY6" s="147"/>
      <c r="GZ6" s="147"/>
      <c r="HA6" s="147"/>
      <c r="HB6" s="147"/>
      <c r="HC6" s="147"/>
      <c r="HD6" s="147"/>
      <c r="HE6" s="147"/>
      <c r="HF6" s="147"/>
      <c r="HG6" s="147"/>
      <c r="HH6" s="147"/>
      <c r="HI6" s="147"/>
      <c r="HJ6" s="147"/>
      <c r="HK6" s="147"/>
      <c r="HL6" s="147"/>
      <c r="HM6" s="147"/>
      <c r="HN6" s="147"/>
      <c r="HO6" s="147"/>
      <c r="HP6" s="147"/>
      <c r="HQ6" s="147"/>
      <c r="HR6" s="147"/>
      <c r="HS6" s="147"/>
      <c r="HT6" s="147"/>
      <c r="HU6" s="147"/>
      <c r="HV6" s="147"/>
      <c r="HW6" s="147"/>
      <c r="HX6" s="147"/>
      <c r="HY6" s="147"/>
      <c r="HZ6" s="147"/>
      <c r="IA6" s="147"/>
      <c r="IB6" s="147"/>
      <c r="IC6" s="147"/>
      <c r="ID6" s="147"/>
      <c r="IE6" s="147"/>
      <c r="IF6" s="147"/>
      <c r="IG6" s="147"/>
      <c r="IH6" s="147"/>
      <c r="II6" s="147"/>
      <c r="IJ6" s="147"/>
      <c r="IK6" s="147"/>
      <c r="IL6" s="147"/>
      <c r="IM6" s="147"/>
      <c r="IN6" s="147"/>
      <c r="IO6" s="147"/>
      <c r="IP6" s="147"/>
      <c r="IQ6" s="147"/>
      <c r="IR6" s="147"/>
      <c r="IS6" s="147"/>
      <c r="IT6" s="147"/>
      <c r="IU6" s="147"/>
      <c r="IV6" s="147"/>
      <c r="IW6" s="147"/>
      <c r="IX6" s="147"/>
      <c r="IY6" s="147"/>
      <c r="IZ6" s="147"/>
      <c r="JA6" s="147"/>
      <c r="JB6" s="147"/>
      <c r="JC6" s="147"/>
      <c r="JD6" s="147"/>
      <c r="JE6" s="147"/>
      <c r="JF6" s="147"/>
      <c r="JG6" s="147"/>
      <c r="JH6" s="147"/>
      <c r="JI6" s="147"/>
      <c r="JJ6" s="147"/>
      <c r="JK6" s="147"/>
      <c r="JL6" s="147"/>
      <c r="JM6" s="147"/>
      <c r="JN6" s="147"/>
      <c r="JO6" s="147"/>
      <c r="JP6" s="147"/>
      <c r="JQ6" s="147"/>
      <c r="JR6" s="147"/>
    </row>
    <row r="7" spans="1:278" s="167" customFormat="1" ht="40.5" customHeight="1" thickTop="1" thickBot="1" x14ac:dyDescent="0.3">
      <c r="A7" s="451" t="s">
        <v>359</v>
      </c>
      <c r="B7" s="452"/>
      <c r="C7" s="452"/>
      <c r="D7" s="452"/>
      <c r="E7" s="452"/>
      <c r="F7" s="453"/>
      <c r="G7" s="174"/>
      <c r="H7" s="454" t="s">
        <v>360</v>
      </c>
      <c r="I7" s="454"/>
      <c r="J7" s="454"/>
      <c r="K7" s="454" t="s">
        <v>361</v>
      </c>
      <c r="L7" s="454"/>
      <c r="M7" s="454"/>
      <c r="N7" s="455" t="s">
        <v>362</v>
      </c>
      <c r="O7" s="460" t="s">
        <v>363</v>
      </c>
      <c r="P7" s="462" t="s">
        <v>364</v>
      </c>
      <c r="Q7" s="463"/>
      <c r="R7" s="462" t="s">
        <v>365</v>
      </c>
      <c r="S7" s="463"/>
      <c r="T7" s="464" t="s">
        <v>366</v>
      </c>
      <c r="U7" s="180"/>
      <c r="V7" s="180"/>
      <c r="W7" s="180"/>
      <c r="X7" s="180"/>
      <c r="Y7" s="180"/>
      <c r="Z7" s="180"/>
      <c r="AA7" s="180"/>
      <c r="AB7" s="180"/>
      <c r="AC7" s="180"/>
      <c r="AD7" s="180"/>
      <c r="AE7" s="180"/>
      <c r="AF7" s="180"/>
      <c r="AG7" s="180"/>
      <c r="AH7" s="180"/>
      <c r="AI7" s="180"/>
      <c r="AJ7" s="180"/>
      <c r="AK7" s="180"/>
      <c r="AL7" s="180"/>
      <c r="AM7" s="180"/>
      <c r="AN7" s="180"/>
      <c r="AO7" s="180"/>
      <c r="AP7" s="180"/>
      <c r="AQ7" s="180"/>
      <c r="AR7" s="180"/>
      <c r="AS7" s="180"/>
      <c r="AT7" s="180"/>
      <c r="AU7" s="180"/>
      <c r="AV7" s="180"/>
      <c r="AW7" s="180"/>
      <c r="AX7" s="180"/>
      <c r="AY7" s="180"/>
      <c r="AZ7" s="180"/>
      <c r="BA7" s="180"/>
      <c r="BB7" s="180"/>
      <c r="BC7" s="180"/>
      <c r="BD7" s="180"/>
      <c r="BE7" s="180"/>
      <c r="BF7" s="180"/>
      <c r="BG7" s="180"/>
      <c r="BH7" s="180"/>
      <c r="BI7" s="180"/>
      <c r="BJ7" s="180"/>
      <c r="BK7" s="180"/>
      <c r="BL7" s="180"/>
      <c r="BM7" s="180"/>
      <c r="BN7" s="180"/>
      <c r="BO7" s="180"/>
      <c r="BP7" s="180"/>
      <c r="BQ7" s="180"/>
      <c r="BR7" s="180"/>
      <c r="BS7" s="180"/>
      <c r="BT7" s="180"/>
      <c r="BU7" s="180"/>
      <c r="BV7" s="180"/>
      <c r="BW7" s="180"/>
      <c r="BX7" s="180"/>
      <c r="BY7" s="180"/>
      <c r="BZ7" s="180"/>
      <c r="CA7" s="180"/>
      <c r="CB7" s="180"/>
      <c r="CC7" s="180"/>
      <c r="CD7" s="180"/>
      <c r="CE7" s="180"/>
      <c r="CF7" s="180"/>
      <c r="CG7" s="180"/>
      <c r="CH7" s="180"/>
      <c r="CI7" s="180"/>
      <c r="CJ7" s="180"/>
      <c r="CK7" s="180"/>
      <c r="CL7" s="180"/>
      <c r="CM7" s="180"/>
      <c r="CN7" s="180"/>
      <c r="CO7" s="180"/>
      <c r="CP7" s="180"/>
      <c r="CQ7" s="180"/>
      <c r="CR7" s="180"/>
      <c r="CS7" s="180"/>
      <c r="CT7" s="180"/>
      <c r="CU7" s="180"/>
      <c r="CV7" s="180"/>
      <c r="CW7" s="180"/>
      <c r="CX7" s="180"/>
      <c r="CY7" s="180"/>
      <c r="CZ7" s="180"/>
      <c r="DA7" s="180"/>
      <c r="DB7" s="180"/>
      <c r="DC7" s="180"/>
      <c r="DD7" s="180"/>
      <c r="DE7" s="180"/>
      <c r="DF7" s="180"/>
      <c r="DG7" s="180"/>
      <c r="DH7" s="180"/>
      <c r="DI7" s="180"/>
      <c r="DJ7" s="180"/>
      <c r="DK7" s="180"/>
      <c r="DL7" s="180"/>
      <c r="DM7" s="180"/>
      <c r="DN7" s="180"/>
      <c r="DO7" s="180"/>
      <c r="DP7" s="180"/>
      <c r="DQ7" s="180"/>
      <c r="DR7" s="180"/>
      <c r="DS7" s="180"/>
      <c r="DT7" s="180"/>
      <c r="DU7" s="180"/>
      <c r="DV7" s="180"/>
      <c r="DW7" s="180"/>
      <c r="DX7" s="180"/>
      <c r="DY7" s="180"/>
      <c r="DZ7" s="180"/>
      <c r="EA7" s="180"/>
      <c r="EB7" s="180"/>
      <c r="EC7" s="180"/>
      <c r="ED7" s="180"/>
      <c r="EE7" s="180"/>
      <c r="EF7" s="180"/>
      <c r="EG7" s="180"/>
      <c r="EH7" s="180"/>
      <c r="EI7" s="180"/>
      <c r="EJ7" s="180"/>
      <c r="EK7" s="180"/>
      <c r="EL7" s="180"/>
      <c r="EM7" s="180"/>
      <c r="EN7" s="180"/>
      <c r="EO7" s="180"/>
      <c r="EP7" s="180"/>
      <c r="EQ7" s="180"/>
      <c r="ER7" s="180"/>
      <c r="ES7" s="180"/>
      <c r="ET7" s="180"/>
      <c r="EU7" s="180"/>
      <c r="EV7" s="180"/>
      <c r="EW7" s="180"/>
      <c r="EX7" s="180"/>
      <c r="EY7" s="180"/>
      <c r="EZ7" s="180"/>
      <c r="FA7" s="180"/>
      <c r="FB7" s="180"/>
      <c r="FC7" s="180"/>
      <c r="FD7" s="180"/>
      <c r="FE7" s="180"/>
      <c r="FF7" s="180"/>
      <c r="FG7" s="180"/>
      <c r="FH7" s="180"/>
      <c r="FI7" s="180"/>
      <c r="FJ7" s="180"/>
      <c r="FK7" s="180"/>
      <c r="FL7" s="180"/>
      <c r="FM7" s="180"/>
      <c r="FN7" s="180"/>
      <c r="FO7" s="180"/>
      <c r="FP7" s="180"/>
      <c r="FQ7" s="180"/>
      <c r="FR7" s="180"/>
      <c r="FS7" s="180"/>
      <c r="FT7" s="180"/>
    </row>
    <row r="8" spans="1:278" s="168" customFormat="1" ht="60.95" customHeight="1" thickTop="1" thickBot="1" x14ac:dyDescent="0.3">
      <c r="A8" s="184" t="s">
        <v>204</v>
      </c>
      <c r="B8" s="184" t="s">
        <v>391</v>
      </c>
      <c r="C8" s="185" t="s">
        <v>8</v>
      </c>
      <c r="D8" s="175" t="s">
        <v>374</v>
      </c>
      <c r="E8" s="187" t="s">
        <v>10</v>
      </c>
      <c r="F8" s="187" t="s">
        <v>11</v>
      </c>
      <c r="G8" s="187" t="s">
        <v>12</v>
      </c>
      <c r="H8" s="177" t="s">
        <v>367</v>
      </c>
      <c r="I8" s="177" t="s">
        <v>38</v>
      </c>
      <c r="J8" s="177" t="s">
        <v>368</v>
      </c>
      <c r="K8" s="177" t="s">
        <v>367</v>
      </c>
      <c r="L8" s="177" t="s">
        <v>369</v>
      </c>
      <c r="M8" s="177" t="s">
        <v>368</v>
      </c>
      <c r="N8" s="455"/>
      <c r="O8" s="461"/>
      <c r="P8" s="178" t="s">
        <v>370</v>
      </c>
      <c r="Q8" s="178" t="s">
        <v>371</v>
      </c>
      <c r="R8" s="178" t="s">
        <v>372</v>
      </c>
      <c r="S8" s="178" t="s">
        <v>373</v>
      </c>
      <c r="T8" s="464"/>
      <c r="U8" s="181"/>
      <c r="V8" s="181"/>
      <c r="W8" s="181"/>
      <c r="X8" s="181"/>
      <c r="Y8" s="181"/>
      <c r="Z8" s="181"/>
      <c r="AA8" s="181"/>
      <c r="AB8" s="181"/>
      <c r="AC8" s="181"/>
      <c r="AD8" s="181"/>
      <c r="AE8" s="181"/>
      <c r="AF8" s="181"/>
      <c r="AG8" s="181"/>
      <c r="AH8" s="181"/>
      <c r="AI8" s="181"/>
      <c r="AJ8" s="181"/>
      <c r="AK8" s="181"/>
      <c r="AL8" s="181"/>
      <c r="AM8" s="181"/>
      <c r="AN8" s="181"/>
      <c r="AO8" s="181"/>
      <c r="AP8" s="181"/>
      <c r="AQ8" s="181"/>
      <c r="AR8" s="181"/>
      <c r="AS8" s="181"/>
      <c r="AT8" s="181"/>
      <c r="AU8" s="181"/>
      <c r="AV8" s="181"/>
      <c r="AW8" s="181"/>
      <c r="AX8" s="181"/>
      <c r="AY8" s="181"/>
      <c r="AZ8" s="181"/>
      <c r="BA8" s="181"/>
      <c r="BB8" s="181"/>
      <c r="BC8" s="181"/>
      <c r="BD8" s="181"/>
      <c r="BE8" s="181"/>
      <c r="BF8" s="181"/>
      <c r="BG8" s="181"/>
      <c r="BH8" s="181"/>
      <c r="BI8" s="181"/>
      <c r="BJ8" s="181"/>
      <c r="BK8" s="181"/>
      <c r="BL8" s="181"/>
      <c r="BM8" s="181"/>
      <c r="BN8" s="181"/>
      <c r="BO8" s="181"/>
      <c r="BP8" s="181"/>
      <c r="BQ8" s="181"/>
      <c r="BR8" s="181"/>
      <c r="BS8" s="181"/>
      <c r="BT8" s="181"/>
      <c r="BU8" s="181"/>
      <c r="BV8" s="181"/>
      <c r="BW8" s="181"/>
      <c r="BX8" s="181"/>
      <c r="BY8" s="181"/>
      <c r="BZ8" s="181"/>
      <c r="CA8" s="181"/>
      <c r="CB8" s="181"/>
      <c r="CC8" s="181"/>
      <c r="CD8" s="181"/>
      <c r="CE8" s="181"/>
      <c r="CF8" s="181"/>
      <c r="CG8" s="181"/>
      <c r="CH8" s="181"/>
      <c r="CI8" s="181"/>
      <c r="CJ8" s="181"/>
      <c r="CK8" s="181"/>
      <c r="CL8" s="181"/>
      <c r="CM8" s="181"/>
      <c r="CN8" s="181"/>
      <c r="CO8" s="181"/>
      <c r="CP8" s="181"/>
      <c r="CQ8" s="181"/>
      <c r="CR8" s="181"/>
      <c r="CS8" s="181"/>
      <c r="CT8" s="181"/>
      <c r="CU8" s="181"/>
      <c r="CV8" s="181"/>
      <c r="CW8" s="181"/>
      <c r="CX8" s="181"/>
      <c r="CY8" s="181"/>
      <c r="CZ8" s="181"/>
      <c r="DA8" s="181"/>
      <c r="DB8" s="181"/>
      <c r="DC8" s="181"/>
      <c r="DD8" s="181"/>
      <c r="DE8" s="181"/>
      <c r="DF8" s="181"/>
      <c r="DG8" s="181"/>
      <c r="DH8" s="181"/>
      <c r="DI8" s="181"/>
      <c r="DJ8" s="181"/>
      <c r="DK8" s="181"/>
      <c r="DL8" s="181"/>
      <c r="DM8" s="181"/>
      <c r="DN8" s="181"/>
      <c r="DO8" s="181"/>
      <c r="DP8" s="181"/>
      <c r="DQ8" s="181"/>
      <c r="DR8" s="181"/>
      <c r="DS8" s="181"/>
      <c r="DT8" s="181"/>
      <c r="DU8" s="181"/>
      <c r="DV8" s="181"/>
      <c r="DW8" s="181"/>
      <c r="DX8" s="181"/>
      <c r="DY8" s="181"/>
      <c r="DZ8" s="181"/>
      <c r="EA8" s="181"/>
      <c r="EB8" s="181"/>
      <c r="EC8" s="181"/>
      <c r="ED8" s="181"/>
      <c r="EE8" s="181"/>
      <c r="EF8" s="181"/>
      <c r="EG8" s="181"/>
      <c r="EH8" s="181"/>
      <c r="EI8" s="181"/>
      <c r="EJ8" s="181"/>
      <c r="EK8" s="181"/>
      <c r="EL8" s="181"/>
      <c r="EM8" s="181"/>
      <c r="EN8" s="181"/>
      <c r="EO8" s="181"/>
      <c r="EP8" s="181"/>
      <c r="EQ8" s="181"/>
      <c r="ER8" s="181"/>
      <c r="ES8" s="181"/>
      <c r="ET8" s="181"/>
      <c r="EU8" s="181"/>
      <c r="EV8" s="181"/>
      <c r="EW8" s="181"/>
      <c r="EX8" s="181"/>
      <c r="EY8" s="181"/>
      <c r="EZ8" s="181"/>
      <c r="FA8" s="181"/>
      <c r="FB8" s="181"/>
      <c r="FC8" s="181"/>
      <c r="FD8" s="181"/>
      <c r="FE8" s="181"/>
      <c r="FF8" s="181"/>
      <c r="FG8" s="181"/>
      <c r="FH8" s="181"/>
      <c r="FI8" s="181"/>
      <c r="FJ8" s="181"/>
      <c r="FK8" s="181"/>
      <c r="FL8" s="181"/>
      <c r="FM8" s="181"/>
      <c r="FN8" s="181"/>
      <c r="FO8" s="181"/>
      <c r="FP8" s="181"/>
      <c r="FQ8" s="181"/>
      <c r="FR8" s="181"/>
      <c r="FS8" s="181"/>
      <c r="FT8" s="181"/>
    </row>
    <row r="9" spans="1:278" s="169" customFormat="1" ht="10.5" customHeight="1" thickTop="1" thickBot="1" x14ac:dyDescent="0.3">
      <c r="A9" s="465"/>
      <c r="B9" s="466"/>
      <c r="C9" s="466"/>
      <c r="D9" s="466"/>
      <c r="E9" s="466"/>
      <c r="F9" s="466"/>
      <c r="G9" s="466"/>
      <c r="H9" s="466"/>
      <c r="I9" s="466"/>
      <c r="J9" s="466"/>
      <c r="K9" s="466"/>
      <c r="L9" s="466"/>
      <c r="M9" s="466"/>
      <c r="N9" s="466"/>
      <c r="T9" s="179"/>
      <c r="U9" s="182"/>
      <c r="V9" s="182"/>
      <c r="W9" s="182"/>
      <c r="X9" s="182"/>
      <c r="Y9" s="182"/>
      <c r="Z9" s="182"/>
      <c r="AA9" s="182"/>
      <c r="AB9" s="182"/>
      <c r="AC9" s="182"/>
      <c r="AD9" s="182"/>
      <c r="AE9" s="182"/>
      <c r="AF9" s="182"/>
      <c r="AG9" s="182"/>
      <c r="AH9" s="182"/>
      <c r="AI9" s="182"/>
      <c r="AJ9" s="182"/>
      <c r="AK9" s="182"/>
      <c r="AL9" s="182"/>
      <c r="AM9" s="182"/>
      <c r="AN9" s="182"/>
      <c r="AO9" s="182"/>
      <c r="AP9" s="182"/>
      <c r="AQ9" s="182"/>
      <c r="AR9" s="182"/>
      <c r="AS9" s="182"/>
      <c r="AT9" s="182"/>
      <c r="AU9" s="182"/>
      <c r="AV9" s="182"/>
      <c r="AW9" s="182"/>
      <c r="AX9" s="182"/>
      <c r="AY9" s="182"/>
      <c r="AZ9" s="182"/>
      <c r="BA9" s="182"/>
      <c r="BB9" s="182"/>
      <c r="BC9" s="182"/>
      <c r="BD9" s="182"/>
      <c r="BE9" s="182"/>
      <c r="BF9" s="182"/>
      <c r="BG9" s="182"/>
      <c r="BH9" s="182"/>
      <c r="BI9" s="182"/>
      <c r="BJ9" s="182"/>
      <c r="BK9" s="182"/>
      <c r="BL9" s="182"/>
      <c r="BM9" s="182"/>
      <c r="BN9" s="182"/>
      <c r="BO9" s="182"/>
      <c r="BP9" s="182"/>
      <c r="BQ9" s="182"/>
      <c r="BR9" s="182"/>
      <c r="BS9" s="182"/>
      <c r="BT9" s="182"/>
      <c r="BU9" s="182"/>
      <c r="BV9" s="182"/>
      <c r="BW9" s="182"/>
      <c r="BX9" s="182"/>
      <c r="BY9" s="182"/>
      <c r="BZ9" s="182"/>
      <c r="CA9" s="182"/>
      <c r="CB9" s="182"/>
      <c r="CC9" s="182"/>
      <c r="CD9" s="182"/>
      <c r="CE9" s="182"/>
      <c r="CF9" s="182"/>
      <c r="CG9" s="182"/>
      <c r="CH9" s="182"/>
      <c r="CI9" s="182"/>
      <c r="CJ9" s="182"/>
      <c r="CK9" s="182"/>
      <c r="CL9" s="182"/>
      <c r="CM9" s="182"/>
      <c r="CN9" s="182"/>
      <c r="CO9" s="182"/>
      <c r="CP9" s="182"/>
      <c r="CQ9" s="182"/>
      <c r="CR9" s="182"/>
      <c r="CS9" s="182"/>
      <c r="CT9" s="182"/>
      <c r="CU9" s="182"/>
      <c r="CV9" s="182"/>
      <c r="CW9" s="182"/>
      <c r="CX9" s="182"/>
      <c r="CY9" s="182"/>
      <c r="CZ9" s="182"/>
      <c r="DA9" s="182"/>
      <c r="DB9" s="182"/>
      <c r="DC9" s="182"/>
      <c r="DD9" s="182"/>
      <c r="DE9" s="182"/>
      <c r="DF9" s="182"/>
      <c r="DG9" s="182"/>
      <c r="DH9" s="182"/>
      <c r="DI9" s="182"/>
      <c r="DJ9" s="182"/>
      <c r="DK9" s="182"/>
      <c r="DL9" s="182"/>
      <c r="DM9" s="182"/>
      <c r="DN9" s="182"/>
      <c r="DO9" s="182"/>
      <c r="DP9" s="182"/>
      <c r="DQ9" s="182"/>
      <c r="DR9" s="182"/>
      <c r="DS9" s="182"/>
      <c r="DT9" s="182"/>
      <c r="DU9" s="182"/>
      <c r="DV9" s="182"/>
      <c r="DW9" s="182"/>
      <c r="DX9" s="182"/>
      <c r="DY9" s="182"/>
      <c r="DZ9" s="182"/>
      <c r="EA9" s="182"/>
      <c r="EB9" s="182"/>
      <c r="EC9" s="182"/>
      <c r="ED9" s="182"/>
      <c r="EE9" s="182"/>
      <c r="EF9" s="182"/>
      <c r="EG9" s="182"/>
      <c r="EH9" s="182"/>
      <c r="EI9" s="182"/>
      <c r="EJ9" s="182"/>
      <c r="EK9" s="182"/>
      <c r="EL9" s="182"/>
      <c r="EM9" s="182"/>
      <c r="EN9" s="182"/>
      <c r="EO9" s="182"/>
      <c r="EP9" s="182"/>
      <c r="EQ9" s="182"/>
      <c r="ER9" s="182"/>
      <c r="ES9" s="182"/>
      <c r="ET9" s="182"/>
      <c r="EU9" s="182"/>
      <c r="EV9" s="182"/>
      <c r="EW9" s="182"/>
      <c r="EX9" s="182"/>
      <c r="EY9" s="182"/>
      <c r="EZ9" s="182"/>
      <c r="FA9" s="182"/>
      <c r="FB9" s="182"/>
      <c r="FC9" s="182"/>
      <c r="FD9" s="182"/>
      <c r="FE9" s="182"/>
      <c r="FF9" s="182"/>
      <c r="FG9" s="182"/>
      <c r="FH9" s="182"/>
      <c r="FI9" s="182"/>
      <c r="FJ9" s="182"/>
      <c r="FK9" s="182"/>
      <c r="FL9" s="182"/>
      <c r="FM9" s="182"/>
      <c r="FN9" s="182"/>
      <c r="FO9" s="182"/>
      <c r="FP9" s="182"/>
      <c r="FQ9" s="182"/>
      <c r="FR9" s="182"/>
      <c r="FS9" s="182"/>
      <c r="FT9" s="182"/>
    </row>
    <row r="10" spans="1:278" s="170" customFormat="1" ht="15" customHeight="1" x14ac:dyDescent="0.2">
      <c r="A10" s="467">
        <f>'Mapa Final'!A10</f>
        <v>1</v>
      </c>
      <c r="B10" s="494" t="str">
        <f>'Mapa Final'!B10</f>
        <v xml:space="preserve">Expedición de documentos sin el lleno de los requisitos legales </v>
      </c>
      <c r="C10" s="470" t="str">
        <f>'Mapa Final'!C10</f>
        <v>Afectación en la Prestación del Servicio de Justicia</v>
      </c>
      <c r="D10" s="470" t="str">
        <f>'Mapa Final'!D10</f>
        <v>1.Indebida actualización por parte de Usuario  del Formulario Unico para multiples trámites de SIRNA.
2.Diligenciamiento del formulario ùnico de mùltiples tràmites con informaciòn falsa.
3.Presentacion de documentos adulterados.</v>
      </c>
      <c r="E10" s="473" t="str">
        <f>'Mapa Final'!E10</f>
        <v>Presentación de solicitudes de tràmites con informaciòn falsa o con documentos adulterados, para obtener de forma indebida la inscripcion y expedicion de tarjeta profesional de abogado, licencias temporales, acreditacion de prácticas jurídicas, expedicion de carnet de jueces de paz.</v>
      </c>
      <c r="F10" s="473" t="str">
        <f>'Mapa Final'!F10</f>
        <v>Posibilidad de incumplimiento de los requisitos legales o reglamentarios establecidos para la expediciòn de documentos en los diferentes tràmites de la URNA,  por la presentación de documentaciòn fraudulenta por parte del solicitante, para la acreditaciòn de los requisitos.</v>
      </c>
      <c r="G10" s="473" t="str">
        <f>'Mapa Final'!G10</f>
        <v>Fraude Externo</v>
      </c>
      <c r="H10" s="479" t="str">
        <f>'Mapa Final'!I10</f>
        <v>Muy Alta</v>
      </c>
      <c r="I10" s="482" t="str">
        <f>'Mapa Final'!L10</f>
        <v>Moderado</v>
      </c>
      <c r="J10" s="491" t="str">
        <f>'Mapa Final'!N10</f>
        <v xml:space="preserve">Alto </v>
      </c>
      <c r="K10" s="488" t="str">
        <f>'Mapa Final'!AA10</f>
        <v>Media</v>
      </c>
      <c r="L10" s="488" t="str">
        <f>'Mapa Final'!AE10</f>
        <v>Moderado</v>
      </c>
      <c r="M10" s="485" t="str">
        <f>'Mapa Final'!AG10</f>
        <v>Moderado</v>
      </c>
      <c r="N10" s="488" t="str">
        <f>'Mapa Final'!AH10</f>
        <v>Reducir(mitigar)</v>
      </c>
      <c r="O10" s="476"/>
      <c r="P10" s="476"/>
      <c r="Q10" s="476"/>
      <c r="R10" s="476"/>
      <c r="S10" s="476"/>
      <c r="T10" s="476"/>
      <c r="U10" s="183"/>
      <c r="V10" s="183"/>
      <c r="W10" s="183"/>
      <c r="X10" s="183"/>
      <c r="Y10" s="183"/>
      <c r="Z10" s="183"/>
      <c r="AA10" s="183"/>
      <c r="AB10" s="183"/>
      <c r="AC10" s="183"/>
      <c r="AD10" s="183"/>
      <c r="AE10" s="183"/>
      <c r="AF10" s="183"/>
      <c r="AG10" s="183"/>
      <c r="AH10" s="183"/>
      <c r="AI10" s="183"/>
      <c r="AJ10" s="183"/>
      <c r="AK10" s="183"/>
      <c r="AL10" s="183"/>
      <c r="AM10" s="183"/>
      <c r="AN10" s="183"/>
      <c r="AO10" s="183"/>
      <c r="AP10" s="183"/>
      <c r="AQ10" s="183"/>
      <c r="AR10" s="183"/>
      <c r="AS10" s="183"/>
      <c r="AT10" s="183"/>
      <c r="AU10" s="183"/>
      <c r="AV10" s="183"/>
      <c r="AW10" s="183"/>
      <c r="AX10" s="183"/>
      <c r="AY10" s="183"/>
      <c r="AZ10" s="183"/>
      <c r="BA10" s="183"/>
      <c r="BB10" s="183"/>
      <c r="BC10" s="183"/>
      <c r="BD10" s="183"/>
      <c r="BE10" s="183"/>
      <c r="BF10" s="183"/>
      <c r="BG10" s="183"/>
      <c r="BH10" s="183"/>
      <c r="BI10" s="183"/>
      <c r="BJ10" s="183"/>
      <c r="BK10" s="183"/>
      <c r="BL10" s="183"/>
      <c r="BM10" s="183"/>
      <c r="BN10" s="183"/>
      <c r="BO10" s="183"/>
      <c r="BP10" s="183"/>
      <c r="BQ10" s="183"/>
      <c r="BR10" s="183"/>
      <c r="BS10" s="183"/>
      <c r="BT10" s="183"/>
      <c r="BU10" s="183"/>
      <c r="BV10" s="183"/>
      <c r="BW10" s="183"/>
      <c r="BX10" s="183"/>
      <c r="BY10" s="183"/>
      <c r="BZ10" s="183"/>
      <c r="CA10" s="183"/>
      <c r="CB10" s="183"/>
      <c r="CC10" s="183"/>
      <c r="CD10" s="183"/>
      <c r="CE10" s="183"/>
      <c r="CF10" s="183"/>
      <c r="CG10" s="183"/>
      <c r="CH10" s="183"/>
      <c r="CI10" s="183"/>
      <c r="CJ10" s="183"/>
      <c r="CK10" s="183"/>
      <c r="CL10" s="183"/>
      <c r="CM10" s="183"/>
      <c r="CN10" s="183"/>
      <c r="CO10" s="183"/>
      <c r="CP10" s="183"/>
      <c r="CQ10" s="183"/>
      <c r="CR10" s="183"/>
      <c r="CS10" s="183"/>
      <c r="CT10" s="183"/>
      <c r="CU10" s="183"/>
      <c r="CV10" s="183"/>
      <c r="CW10" s="183"/>
      <c r="CX10" s="183"/>
      <c r="CY10" s="183"/>
      <c r="CZ10" s="183"/>
      <c r="DA10" s="183"/>
      <c r="DB10" s="183"/>
      <c r="DC10" s="183"/>
      <c r="DD10" s="183"/>
      <c r="DE10" s="183"/>
      <c r="DF10" s="183"/>
      <c r="DG10" s="183"/>
      <c r="DH10" s="183"/>
      <c r="DI10" s="183"/>
      <c r="DJ10" s="183"/>
      <c r="DK10" s="183"/>
      <c r="DL10" s="183"/>
      <c r="DM10" s="183"/>
      <c r="DN10" s="183"/>
      <c r="DO10" s="183"/>
      <c r="DP10" s="183"/>
      <c r="DQ10" s="183"/>
      <c r="DR10" s="183"/>
      <c r="DS10" s="183"/>
      <c r="DT10" s="183"/>
      <c r="DU10" s="183"/>
      <c r="DV10" s="183"/>
      <c r="DW10" s="183"/>
      <c r="DX10" s="183"/>
      <c r="DY10" s="183"/>
      <c r="DZ10" s="183"/>
      <c r="EA10" s="183"/>
      <c r="EB10" s="183"/>
      <c r="EC10" s="183"/>
      <c r="ED10" s="183"/>
      <c r="EE10" s="183"/>
      <c r="EF10" s="183"/>
      <c r="EG10" s="183"/>
      <c r="EH10" s="183"/>
      <c r="EI10" s="183"/>
      <c r="EJ10" s="183"/>
      <c r="EK10" s="183"/>
      <c r="EL10" s="183"/>
      <c r="EM10" s="183"/>
      <c r="EN10" s="183"/>
      <c r="EO10" s="183"/>
      <c r="EP10" s="183"/>
      <c r="EQ10" s="183"/>
      <c r="ER10" s="183"/>
      <c r="ES10" s="183"/>
      <c r="ET10" s="183"/>
      <c r="EU10" s="183"/>
      <c r="EV10" s="183"/>
      <c r="EW10" s="183"/>
      <c r="EX10" s="183"/>
      <c r="EY10" s="183"/>
      <c r="EZ10" s="183"/>
      <c r="FA10" s="183"/>
      <c r="FB10" s="183"/>
      <c r="FC10" s="183"/>
      <c r="FD10" s="183"/>
      <c r="FE10" s="183"/>
      <c r="FF10" s="183"/>
      <c r="FG10" s="183"/>
      <c r="FH10" s="183"/>
      <c r="FI10" s="183"/>
      <c r="FJ10" s="183"/>
      <c r="FK10" s="183"/>
      <c r="FL10" s="183"/>
      <c r="FM10" s="183"/>
      <c r="FN10" s="183"/>
      <c r="FO10" s="183"/>
      <c r="FP10" s="183"/>
      <c r="FQ10" s="183"/>
      <c r="FR10" s="183"/>
      <c r="FS10" s="183"/>
      <c r="FT10" s="183"/>
    </row>
    <row r="11" spans="1:278" s="170" customFormat="1" ht="13.5" customHeight="1" x14ac:dyDescent="0.2">
      <c r="A11" s="468"/>
      <c r="B11" s="314"/>
      <c r="C11" s="471"/>
      <c r="D11" s="471"/>
      <c r="E11" s="474"/>
      <c r="F11" s="474"/>
      <c r="G11" s="474"/>
      <c r="H11" s="480"/>
      <c r="I11" s="483"/>
      <c r="J11" s="492"/>
      <c r="K11" s="489"/>
      <c r="L11" s="489"/>
      <c r="M11" s="486"/>
      <c r="N11" s="489"/>
      <c r="O11" s="477"/>
      <c r="P11" s="477"/>
      <c r="Q11" s="477"/>
      <c r="R11" s="477"/>
      <c r="S11" s="477"/>
      <c r="T11" s="477"/>
      <c r="U11" s="183"/>
      <c r="V11" s="183"/>
      <c r="W11" s="183"/>
      <c r="X11" s="183"/>
      <c r="Y11" s="183"/>
      <c r="Z11" s="183"/>
      <c r="AA11" s="183"/>
      <c r="AB11" s="183"/>
      <c r="AC11" s="183"/>
      <c r="AD11" s="183"/>
      <c r="AE11" s="183"/>
      <c r="AF11" s="183"/>
      <c r="AG11" s="183"/>
      <c r="AH11" s="183"/>
      <c r="AI11" s="183"/>
      <c r="AJ11" s="183"/>
      <c r="AK11" s="183"/>
      <c r="AL11" s="183"/>
      <c r="AM11" s="183"/>
      <c r="AN11" s="183"/>
      <c r="AO11" s="183"/>
      <c r="AP11" s="183"/>
      <c r="AQ11" s="183"/>
      <c r="AR11" s="183"/>
      <c r="AS11" s="183"/>
      <c r="AT11" s="183"/>
      <c r="AU11" s="183"/>
      <c r="AV11" s="183"/>
      <c r="AW11" s="183"/>
      <c r="AX11" s="183"/>
      <c r="AY11" s="183"/>
      <c r="AZ11" s="183"/>
      <c r="BA11" s="183"/>
      <c r="BB11" s="183"/>
      <c r="BC11" s="183"/>
      <c r="BD11" s="183"/>
      <c r="BE11" s="183"/>
      <c r="BF11" s="183"/>
      <c r="BG11" s="183"/>
      <c r="BH11" s="183"/>
      <c r="BI11" s="183"/>
      <c r="BJ11" s="183"/>
      <c r="BK11" s="183"/>
      <c r="BL11" s="183"/>
      <c r="BM11" s="183"/>
      <c r="BN11" s="183"/>
      <c r="BO11" s="183"/>
      <c r="BP11" s="183"/>
      <c r="BQ11" s="183"/>
      <c r="BR11" s="183"/>
      <c r="BS11" s="183"/>
      <c r="BT11" s="183"/>
      <c r="BU11" s="183"/>
      <c r="BV11" s="183"/>
      <c r="BW11" s="183"/>
      <c r="BX11" s="183"/>
      <c r="BY11" s="183"/>
      <c r="BZ11" s="183"/>
      <c r="CA11" s="183"/>
      <c r="CB11" s="183"/>
      <c r="CC11" s="183"/>
      <c r="CD11" s="183"/>
      <c r="CE11" s="183"/>
      <c r="CF11" s="183"/>
      <c r="CG11" s="183"/>
      <c r="CH11" s="183"/>
      <c r="CI11" s="183"/>
      <c r="CJ11" s="183"/>
      <c r="CK11" s="183"/>
      <c r="CL11" s="183"/>
      <c r="CM11" s="183"/>
      <c r="CN11" s="183"/>
      <c r="CO11" s="183"/>
      <c r="CP11" s="183"/>
      <c r="CQ11" s="183"/>
      <c r="CR11" s="183"/>
      <c r="CS11" s="183"/>
      <c r="CT11" s="183"/>
      <c r="CU11" s="183"/>
      <c r="CV11" s="183"/>
      <c r="CW11" s="183"/>
      <c r="CX11" s="183"/>
      <c r="CY11" s="183"/>
      <c r="CZ11" s="183"/>
      <c r="DA11" s="183"/>
      <c r="DB11" s="183"/>
      <c r="DC11" s="183"/>
      <c r="DD11" s="183"/>
      <c r="DE11" s="183"/>
      <c r="DF11" s="183"/>
      <c r="DG11" s="183"/>
      <c r="DH11" s="183"/>
      <c r="DI11" s="183"/>
      <c r="DJ11" s="183"/>
      <c r="DK11" s="183"/>
      <c r="DL11" s="183"/>
      <c r="DM11" s="183"/>
      <c r="DN11" s="183"/>
      <c r="DO11" s="183"/>
      <c r="DP11" s="183"/>
      <c r="DQ11" s="183"/>
      <c r="DR11" s="183"/>
      <c r="DS11" s="183"/>
      <c r="DT11" s="183"/>
      <c r="DU11" s="183"/>
      <c r="DV11" s="183"/>
      <c r="DW11" s="183"/>
      <c r="DX11" s="183"/>
      <c r="DY11" s="183"/>
      <c r="DZ11" s="183"/>
      <c r="EA11" s="183"/>
      <c r="EB11" s="183"/>
      <c r="EC11" s="183"/>
      <c r="ED11" s="183"/>
      <c r="EE11" s="183"/>
      <c r="EF11" s="183"/>
      <c r="EG11" s="183"/>
      <c r="EH11" s="183"/>
      <c r="EI11" s="183"/>
      <c r="EJ11" s="183"/>
      <c r="EK11" s="183"/>
      <c r="EL11" s="183"/>
      <c r="EM11" s="183"/>
      <c r="EN11" s="183"/>
      <c r="EO11" s="183"/>
      <c r="EP11" s="183"/>
      <c r="EQ11" s="183"/>
      <c r="ER11" s="183"/>
      <c r="ES11" s="183"/>
      <c r="ET11" s="183"/>
      <c r="EU11" s="183"/>
      <c r="EV11" s="183"/>
      <c r="EW11" s="183"/>
      <c r="EX11" s="183"/>
      <c r="EY11" s="183"/>
      <c r="EZ11" s="183"/>
      <c r="FA11" s="183"/>
      <c r="FB11" s="183"/>
      <c r="FC11" s="183"/>
      <c r="FD11" s="183"/>
      <c r="FE11" s="183"/>
      <c r="FF11" s="183"/>
      <c r="FG11" s="183"/>
      <c r="FH11" s="183"/>
      <c r="FI11" s="183"/>
      <c r="FJ11" s="183"/>
      <c r="FK11" s="183"/>
      <c r="FL11" s="183"/>
      <c r="FM11" s="183"/>
      <c r="FN11" s="183"/>
      <c r="FO11" s="183"/>
      <c r="FP11" s="183"/>
      <c r="FQ11" s="183"/>
      <c r="FR11" s="183"/>
      <c r="FS11" s="183"/>
      <c r="FT11" s="183"/>
    </row>
    <row r="12" spans="1:278" s="170" customFormat="1" ht="13.5" customHeight="1" x14ac:dyDescent="0.2">
      <c r="A12" s="468"/>
      <c r="B12" s="314"/>
      <c r="C12" s="471"/>
      <c r="D12" s="471"/>
      <c r="E12" s="474"/>
      <c r="F12" s="474"/>
      <c r="G12" s="474"/>
      <c r="H12" s="480"/>
      <c r="I12" s="483"/>
      <c r="J12" s="492"/>
      <c r="K12" s="489"/>
      <c r="L12" s="489"/>
      <c r="M12" s="486"/>
      <c r="N12" s="489"/>
      <c r="O12" s="477"/>
      <c r="P12" s="477"/>
      <c r="Q12" s="477"/>
      <c r="R12" s="477"/>
      <c r="S12" s="477"/>
      <c r="T12" s="477"/>
      <c r="U12" s="183"/>
      <c r="V12" s="183"/>
      <c r="W12" s="183"/>
      <c r="X12" s="183"/>
      <c r="Y12" s="183"/>
      <c r="Z12" s="183"/>
      <c r="AA12" s="183"/>
      <c r="AB12" s="183"/>
      <c r="AC12" s="183"/>
      <c r="AD12" s="183"/>
      <c r="AE12" s="183"/>
      <c r="AF12" s="183"/>
      <c r="AG12" s="183"/>
      <c r="AH12" s="183"/>
      <c r="AI12" s="183"/>
      <c r="AJ12" s="183"/>
      <c r="AK12" s="183"/>
      <c r="AL12" s="183"/>
      <c r="AM12" s="183"/>
      <c r="AN12" s="183"/>
      <c r="AO12" s="183"/>
      <c r="AP12" s="183"/>
      <c r="AQ12" s="183"/>
      <c r="AR12" s="183"/>
      <c r="AS12" s="183"/>
      <c r="AT12" s="183"/>
      <c r="AU12" s="183"/>
      <c r="AV12" s="183"/>
      <c r="AW12" s="183"/>
      <c r="AX12" s="183"/>
      <c r="AY12" s="183"/>
      <c r="AZ12" s="183"/>
      <c r="BA12" s="183"/>
      <c r="BB12" s="183"/>
      <c r="BC12" s="183"/>
      <c r="BD12" s="183"/>
      <c r="BE12" s="183"/>
      <c r="BF12" s="183"/>
      <c r="BG12" s="183"/>
      <c r="BH12" s="183"/>
      <c r="BI12" s="183"/>
      <c r="BJ12" s="183"/>
      <c r="BK12" s="183"/>
      <c r="BL12" s="183"/>
      <c r="BM12" s="183"/>
      <c r="BN12" s="183"/>
      <c r="BO12" s="183"/>
      <c r="BP12" s="183"/>
      <c r="BQ12" s="183"/>
      <c r="BR12" s="183"/>
      <c r="BS12" s="183"/>
      <c r="BT12" s="183"/>
      <c r="BU12" s="183"/>
      <c r="BV12" s="183"/>
      <c r="BW12" s="183"/>
      <c r="BX12" s="183"/>
      <c r="BY12" s="183"/>
      <c r="BZ12" s="183"/>
      <c r="CA12" s="183"/>
      <c r="CB12" s="183"/>
      <c r="CC12" s="183"/>
      <c r="CD12" s="183"/>
      <c r="CE12" s="183"/>
      <c r="CF12" s="183"/>
      <c r="CG12" s="183"/>
      <c r="CH12" s="183"/>
      <c r="CI12" s="183"/>
      <c r="CJ12" s="183"/>
      <c r="CK12" s="183"/>
      <c r="CL12" s="183"/>
      <c r="CM12" s="183"/>
      <c r="CN12" s="183"/>
      <c r="CO12" s="183"/>
      <c r="CP12" s="183"/>
      <c r="CQ12" s="183"/>
      <c r="CR12" s="183"/>
      <c r="CS12" s="183"/>
      <c r="CT12" s="183"/>
      <c r="CU12" s="183"/>
      <c r="CV12" s="183"/>
      <c r="CW12" s="183"/>
      <c r="CX12" s="183"/>
      <c r="CY12" s="183"/>
      <c r="CZ12" s="183"/>
      <c r="DA12" s="183"/>
      <c r="DB12" s="183"/>
      <c r="DC12" s="183"/>
      <c r="DD12" s="183"/>
      <c r="DE12" s="183"/>
      <c r="DF12" s="183"/>
      <c r="DG12" s="183"/>
      <c r="DH12" s="183"/>
      <c r="DI12" s="183"/>
      <c r="DJ12" s="183"/>
      <c r="DK12" s="183"/>
      <c r="DL12" s="183"/>
      <c r="DM12" s="183"/>
      <c r="DN12" s="183"/>
      <c r="DO12" s="183"/>
      <c r="DP12" s="183"/>
      <c r="DQ12" s="183"/>
      <c r="DR12" s="183"/>
      <c r="DS12" s="183"/>
      <c r="DT12" s="183"/>
      <c r="DU12" s="183"/>
      <c r="DV12" s="183"/>
      <c r="DW12" s="183"/>
      <c r="DX12" s="183"/>
      <c r="DY12" s="183"/>
      <c r="DZ12" s="183"/>
      <c r="EA12" s="183"/>
      <c r="EB12" s="183"/>
      <c r="EC12" s="183"/>
      <c r="ED12" s="183"/>
      <c r="EE12" s="183"/>
      <c r="EF12" s="183"/>
      <c r="EG12" s="183"/>
      <c r="EH12" s="183"/>
      <c r="EI12" s="183"/>
      <c r="EJ12" s="183"/>
      <c r="EK12" s="183"/>
      <c r="EL12" s="183"/>
      <c r="EM12" s="183"/>
      <c r="EN12" s="183"/>
      <c r="EO12" s="183"/>
      <c r="EP12" s="183"/>
      <c r="EQ12" s="183"/>
      <c r="ER12" s="183"/>
      <c r="ES12" s="183"/>
      <c r="ET12" s="183"/>
      <c r="EU12" s="183"/>
      <c r="EV12" s="183"/>
      <c r="EW12" s="183"/>
      <c r="EX12" s="183"/>
      <c r="EY12" s="183"/>
      <c r="EZ12" s="183"/>
      <c r="FA12" s="183"/>
      <c r="FB12" s="183"/>
      <c r="FC12" s="183"/>
      <c r="FD12" s="183"/>
      <c r="FE12" s="183"/>
      <c r="FF12" s="183"/>
      <c r="FG12" s="183"/>
      <c r="FH12" s="183"/>
      <c r="FI12" s="183"/>
      <c r="FJ12" s="183"/>
      <c r="FK12" s="183"/>
      <c r="FL12" s="183"/>
      <c r="FM12" s="183"/>
      <c r="FN12" s="183"/>
      <c r="FO12" s="183"/>
      <c r="FP12" s="183"/>
      <c r="FQ12" s="183"/>
      <c r="FR12" s="183"/>
      <c r="FS12" s="183"/>
      <c r="FT12" s="183"/>
    </row>
    <row r="13" spans="1:278" s="170" customFormat="1" ht="13.5" customHeight="1" x14ac:dyDescent="0.2">
      <c r="A13" s="468"/>
      <c r="B13" s="314"/>
      <c r="C13" s="471"/>
      <c r="D13" s="471"/>
      <c r="E13" s="474"/>
      <c r="F13" s="474"/>
      <c r="G13" s="474"/>
      <c r="H13" s="480"/>
      <c r="I13" s="483"/>
      <c r="J13" s="492"/>
      <c r="K13" s="489"/>
      <c r="L13" s="489"/>
      <c r="M13" s="486"/>
      <c r="N13" s="489"/>
      <c r="O13" s="477"/>
      <c r="P13" s="477"/>
      <c r="Q13" s="477"/>
      <c r="R13" s="477"/>
      <c r="S13" s="477"/>
      <c r="T13" s="477"/>
      <c r="U13" s="183"/>
      <c r="V13" s="183"/>
      <c r="W13" s="183"/>
      <c r="X13" s="183"/>
      <c r="Y13" s="183"/>
      <c r="Z13" s="183"/>
      <c r="AA13" s="183"/>
      <c r="AB13" s="183"/>
      <c r="AC13" s="183"/>
      <c r="AD13" s="183"/>
      <c r="AE13" s="183"/>
      <c r="AF13" s="183"/>
      <c r="AG13" s="183"/>
      <c r="AH13" s="183"/>
      <c r="AI13" s="183"/>
      <c r="AJ13" s="183"/>
      <c r="AK13" s="183"/>
      <c r="AL13" s="183"/>
      <c r="AM13" s="183"/>
      <c r="AN13" s="183"/>
      <c r="AO13" s="183"/>
      <c r="AP13" s="183"/>
      <c r="AQ13" s="183"/>
      <c r="AR13" s="183"/>
      <c r="AS13" s="183"/>
      <c r="AT13" s="183"/>
      <c r="AU13" s="183"/>
      <c r="AV13" s="183"/>
      <c r="AW13" s="183"/>
      <c r="AX13" s="183"/>
      <c r="AY13" s="183"/>
      <c r="AZ13" s="183"/>
      <c r="BA13" s="183"/>
      <c r="BB13" s="183"/>
      <c r="BC13" s="183"/>
      <c r="BD13" s="183"/>
      <c r="BE13" s="183"/>
      <c r="BF13" s="183"/>
      <c r="BG13" s="183"/>
      <c r="BH13" s="183"/>
      <c r="BI13" s="183"/>
      <c r="BJ13" s="183"/>
      <c r="BK13" s="183"/>
      <c r="BL13" s="183"/>
      <c r="BM13" s="183"/>
      <c r="BN13" s="183"/>
      <c r="BO13" s="183"/>
      <c r="BP13" s="183"/>
      <c r="BQ13" s="183"/>
      <c r="BR13" s="183"/>
      <c r="BS13" s="183"/>
      <c r="BT13" s="183"/>
      <c r="BU13" s="183"/>
      <c r="BV13" s="183"/>
      <c r="BW13" s="183"/>
      <c r="BX13" s="183"/>
      <c r="BY13" s="183"/>
      <c r="BZ13" s="183"/>
      <c r="CA13" s="183"/>
      <c r="CB13" s="183"/>
      <c r="CC13" s="183"/>
      <c r="CD13" s="183"/>
      <c r="CE13" s="183"/>
      <c r="CF13" s="183"/>
      <c r="CG13" s="183"/>
      <c r="CH13" s="183"/>
      <c r="CI13" s="183"/>
      <c r="CJ13" s="183"/>
      <c r="CK13" s="183"/>
      <c r="CL13" s="183"/>
      <c r="CM13" s="183"/>
      <c r="CN13" s="183"/>
      <c r="CO13" s="183"/>
      <c r="CP13" s="183"/>
      <c r="CQ13" s="183"/>
      <c r="CR13" s="183"/>
      <c r="CS13" s="183"/>
      <c r="CT13" s="183"/>
      <c r="CU13" s="183"/>
      <c r="CV13" s="183"/>
      <c r="CW13" s="183"/>
      <c r="CX13" s="183"/>
      <c r="CY13" s="183"/>
      <c r="CZ13" s="183"/>
      <c r="DA13" s="183"/>
      <c r="DB13" s="183"/>
      <c r="DC13" s="183"/>
      <c r="DD13" s="183"/>
      <c r="DE13" s="183"/>
      <c r="DF13" s="183"/>
      <c r="DG13" s="183"/>
      <c r="DH13" s="183"/>
      <c r="DI13" s="183"/>
      <c r="DJ13" s="183"/>
      <c r="DK13" s="183"/>
      <c r="DL13" s="183"/>
      <c r="DM13" s="183"/>
      <c r="DN13" s="183"/>
      <c r="DO13" s="183"/>
      <c r="DP13" s="183"/>
      <c r="DQ13" s="183"/>
      <c r="DR13" s="183"/>
      <c r="DS13" s="183"/>
      <c r="DT13" s="183"/>
      <c r="DU13" s="183"/>
      <c r="DV13" s="183"/>
      <c r="DW13" s="183"/>
      <c r="DX13" s="183"/>
      <c r="DY13" s="183"/>
      <c r="DZ13" s="183"/>
      <c r="EA13" s="183"/>
      <c r="EB13" s="183"/>
      <c r="EC13" s="183"/>
      <c r="ED13" s="183"/>
      <c r="EE13" s="183"/>
      <c r="EF13" s="183"/>
      <c r="EG13" s="183"/>
      <c r="EH13" s="183"/>
      <c r="EI13" s="183"/>
      <c r="EJ13" s="183"/>
      <c r="EK13" s="183"/>
      <c r="EL13" s="183"/>
      <c r="EM13" s="183"/>
      <c r="EN13" s="183"/>
      <c r="EO13" s="183"/>
      <c r="EP13" s="183"/>
      <c r="EQ13" s="183"/>
      <c r="ER13" s="183"/>
      <c r="ES13" s="183"/>
      <c r="ET13" s="183"/>
      <c r="EU13" s="183"/>
      <c r="EV13" s="183"/>
      <c r="EW13" s="183"/>
      <c r="EX13" s="183"/>
      <c r="EY13" s="183"/>
      <c r="EZ13" s="183"/>
      <c r="FA13" s="183"/>
      <c r="FB13" s="183"/>
      <c r="FC13" s="183"/>
      <c r="FD13" s="183"/>
      <c r="FE13" s="183"/>
      <c r="FF13" s="183"/>
      <c r="FG13" s="183"/>
      <c r="FH13" s="183"/>
      <c r="FI13" s="183"/>
      <c r="FJ13" s="183"/>
      <c r="FK13" s="183"/>
      <c r="FL13" s="183"/>
      <c r="FM13" s="183"/>
      <c r="FN13" s="183"/>
      <c r="FO13" s="183"/>
      <c r="FP13" s="183"/>
      <c r="FQ13" s="183"/>
      <c r="FR13" s="183"/>
      <c r="FS13" s="183"/>
      <c r="FT13" s="183"/>
    </row>
    <row r="14" spans="1:278" s="170" customFormat="1" ht="238.5" customHeight="1" thickBot="1" x14ac:dyDescent="0.25">
      <c r="A14" s="469"/>
      <c r="B14" s="495"/>
      <c r="C14" s="472"/>
      <c r="D14" s="472"/>
      <c r="E14" s="475"/>
      <c r="F14" s="475"/>
      <c r="G14" s="475"/>
      <c r="H14" s="481"/>
      <c r="I14" s="484"/>
      <c r="J14" s="493"/>
      <c r="K14" s="490"/>
      <c r="L14" s="490"/>
      <c r="M14" s="487"/>
      <c r="N14" s="490"/>
      <c r="O14" s="478"/>
      <c r="P14" s="478"/>
      <c r="Q14" s="478"/>
      <c r="R14" s="478"/>
      <c r="S14" s="478"/>
      <c r="T14" s="478"/>
      <c r="U14" s="183"/>
      <c r="V14" s="183"/>
      <c r="W14" s="183"/>
      <c r="X14" s="183"/>
      <c r="Y14" s="183"/>
      <c r="Z14" s="183"/>
      <c r="AA14" s="183"/>
      <c r="AB14" s="183"/>
      <c r="AC14" s="183"/>
      <c r="AD14" s="183"/>
      <c r="AE14" s="183"/>
      <c r="AF14" s="183"/>
      <c r="AG14" s="183"/>
      <c r="AH14" s="183"/>
      <c r="AI14" s="183"/>
      <c r="AJ14" s="183"/>
      <c r="AK14" s="183"/>
      <c r="AL14" s="183"/>
      <c r="AM14" s="183"/>
      <c r="AN14" s="183"/>
      <c r="AO14" s="183"/>
      <c r="AP14" s="183"/>
      <c r="AQ14" s="183"/>
      <c r="AR14" s="183"/>
      <c r="AS14" s="183"/>
      <c r="AT14" s="183"/>
      <c r="AU14" s="183"/>
      <c r="AV14" s="183"/>
      <c r="AW14" s="183"/>
      <c r="AX14" s="183"/>
      <c r="AY14" s="183"/>
      <c r="AZ14" s="183"/>
      <c r="BA14" s="183"/>
      <c r="BB14" s="183"/>
      <c r="BC14" s="183"/>
      <c r="BD14" s="183"/>
      <c r="BE14" s="183"/>
      <c r="BF14" s="183"/>
      <c r="BG14" s="183"/>
      <c r="BH14" s="183"/>
      <c r="BI14" s="183"/>
      <c r="BJ14" s="183"/>
      <c r="BK14" s="183"/>
      <c r="BL14" s="183"/>
      <c r="BM14" s="183"/>
      <c r="BN14" s="183"/>
      <c r="BO14" s="183"/>
      <c r="BP14" s="183"/>
      <c r="BQ14" s="183"/>
      <c r="BR14" s="183"/>
      <c r="BS14" s="183"/>
      <c r="BT14" s="183"/>
      <c r="BU14" s="183"/>
      <c r="BV14" s="183"/>
      <c r="BW14" s="183"/>
      <c r="BX14" s="183"/>
      <c r="BY14" s="183"/>
      <c r="BZ14" s="183"/>
      <c r="CA14" s="183"/>
      <c r="CB14" s="183"/>
      <c r="CC14" s="183"/>
      <c r="CD14" s="183"/>
      <c r="CE14" s="183"/>
      <c r="CF14" s="183"/>
      <c r="CG14" s="183"/>
      <c r="CH14" s="183"/>
      <c r="CI14" s="183"/>
      <c r="CJ14" s="183"/>
      <c r="CK14" s="183"/>
      <c r="CL14" s="183"/>
      <c r="CM14" s="183"/>
      <c r="CN14" s="183"/>
      <c r="CO14" s="183"/>
      <c r="CP14" s="183"/>
      <c r="CQ14" s="183"/>
      <c r="CR14" s="183"/>
      <c r="CS14" s="183"/>
      <c r="CT14" s="183"/>
      <c r="CU14" s="183"/>
      <c r="CV14" s="183"/>
      <c r="CW14" s="183"/>
      <c r="CX14" s="183"/>
      <c r="CY14" s="183"/>
      <c r="CZ14" s="183"/>
      <c r="DA14" s="183"/>
      <c r="DB14" s="183"/>
      <c r="DC14" s="183"/>
      <c r="DD14" s="183"/>
      <c r="DE14" s="183"/>
      <c r="DF14" s="183"/>
      <c r="DG14" s="183"/>
      <c r="DH14" s="183"/>
      <c r="DI14" s="183"/>
      <c r="DJ14" s="183"/>
      <c r="DK14" s="183"/>
      <c r="DL14" s="183"/>
      <c r="DM14" s="183"/>
      <c r="DN14" s="183"/>
      <c r="DO14" s="183"/>
      <c r="DP14" s="183"/>
      <c r="DQ14" s="183"/>
      <c r="DR14" s="183"/>
      <c r="DS14" s="183"/>
      <c r="DT14" s="183"/>
      <c r="DU14" s="183"/>
      <c r="DV14" s="183"/>
      <c r="DW14" s="183"/>
      <c r="DX14" s="183"/>
      <c r="DY14" s="183"/>
      <c r="DZ14" s="183"/>
      <c r="EA14" s="183"/>
      <c r="EB14" s="183"/>
      <c r="EC14" s="183"/>
      <c r="ED14" s="183"/>
      <c r="EE14" s="183"/>
      <c r="EF14" s="183"/>
      <c r="EG14" s="183"/>
      <c r="EH14" s="183"/>
      <c r="EI14" s="183"/>
      <c r="EJ14" s="183"/>
      <c r="EK14" s="183"/>
      <c r="EL14" s="183"/>
      <c r="EM14" s="183"/>
      <c r="EN14" s="183"/>
      <c r="EO14" s="183"/>
      <c r="EP14" s="183"/>
      <c r="EQ14" s="183"/>
      <c r="ER14" s="183"/>
      <c r="ES14" s="183"/>
      <c r="ET14" s="183"/>
      <c r="EU14" s="183"/>
      <c r="EV14" s="183"/>
      <c r="EW14" s="183"/>
      <c r="EX14" s="183"/>
      <c r="EY14" s="183"/>
      <c r="EZ14" s="183"/>
      <c r="FA14" s="183"/>
      <c r="FB14" s="183"/>
      <c r="FC14" s="183"/>
      <c r="FD14" s="183"/>
      <c r="FE14" s="183"/>
      <c r="FF14" s="183"/>
      <c r="FG14" s="183"/>
      <c r="FH14" s="183"/>
      <c r="FI14" s="183"/>
      <c r="FJ14" s="183"/>
      <c r="FK14" s="183"/>
      <c r="FL14" s="183"/>
      <c r="FM14" s="183"/>
      <c r="FN14" s="183"/>
      <c r="FO14" s="183"/>
      <c r="FP14" s="183"/>
      <c r="FQ14" s="183"/>
      <c r="FR14" s="183"/>
      <c r="FS14" s="183"/>
      <c r="FT14" s="183"/>
    </row>
    <row r="15" spans="1:278" s="170" customFormat="1" ht="15" customHeight="1" x14ac:dyDescent="0.2">
      <c r="A15" s="467">
        <f>'Mapa Final'!A15</f>
        <v>2</v>
      </c>
      <c r="B15" s="494" t="str">
        <f>'Mapa Final'!B15</f>
        <v>Error en los productos finales expedidos por la URNA</v>
      </c>
      <c r="C15" s="470" t="str">
        <f>'Mapa Final'!C15</f>
        <v>Reputacional</v>
      </c>
      <c r="D15" s="470" t="str">
        <f>'Mapa Final'!D15</f>
        <v>1.Desconocimiento de los requisitos para la realizaciòn de los tràmites, por parte de los usuarios.
2.Errores en el diligenciamiento del formulario unico y/o falta de actualizaciòn de la informaciòn reportada en este por parte del usuario.
3.Debilidades en la revisiòn de los documentos presentados por el usuario para la validaciòn del cumplimiento de requisitos.
4.Debilidades en los controles al proceso de impresiòn del plàstico de tarjetas profesionales, licencias temporales o carnet de jueces de paz.</v>
      </c>
      <c r="E15" s="473" t="str">
        <f>'Mapa Final'!E15</f>
        <v>Errores en la informacion del solicitante generados por el usuario y/o por el gestor del trámite.</v>
      </c>
      <c r="F15" s="473" t="str">
        <f>'Mapa Final'!F15</f>
        <v>Posibilidad de imprimir con errores en su contenido los plàsticos de tarjetas profesionales, licencias temporales o carnet de jueces de paz, a partir de la informaciòn erronea registrada por el usuario, que genera reprocesos de las actividades y afecta la imagen y credibilidad de la Corporación, la Urna y de los terceros vinculados al tràmite.</v>
      </c>
      <c r="G15" s="473" t="str">
        <f>'Mapa Final'!G15</f>
        <v>Usuarios, productos y prácticas organizacionales</v>
      </c>
      <c r="H15" s="479" t="str">
        <f>'Mapa Final'!I15</f>
        <v>Muy Alta</v>
      </c>
      <c r="I15" s="482" t="str">
        <f>'Mapa Final'!L15</f>
        <v>Menor</v>
      </c>
      <c r="J15" s="491" t="str">
        <f>'Mapa Final'!N15</f>
        <v xml:space="preserve">Alto </v>
      </c>
      <c r="K15" s="488" t="str">
        <f>'Mapa Final'!AA15</f>
        <v>Media</v>
      </c>
      <c r="L15" s="488" t="str">
        <f>'Mapa Final'!AE15</f>
        <v>Menor</v>
      </c>
      <c r="M15" s="485" t="str">
        <f>'Mapa Final'!AG15</f>
        <v>Moderado</v>
      </c>
      <c r="N15" s="488" t="str">
        <f>'Mapa Final'!AH15</f>
        <v>Reducir(mitigar)</v>
      </c>
      <c r="O15" s="476"/>
      <c r="P15" s="476"/>
      <c r="Q15" s="476"/>
      <c r="R15" s="476"/>
      <c r="S15" s="476"/>
      <c r="T15" s="476"/>
      <c r="U15" s="183"/>
      <c r="V15" s="183"/>
      <c r="W15" s="183"/>
      <c r="X15" s="183"/>
      <c r="Y15" s="183"/>
      <c r="Z15" s="183"/>
      <c r="AA15" s="183"/>
      <c r="AB15" s="183"/>
      <c r="AC15" s="183"/>
      <c r="AD15" s="183"/>
      <c r="AE15" s="183"/>
      <c r="AF15" s="183"/>
      <c r="AG15" s="183"/>
      <c r="AH15" s="183"/>
      <c r="AI15" s="183"/>
      <c r="AJ15" s="183"/>
      <c r="AK15" s="183"/>
      <c r="AL15" s="183"/>
      <c r="AM15" s="183"/>
      <c r="AN15" s="183"/>
      <c r="AO15" s="183"/>
      <c r="AP15" s="183"/>
      <c r="AQ15" s="183"/>
      <c r="AR15" s="183"/>
      <c r="AS15" s="183"/>
      <c r="AT15" s="183"/>
      <c r="AU15" s="183"/>
      <c r="AV15" s="183"/>
      <c r="AW15" s="183"/>
      <c r="AX15" s="183"/>
      <c r="AY15" s="183"/>
      <c r="AZ15" s="183"/>
      <c r="BA15" s="183"/>
      <c r="BB15" s="183"/>
      <c r="BC15" s="183"/>
      <c r="BD15" s="183"/>
      <c r="BE15" s="183"/>
      <c r="BF15" s="183"/>
      <c r="BG15" s="183"/>
      <c r="BH15" s="183"/>
      <c r="BI15" s="183"/>
      <c r="BJ15" s="183"/>
      <c r="BK15" s="183"/>
      <c r="BL15" s="183"/>
      <c r="BM15" s="183"/>
      <c r="BN15" s="183"/>
      <c r="BO15" s="183"/>
      <c r="BP15" s="183"/>
      <c r="BQ15" s="183"/>
      <c r="BR15" s="183"/>
      <c r="BS15" s="183"/>
      <c r="BT15" s="183"/>
      <c r="BU15" s="183"/>
      <c r="BV15" s="183"/>
      <c r="BW15" s="183"/>
      <c r="BX15" s="183"/>
      <c r="BY15" s="183"/>
      <c r="BZ15" s="183"/>
      <c r="CA15" s="183"/>
      <c r="CB15" s="183"/>
      <c r="CC15" s="183"/>
      <c r="CD15" s="183"/>
      <c r="CE15" s="183"/>
      <c r="CF15" s="183"/>
      <c r="CG15" s="183"/>
      <c r="CH15" s="183"/>
      <c r="CI15" s="183"/>
      <c r="CJ15" s="183"/>
      <c r="CK15" s="183"/>
      <c r="CL15" s="183"/>
      <c r="CM15" s="183"/>
      <c r="CN15" s="183"/>
      <c r="CO15" s="183"/>
      <c r="CP15" s="183"/>
      <c r="CQ15" s="183"/>
      <c r="CR15" s="183"/>
      <c r="CS15" s="183"/>
      <c r="CT15" s="183"/>
      <c r="CU15" s="183"/>
      <c r="CV15" s="183"/>
      <c r="CW15" s="183"/>
      <c r="CX15" s="183"/>
      <c r="CY15" s="183"/>
      <c r="CZ15" s="183"/>
      <c r="DA15" s="183"/>
      <c r="DB15" s="183"/>
      <c r="DC15" s="183"/>
      <c r="DD15" s="183"/>
      <c r="DE15" s="183"/>
      <c r="DF15" s="183"/>
      <c r="DG15" s="183"/>
      <c r="DH15" s="183"/>
      <c r="DI15" s="183"/>
      <c r="DJ15" s="183"/>
      <c r="DK15" s="183"/>
      <c r="DL15" s="183"/>
      <c r="DM15" s="183"/>
      <c r="DN15" s="183"/>
      <c r="DO15" s="183"/>
      <c r="DP15" s="183"/>
      <c r="DQ15" s="183"/>
      <c r="DR15" s="183"/>
      <c r="DS15" s="183"/>
      <c r="DT15" s="183"/>
      <c r="DU15" s="183"/>
      <c r="DV15" s="183"/>
      <c r="DW15" s="183"/>
      <c r="DX15" s="183"/>
      <c r="DY15" s="183"/>
      <c r="DZ15" s="183"/>
      <c r="EA15" s="183"/>
      <c r="EB15" s="183"/>
      <c r="EC15" s="183"/>
      <c r="ED15" s="183"/>
      <c r="EE15" s="183"/>
      <c r="EF15" s="183"/>
      <c r="EG15" s="183"/>
      <c r="EH15" s="183"/>
      <c r="EI15" s="183"/>
      <c r="EJ15" s="183"/>
      <c r="EK15" s="183"/>
      <c r="EL15" s="183"/>
      <c r="EM15" s="183"/>
      <c r="EN15" s="183"/>
      <c r="EO15" s="183"/>
      <c r="EP15" s="183"/>
      <c r="EQ15" s="183"/>
      <c r="ER15" s="183"/>
      <c r="ES15" s="183"/>
      <c r="ET15" s="183"/>
      <c r="EU15" s="183"/>
      <c r="EV15" s="183"/>
      <c r="EW15" s="183"/>
      <c r="EX15" s="183"/>
      <c r="EY15" s="183"/>
      <c r="EZ15" s="183"/>
      <c r="FA15" s="183"/>
      <c r="FB15" s="183"/>
      <c r="FC15" s="183"/>
      <c r="FD15" s="183"/>
      <c r="FE15" s="183"/>
      <c r="FF15" s="183"/>
      <c r="FG15" s="183"/>
      <c r="FH15" s="183"/>
      <c r="FI15" s="183"/>
      <c r="FJ15" s="183"/>
      <c r="FK15" s="183"/>
      <c r="FL15" s="183"/>
      <c r="FM15" s="183"/>
      <c r="FN15" s="183"/>
      <c r="FO15" s="183"/>
      <c r="FP15" s="183"/>
      <c r="FQ15" s="183"/>
      <c r="FR15" s="183"/>
      <c r="FS15" s="183"/>
      <c r="FT15" s="183"/>
    </row>
    <row r="16" spans="1:278" s="170" customFormat="1" ht="13.5" customHeight="1" x14ac:dyDescent="0.2">
      <c r="A16" s="468"/>
      <c r="B16" s="314"/>
      <c r="C16" s="471"/>
      <c r="D16" s="471"/>
      <c r="E16" s="474"/>
      <c r="F16" s="474"/>
      <c r="G16" s="474"/>
      <c r="H16" s="480"/>
      <c r="I16" s="483"/>
      <c r="J16" s="492"/>
      <c r="K16" s="489"/>
      <c r="L16" s="489"/>
      <c r="M16" s="486"/>
      <c r="N16" s="489"/>
      <c r="O16" s="477"/>
      <c r="P16" s="477"/>
      <c r="Q16" s="477"/>
      <c r="R16" s="477"/>
      <c r="S16" s="477"/>
      <c r="T16" s="477"/>
      <c r="U16" s="183"/>
      <c r="V16" s="183"/>
      <c r="W16" s="183"/>
      <c r="X16" s="183"/>
      <c r="Y16" s="183"/>
      <c r="Z16" s="183"/>
      <c r="AA16" s="183"/>
      <c r="AB16" s="183"/>
      <c r="AC16" s="183"/>
      <c r="AD16" s="183"/>
      <c r="AE16" s="183"/>
      <c r="AF16" s="183"/>
      <c r="AG16" s="183"/>
      <c r="AH16" s="183"/>
      <c r="AI16" s="183"/>
      <c r="AJ16" s="183"/>
      <c r="AK16" s="183"/>
      <c r="AL16" s="183"/>
      <c r="AM16" s="183"/>
      <c r="AN16" s="183"/>
      <c r="AO16" s="183"/>
      <c r="AP16" s="183"/>
      <c r="AQ16" s="183"/>
      <c r="AR16" s="183"/>
      <c r="AS16" s="183"/>
      <c r="AT16" s="183"/>
      <c r="AU16" s="183"/>
      <c r="AV16" s="183"/>
      <c r="AW16" s="183"/>
      <c r="AX16" s="183"/>
      <c r="AY16" s="183"/>
      <c r="AZ16" s="183"/>
      <c r="BA16" s="183"/>
      <c r="BB16" s="183"/>
      <c r="BC16" s="183"/>
      <c r="BD16" s="183"/>
      <c r="BE16" s="183"/>
      <c r="BF16" s="183"/>
      <c r="BG16" s="183"/>
      <c r="BH16" s="183"/>
      <c r="BI16" s="183"/>
      <c r="BJ16" s="183"/>
      <c r="BK16" s="183"/>
      <c r="BL16" s="183"/>
      <c r="BM16" s="183"/>
      <c r="BN16" s="183"/>
      <c r="BO16" s="183"/>
      <c r="BP16" s="183"/>
      <c r="BQ16" s="183"/>
      <c r="BR16" s="183"/>
      <c r="BS16" s="183"/>
      <c r="BT16" s="183"/>
      <c r="BU16" s="183"/>
      <c r="BV16" s="183"/>
      <c r="BW16" s="183"/>
      <c r="BX16" s="183"/>
      <c r="BY16" s="183"/>
      <c r="BZ16" s="183"/>
      <c r="CA16" s="183"/>
      <c r="CB16" s="183"/>
      <c r="CC16" s="183"/>
      <c r="CD16" s="183"/>
      <c r="CE16" s="183"/>
      <c r="CF16" s="183"/>
      <c r="CG16" s="183"/>
      <c r="CH16" s="183"/>
      <c r="CI16" s="183"/>
      <c r="CJ16" s="183"/>
      <c r="CK16" s="183"/>
      <c r="CL16" s="183"/>
      <c r="CM16" s="183"/>
      <c r="CN16" s="183"/>
      <c r="CO16" s="183"/>
      <c r="CP16" s="183"/>
      <c r="CQ16" s="183"/>
      <c r="CR16" s="183"/>
      <c r="CS16" s="183"/>
      <c r="CT16" s="183"/>
      <c r="CU16" s="183"/>
      <c r="CV16" s="183"/>
      <c r="CW16" s="183"/>
      <c r="CX16" s="183"/>
      <c r="CY16" s="183"/>
      <c r="CZ16" s="183"/>
      <c r="DA16" s="183"/>
      <c r="DB16" s="183"/>
      <c r="DC16" s="183"/>
      <c r="DD16" s="183"/>
      <c r="DE16" s="183"/>
      <c r="DF16" s="183"/>
      <c r="DG16" s="183"/>
      <c r="DH16" s="183"/>
      <c r="DI16" s="183"/>
      <c r="DJ16" s="183"/>
      <c r="DK16" s="183"/>
      <c r="DL16" s="183"/>
      <c r="DM16" s="183"/>
      <c r="DN16" s="183"/>
      <c r="DO16" s="183"/>
      <c r="DP16" s="183"/>
      <c r="DQ16" s="183"/>
      <c r="DR16" s="183"/>
      <c r="DS16" s="183"/>
      <c r="DT16" s="183"/>
      <c r="DU16" s="183"/>
      <c r="DV16" s="183"/>
      <c r="DW16" s="183"/>
      <c r="DX16" s="183"/>
      <c r="DY16" s="183"/>
      <c r="DZ16" s="183"/>
      <c r="EA16" s="183"/>
      <c r="EB16" s="183"/>
      <c r="EC16" s="183"/>
      <c r="ED16" s="183"/>
      <c r="EE16" s="183"/>
      <c r="EF16" s="183"/>
      <c r="EG16" s="183"/>
      <c r="EH16" s="183"/>
      <c r="EI16" s="183"/>
      <c r="EJ16" s="183"/>
      <c r="EK16" s="183"/>
      <c r="EL16" s="183"/>
      <c r="EM16" s="183"/>
      <c r="EN16" s="183"/>
      <c r="EO16" s="183"/>
      <c r="EP16" s="183"/>
      <c r="EQ16" s="183"/>
      <c r="ER16" s="183"/>
      <c r="ES16" s="183"/>
      <c r="ET16" s="183"/>
      <c r="EU16" s="183"/>
      <c r="EV16" s="183"/>
      <c r="EW16" s="183"/>
      <c r="EX16" s="183"/>
      <c r="EY16" s="183"/>
      <c r="EZ16" s="183"/>
      <c r="FA16" s="183"/>
      <c r="FB16" s="183"/>
      <c r="FC16" s="183"/>
      <c r="FD16" s="183"/>
      <c r="FE16" s="183"/>
      <c r="FF16" s="183"/>
      <c r="FG16" s="183"/>
      <c r="FH16" s="183"/>
      <c r="FI16" s="183"/>
      <c r="FJ16" s="183"/>
      <c r="FK16" s="183"/>
      <c r="FL16" s="183"/>
      <c r="FM16" s="183"/>
      <c r="FN16" s="183"/>
      <c r="FO16" s="183"/>
      <c r="FP16" s="183"/>
      <c r="FQ16" s="183"/>
      <c r="FR16" s="183"/>
      <c r="FS16" s="183"/>
      <c r="FT16" s="183"/>
    </row>
    <row r="17" spans="1:176" s="170" customFormat="1" ht="13.5" customHeight="1" x14ac:dyDescent="0.2">
      <c r="A17" s="468"/>
      <c r="B17" s="314"/>
      <c r="C17" s="471"/>
      <c r="D17" s="471"/>
      <c r="E17" s="474"/>
      <c r="F17" s="474"/>
      <c r="G17" s="474"/>
      <c r="H17" s="480"/>
      <c r="I17" s="483"/>
      <c r="J17" s="492"/>
      <c r="K17" s="489"/>
      <c r="L17" s="489"/>
      <c r="M17" s="486"/>
      <c r="N17" s="489"/>
      <c r="O17" s="477"/>
      <c r="P17" s="477"/>
      <c r="Q17" s="477"/>
      <c r="R17" s="477"/>
      <c r="S17" s="477"/>
      <c r="T17" s="477"/>
      <c r="U17" s="183"/>
      <c r="V17" s="183"/>
      <c r="W17" s="183"/>
      <c r="X17" s="183"/>
      <c r="Y17" s="183"/>
      <c r="Z17" s="183"/>
      <c r="AA17" s="183"/>
      <c r="AB17" s="183"/>
      <c r="AC17" s="183"/>
      <c r="AD17" s="183"/>
      <c r="AE17" s="183"/>
      <c r="AF17" s="183"/>
      <c r="AG17" s="183"/>
      <c r="AH17" s="183"/>
      <c r="AI17" s="183"/>
      <c r="AJ17" s="183"/>
      <c r="AK17" s="183"/>
      <c r="AL17" s="183"/>
      <c r="AM17" s="183"/>
      <c r="AN17" s="183"/>
      <c r="AO17" s="183"/>
      <c r="AP17" s="183"/>
      <c r="AQ17" s="183"/>
      <c r="AR17" s="183"/>
      <c r="AS17" s="183"/>
      <c r="AT17" s="183"/>
      <c r="AU17" s="183"/>
      <c r="AV17" s="183"/>
      <c r="AW17" s="183"/>
      <c r="AX17" s="183"/>
      <c r="AY17" s="183"/>
      <c r="AZ17" s="183"/>
      <c r="BA17" s="183"/>
      <c r="BB17" s="183"/>
      <c r="BC17" s="183"/>
      <c r="BD17" s="183"/>
      <c r="BE17" s="183"/>
      <c r="BF17" s="183"/>
      <c r="BG17" s="183"/>
      <c r="BH17" s="183"/>
      <c r="BI17" s="183"/>
      <c r="BJ17" s="183"/>
      <c r="BK17" s="183"/>
      <c r="BL17" s="183"/>
      <c r="BM17" s="183"/>
      <c r="BN17" s="183"/>
      <c r="BO17" s="183"/>
      <c r="BP17" s="183"/>
      <c r="BQ17" s="183"/>
      <c r="BR17" s="183"/>
      <c r="BS17" s="183"/>
      <c r="BT17" s="183"/>
      <c r="BU17" s="183"/>
      <c r="BV17" s="183"/>
      <c r="BW17" s="183"/>
      <c r="BX17" s="183"/>
      <c r="BY17" s="183"/>
      <c r="BZ17" s="183"/>
      <c r="CA17" s="183"/>
      <c r="CB17" s="183"/>
      <c r="CC17" s="183"/>
      <c r="CD17" s="183"/>
      <c r="CE17" s="183"/>
      <c r="CF17" s="183"/>
      <c r="CG17" s="183"/>
      <c r="CH17" s="183"/>
      <c r="CI17" s="183"/>
      <c r="CJ17" s="183"/>
      <c r="CK17" s="183"/>
      <c r="CL17" s="183"/>
      <c r="CM17" s="183"/>
      <c r="CN17" s="183"/>
      <c r="CO17" s="183"/>
      <c r="CP17" s="183"/>
      <c r="CQ17" s="183"/>
      <c r="CR17" s="183"/>
      <c r="CS17" s="183"/>
      <c r="CT17" s="183"/>
      <c r="CU17" s="183"/>
      <c r="CV17" s="183"/>
      <c r="CW17" s="183"/>
      <c r="CX17" s="183"/>
      <c r="CY17" s="183"/>
      <c r="CZ17" s="183"/>
      <c r="DA17" s="183"/>
      <c r="DB17" s="183"/>
      <c r="DC17" s="183"/>
      <c r="DD17" s="183"/>
      <c r="DE17" s="183"/>
      <c r="DF17" s="183"/>
      <c r="DG17" s="183"/>
      <c r="DH17" s="183"/>
      <c r="DI17" s="183"/>
      <c r="DJ17" s="183"/>
      <c r="DK17" s="183"/>
      <c r="DL17" s="183"/>
      <c r="DM17" s="183"/>
      <c r="DN17" s="183"/>
      <c r="DO17" s="183"/>
      <c r="DP17" s="183"/>
      <c r="DQ17" s="183"/>
      <c r="DR17" s="183"/>
      <c r="DS17" s="183"/>
      <c r="DT17" s="183"/>
      <c r="DU17" s="183"/>
      <c r="DV17" s="183"/>
      <c r="DW17" s="183"/>
      <c r="DX17" s="183"/>
      <c r="DY17" s="183"/>
      <c r="DZ17" s="183"/>
      <c r="EA17" s="183"/>
      <c r="EB17" s="183"/>
      <c r="EC17" s="183"/>
      <c r="ED17" s="183"/>
      <c r="EE17" s="183"/>
      <c r="EF17" s="183"/>
      <c r="EG17" s="183"/>
      <c r="EH17" s="183"/>
      <c r="EI17" s="183"/>
      <c r="EJ17" s="183"/>
      <c r="EK17" s="183"/>
      <c r="EL17" s="183"/>
      <c r="EM17" s="183"/>
      <c r="EN17" s="183"/>
      <c r="EO17" s="183"/>
      <c r="EP17" s="183"/>
      <c r="EQ17" s="183"/>
      <c r="ER17" s="183"/>
      <c r="ES17" s="183"/>
      <c r="ET17" s="183"/>
      <c r="EU17" s="183"/>
      <c r="EV17" s="183"/>
      <c r="EW17" s="183"/>
      <c r="EX17" s="183"/>
      <c r="EY17" s="183"/>
      <c r="EZ17" s="183"/>
      <c r="FA17" s="183"/>
      <c r="FB17" s="183"/>
      <c r="FC17" s="183"/>
      <c r="FD17" s="183"/>
      <c r="FE17" s="183"/>
      <c r="FF17" s="183"/>
      <c r="FG17" s="183"/>
      <c r="FH17" s="183"/>
      <c r="FI17" s="183"/>
      <c r="FJ17" s="183"/>
      <c r="FK17" s="183"/>
      <c r="FL17" s="183"/>
      <c r="FM17" s="183"/>
      <c r="FN17" s="183"/>
      <c r="FO17" s="183"/>
      <c r="FP17" s="183"/>
      <c r="FQ17" s="183"/>
      <c r="FR17" s="183"/>
      <c r="FS17" s="183"/>
      <c r="FT17" s="183"/>
    </row>
    <row r="18" spans="1:176" s="170" customFormat="1" ht="13.5" customHeight="1" x14ac:dyDescent="0.2">
      <c r="A18" s="468"/>
      <c r="B18" s="314"/>
      <c r="C18" s="471"/>
      <c r="D18" s="471"/>
      <c r="E18" s="474"/>
      <c r="F18" s="474"/>
      <c r="G18" s="474"/>
      <c r="H18" s="480"/>
      <c r="I18" s="483"/>
      <c r="J18" s="492"/>
      <c r="K18" s="489"/>
      <c r="L18" s="489"/>
      <c r="M18" s="486"/>
      <c r="N18" s="489"/>
      <c r="O18" s="477"/>
      <c r="P18" s="477"/>
      <c r="Q18" s="477"/>
      <c r="R18" s="477"/>
      <c r="S18" s="477"/>
      <c r="T18" s="477"/>
      <c r="U18" s="183"/>
      <c r="V18" s="183"/>
      <c r="W18" s="183"/>
      <c r="X18" s="183"/>
      <c r="Y18" s="183"/>
      <c r="Z18" s="183"/>
      <c r="AA18" s="183"/>
      <c r="AB18" s="183"/>
      <c r="AC18" s="183"/>
      <c r="AD18" s="183"/>
      <c r="AE18" s="183"/>
      <c r="AF18" s="183"/>
      <c r="AG18" s="183"/>
      <c r="AH18" s="183"/>
      <c r="AI18" s="183"/>
      <c r="AJ18" s="183"/>
      <c r="AK18" s="183"/>
      <c r="AL18" s="183"/>
      <c r="AM18" s="183"/>
      <c r="AN18" s="183"/>
      <c r="AO18" s="183"/>
      <c r="AP18" s="183"/>
      <c r="AQ18" s="183"/>
      <c r="AR18" s="183"/>
      <c r="AS18" s="183"/>
      <c r="AT18" s="183"/>
      <c r="AU18" s="183"/>
      <c r="AV18" s="183"/>
      <c r="AW18" s="183"/>
      <c r="AX18" s="183"/>
      <c r="AY18" s="183"/>
      <c r="AZ18" s="183"/>
      <c r="BA18" s="183"/>
      <c r="BB18" s="183"/>
      <c r="BC18" s="183"/>
      <c r="BD18" s="183"/>
      <c r="BE18" s="183"/>
      <c r="BF18" s="183"/>
      <c r="BG18" s="183"/>
      <c r="BH18" s="183"/>
      <c r="BI18" s="183"/>
      <c r="BJ18" s="183"/>
      <c r="BK18" s="183"/>
      <c r="BL18" s="183"/>
      <c r="BM18" s="183"/>
      <c r="BN18" s="183"/>
      <c r="BO18" s="183"/>
      <c r="BP18" s="183"/>
      <c r="BQ18" s="183"/>
      <c r="BR18" s="183"/>
      <c r="BS18" s="183"/>
      <c r="BT18" s="183"/>
      <c r="BU18" s="183"/>
      <c r="BV18" s="183"/>
      <c r="BW18" s="183"/>
      <c r="BX18" s="183"/>
      <c r="BY18" s="183"/>
      <c r="BZ18" s="183"/>
      <c r="CA18" s="183"/>
      <c r="CB18" s="183"/>
      <c r="CC18" s="183"/>
      <c r="CD18" s="183"/>
      <c r="CE18" s="183"/>
      <c r="CF18" s="183"/>
      <c r="CG18" s="183"/>
      <c r="CH18" s="183"/>
      <c r="CI18" s="183"/>
      <c r="CJ18" s="183"/>
      <c r="CK18" s="183"/>
      <c r="CL18" s="183"/>
      <c r="CM18" s="183"/>
      <c r="CN18" s="183"/>
      <c r="CO18" s="183"/>
      <c r="CP18" s="183"/>
      <c r="CQ18" s="183"/>
      <c r="CR18" s="183"/>
      <c r="CS18" s="183"/>
      <c r="CT18" s="183"/>
      <c r="CU18" s="183"/>
      <c r="CV18" s="183"/>
      <c r="CW18" s="183"/>
      <c r="CX18" s="183"/>
      <c r="CY18" s="183"/>
      <c r="CZ18" s="183"/>
      <c r="DA18" s="183"/>
      <c r="DB18" s="183"/>
      <c r="DC18" s="183"/>
      <c r="DD18" s="183"/>
      <c r="DE18" s="183"/>
      <c r="DF18" s="183"/>
      <c r="DG18" s="183"/>
      <c r="DH18" s="183"/>
      <c r="DI18" s="183"/>
      <c r="DJ18" s="183"/>
      <c r="DK18" s="183"/>
      <c r="DL18" s="183"/>
      <c r="DM18" s="183"/>
      <c r="DN18" s="183"/>
      <c r="DO18" s="183"/>
      <c r="DP18" s="183"/>
      <c r="DQ18" s="183"/>
      <c r="DR18" s="183"/>
      <c r="DS18" s="183"/>
      <c r="DT18" s="183"/>
      <c r="DU18" s="183"/>
      <c r="DV18" s="183"/>
      <c r="DW18" s="183"/>
      <c r="DX18" s="183"/>
      <c r="DY18" s="183"/>
      <c r="DZ18" s="183"/>
      <c r="EA18" s="183"/>
      <c r="EB18" s="183"/>
      <c r="EC18" s="183"/>
      <c r="ED18" s="183"/>
      <c r="EE18" s="183"/>
      <c r="EF18" s="183"/>
      <c r="EG18" s="183"/>
      <c r="EH18" s="183"/>
      <c r="EI18" s="183"/>
      <c r="EJ18" s="183"/>
      <c r="EK18" s="183"/>
      <c r="EL18" s="183"/>
      <c r="EM18" s="183"/>
      <c r="EN18" s="183"/>
      <c r="EO18" s="183"/>
      <c r="EP18" s="183"/>
      <c r="EQ18" s="183"/>
      <c r="ER18" s="183"/>
      <c r="ES18" s="183"/>
      <c r="ET18" s="183"/>
      <c r="EU18" s="183"/>
      <c r="EV18" s="183"/>
      <c r="EW18" s="183"/>
      <c r="EX18" s="183"/>
      <c r="EY18" s="183"/>
      <c r="EZ18" s="183"/>
      <c r="FA18" s="183"/>
      <c r="FB18" s="183"/>
      <c r="FC18" s="183"/>
      <c r="FD18" s="183"/>
      <c r="FE18" s="183"/>
      <c r="FF18" s="183"/>
      <c r="FG18" s="183"/>
      <c r="FH18" s="183"/>
      <c r="FI18" s="183"/>
      <c r="FJ18" s="183"/>
      <c r="FK18" s="183"/>
      <c r="FL18" s="183"/>
      <c r="FM18" s="183"/>
      <c r="FN18" s="183"/>
      <c r="FO18" s="183"/>
      <c r="FP18" s="183"/>
      <c r="FQ18" s="183"/>
      <c r="FR18" s="183"/>
      <c r="FS18" s="183"/>
      <c r="FT18" s="183"/>
    </row>
    <row r="19" spans="1:176" s="170" customFormat="1" ht="255.75" customHeight="1" thickBot="1" x14ac:dyDescent="0.25">
      <c r="A19" s="469"/>
      <c r="B19" s="495"/>
      <c r="C19" s="472"/>
      <c r="D19" s="472"/>
      <c r="E19" s="475"/>
      <c r="F19" s="475"/>
      <c r="G19" s="475"/>
      <c r="H19" s="481"/>
      <c r="I19" s="484"/>
      <c r="J19" s="493"/>
      <c r="K19" s="490"/>
      <c r="L19" s="490"/>
      <c r="M19" s="487"/>
      <c r="N19" s="490"/>
      <c r="O19" s="478"/>
      <c r="P19" s="478"/>
      <c r="Q19" s="478"/>
      <c r="R19" s="478"/>
      <c r="S19" s="478"/>
      <c r="T19" s="478"/>
      <c r="U19" s="183"/>
      <c r="V19" s="183"/>
      <c r="W19" s="183"/>
      <c r="X19" s="183"/>
      <c r="Y19" s="183"/>
      <c r="Z19" s="183"/>
      <c r="AA19" s="183"/>
      <c r="AB19" s="183"/>
      <c r="AC19" s="183"/>
      <c r="AD19" s="183"/>
      <c r="AE19" s="183"/>
      <c r="AF19" s="183"/>
      <c r="AG19" s="183"/>
      <c r="AH19" s="183"/>
      <c r="AI19" s="183"/>
      <c r="AJ19" s="183"/>
      <c r="AK19" s="183"/>
      <c r="AL19" s="183"/>
      <c r="AM19" s="183"/>
      <c r="AN19" s="183"/>
      <c r="AO19" s="183"/>
      <c r="AP19" s="183"/>
      <c r="AQ19" s="183"/>
      <c r="AR19" s="183"/>
      <c r="AS19" s="183"/>
      <c r="AT19" s="183"/>
      <c r="AU19" s="183"/>
      <c r="AV19" s="183"/>
      <c r="AW19" s="183"/>
      <c r="AX19" s="183"/>
      <c r="AY19" s="183"/>
      <c r="AZ19" s="183"/>
      <c r="BA19" s="183"/>
      <c r="BB19" s="183"/>
      <c r="BC19" s="183"/>
      <c r="BD19" s="183"/>
      <c r="BE19" s="183"/>
      <c r="BF19" s="183"/>
      <c r="BG19" s="183"/>
      <c r="BH19" s="183"/>
      <c r="BI19" s="183"/>
      <c r="BJ19" s="183"/>
      <c r="BK19" s="183"/>
      <c r="BL19" s="183"/>
      <c r="BM19" s="183"/>
      <c r="BN19" s="183"/>
      <c r="BO19" s="183"/>
      <c r="BP19" s="183"/>
      <c r="BQ19" s="183"/>
      <c r="BR19" s="183"/>
      <c r="BS19" s="183"/>
      <c r="BT19" s="183"/>
      <c r="BU19" s="183"/>
      <c r="BV19" s="183"/>
      <c r="BW19" s="183"/>
      <c r="BX19" s="183"/>
      <c r="BY19" s="183"/>
      <c r="BZ19" s="183"/>
      <c r="CA19" s="183"/>
      <c r="CB19" s="183"/>
      <c r="CC19" s="183"/>
      <c r="CD19" s="183"/>
      <c r="CE19" s="183"/>
      <c r="CF19" s="183"/>
      <c r="CG19" s="183"/>
      <c r="CH19" s="183"/>
      <c r="CI19" s="183"/>
      <c r="CJ19" s="183"/>
      <c r="CK19" s="183"/>
      <c r="CL19" s="183"/>
      <c r="CM19" s="183"/>
      <c r="CN19" s="183"/>
      <c r="CO19" s="183"/>
      <c r="CP19" s="183"/>
      <c r="CQ19" s="183"/>
      <c r="CR19" s="183"/>
      <c r="CS19" s="183"/>
      <c r="CT19" s="183"/>
      <c r="CU19" s="183"/>
      <c r="CV19" s="183"/>
      <c r="CW19" s="183"/>
      <c r="CX19" s="183"/>
      <c r="CY19" s="183"/>
      <c r="CZ19" s="183"/>
      <c r="DA19" s="183"/>
      <c r="DB19" s="183"/>
      <c r="DC19" s="183"/>
      <c r="DD19" s="183"/>
      <c r="DE19" s="183"/>
      <c r="DF19" s="183"/>
      <c r="DG19" s="183"/>
      <c r="DH19" s="183"/>
      <c r="DI19" s="183"/>
      <c r="DJ19" s="183"/>
      <c r="DK19" s="183"/>
      <c r="DL19" s="183"/>
      <c r="DM19" s="183"/>
      <c r="DN19" s="183"/>
      <c r="DO19" s="183"/>
      <c r="DP19" s="183"/>
      <c r="DQ19" s="183"/>
      <c r="DR19" s="183"/>
      <c r="DS19" s="183"/>
      <c r="DT19" s="183"/>
      <c r="DU19" s="183"/>
      <c r="DV19" s="183"/>
      <c r="DW19" s="183"/>
      <c r="DX19" s="183"/>
      <c r="DY19" s="183"/>
      <c r="DZ19" s="183"/>
      <c r="EA19" s="183"/>
      <c r="EB19" s="183"/>
      <c r="EC19" s="183"/>
      <c r="ED19" s="183"/>
      <c r="EE19" s="183"/>
      <c r="EF19" s="183"/>
      <c r="EG19" s="183"/>
      <c r="EH19" s="183"/>
      <c r="EI19" s="183"/>
      <c r="EJ19" s="183"/>
      <c r="EK19" s="183"/>
      <c r="EL19" s="183"/>
      <c r="EM19" s="183"/>
      <c r="EN19" s="183"/>
      <c r="EO19" s="183"/>
      <c r="EP19" s="183"/>
      <c r="EQ19" s="183"/>
      <c r="ER19" s="183"/>
      <c r="ES19" s="183"/>
      <c r="ET19" s="183"/>
      <c r="EU19" s="183"/>
      <c r="EV19" s="183"/>
      <c r="EW19" s="183"/>
      <c r="EX19" s="183"/>
      <c r="EY19" s="183"/>
      <c r="EZ19" s="183"/>
      <c r="FA19" s="183"/>
      <c r="FB19" s="183"/>
      <c r="FC19" s="183"/>
      <c r="FD19" s="183"/>
      <c r="FE19" s="183"/>
      <c r="FF19" s="183"/>
      <c r="FG19" s="183"/>
      <c r="FH19" s="183"/>
      <c r="FI19" s="183"/>
      <c r="FJ19" s="183"/>
      <c r="FK19" s="183"/>
      <c r="FL19" s="183"/>
      <c r="FM19" s="183"/>
      <c r="FN19" s="183"/>
      <c r="FO19" s="183"/>
      <c r="FP19" s="183"/>
      <c r="FQ19" s="183"/>
      <c r="FR19" s="183"/>
      <c r="FS19" s="183"/>
      <c r="FT19" s="183"/>
    </row>
    <row r="20" spans="1:176" s="170" customFormat="1" ht="15" customHeight="1" x14ac:dyDescent="0.2">
      <c r="A20" s="467">
        <f>'Mapa Final'!A20</f>
        <v>3</v>
      </c>
      <c r="B20" s="494" t="str">
        <f>'Mapa Final'!B20</f>
        <v>Corrupción</v>
      </c>
      <c r="C20" s="470" t="str">
        <f>'Mapa Final'!C20</f>
        <v>Reputacional(Corrupción)</v>
      </c>
      <c r="D20" s="470" t="str">
        <f>'Mapa Final'!D20</f>
        <v>1.Insuficientes programas de capacitación para la toma de conciencia debido al desconocimiento de la Ley Antisoborno (ISO 37001:2016), Plan Anticorrupción y  de los valores y principios propios de la entidad.
2. Desconocimiento del Código de Ètica y Buen Gobierno.    
3.Carencia de compromiso  y transparencia de los servidores con la entidad.
4.Deficiencias o debilidades en el seguimiento y control a la gestión realizada por los servidores.
5.Obtención de beneficios propios o en favor de terceros (tráfico de influencias).</v>
      </c>
      <c r="E20" s="473" t="str">
        <f>'Mapa Final'!E20</f>
        <v xml:space="preserve">Carencia de transparencia, ètica y valores. </v>
      </c>
      <c r="F20" s="473" t="str">
        <f>'Mapa Final'!F20</f>
        <v xml:space="preserve">Posibilidad que los servidores cometan actos ilegales para beneficio propio o en favor de terceros, debido a la carencia de transparencia, ètica y valores. </v>
      </c>
      <c r="G20" s="473" t="str">
        <f>'Mapa Final'!G20</f>
        <v>Fraude Interno</v>
      </c>
      <c r="H20" s="479" t="str">
        <f>'Mapa Final'!I20</f>
        <v>Muy Alta</v>
      </c>
      <c r="I20" s="482" t="str">
        <f>'Mapa Final'!L20</f>
        <v>Mayor</v>
      </c>
      <c r="J20" s="491" t="str">
        <f>'Mapa Final'!N20</f>
        <v xml:space="preserve">Alto </v>
      </c>
      <c r="K20" s="488" t="str">
        <f>'Mapa Final'!AA20</f>
        <v>Media</v>
      </c>
      <c r="L20" s="488" t="str">
        <f>'Mapa Final'!AE20</f>
        <v>Mayor</v>
      </c>
      <c r="M20" s="485" t="str">
        <f>'Mapa Final'!AG20</f>
        <v xml:space="preserve">Alto </v>
      </c>
      <c r="N20" s="488" t="str">
        <f>'Mapa Final'!AH20</f>
        <v>Evitar</v>
      </c>
      <c r="O20" s="476"/>
      <c r="P20" s="476"/>
      <c r="Q20" s="476"/>
      <c r="R20" s="476"/>
      <c r="S20" s="476"/>
      <c r="T20" s="476"/>
      <c r="U20" s="183"/>
      <c r="V20" s="183"/>
      <c r="W20" s="183"/>
      <c r="X20" s="183"/>
      <c r="Y20" s="183"/>
      <c r="Z20" s="183"/>
      <c r="AA20" s="183"/>
      <c r="AB20" s="183"/>
      <c r="AC20" s="183"/>
      <c r="AD20" s="183"/>
      <c r="AE20" s="183"/>
      <c r="AF20" s="183"/>
      <c r="AG20" s="183"/>
      <c r="AH20" s="183"/>
      <c r="AI20" s="183"/>
      <c r="AJ20" s="183"/>
      <c r="AK20" s="183"/>
      <c r="AL20" s="183"/>
      <c r="AM20" s="183"/>
      <c r="AN20" s="183"/>
      <c r="AO20" s="183"/>
      <c r="AP20" s="183"/>
      <c r="AQ20" s="183"/>
      <c r="AR20" s="183"/>
      <c r="AS20" s="183"/>
      <c r="AT20" s="183"/>
      <c r="AU20" s="183"/>
      <c r="AV20" s="183"/>
      <c r="AW20" s="183"/>
      <c r="AX20" s="183"/>
      <c r="AY20" s="183"/>
      <c r="AZ20" s="183"/>
      <c r="BA20" s="183"/>
      <c r="BB20" s="183"/>
      <c r="BC20" s="183"/>
      <c r="BD20" s="183"/>
      <c r="BE20" s="183"/>
      <c r="BF20" s="183"/>
      <c r="BG20" s="183"/>
      <c r="BH20" s="183"/>
      <c r="BI20" s="183"/>
      <c r="BJ20" s="183"/>
      <c r="BK20" s="183"/>
      <c r="BL20" s="183"/>
      <c r="BM20" s="183"/>
      <c r="BN20" s="183"/>
      <c r="BO20" s="183"/>
      <c r="BP20" s="183"/>
      <c r="BQ20" s="183"/>
      <c r="BR20" s="183"/>
      <c r="BS20" s="183"/>
      <c r="BT20" s="183"/>
      <c r="BU20" s="183"/>
      <c r="BV20" s="183"/>
      <c r="BW20" s="183"/>
      <c r="BX20" s="183"/>
      <c r="BY20" s="183"/>
      <c r="BZ20" s="183"/>
      <c r="CA20" s="183"/>
      <c r="CB20" s="183"/>
      <c r="CC20" s="183"/>
      <c r="CD20" s="183"/>
      <c r="CE20" s="183"/>
      <c r="CF20" s="183"/>
      <c r="CG20" s="183"/>
      <c r="CH20" s="183"/>
      <c r="CI20" s="183"/>
      <c r="CJ20" s="183"/>
      <c r="CK20" s="183"/>
      <c r="CL20" s="183"/>
      <c r="CM20" s="183"/>
      <c r="CN20" s="183"/>
      <c r="CO20" s="183"/>
      <c r="CP20" s="183"/>
      <c r="CQ20" s="183"/>
      <c r="CR20" s="183"/>
      <c r="CS20" s="183"/>
      <c r="CT20" s="183"/>
      <c r="CU20" s="183"/>
      <c r="CV20" s="183"/>
      <c r="CW20" s="183"/>
      <c r="CX20" s="183"/>
      <c r="CY20" s="183"/>
      <c r="CZ20" s="183"/>
      <c r="DA20" s="183"/>
      <c r="DB20" s="183"/>
      <c r="DC20" s="183"/>
      <c r="DD20" s="183"/>
      <c r="DE20" s="183"/>
      <c r="DF20" s="183"/>
      <c r="DG20" s="183"/>
      <c r="DH20" s="183"/>
      <c r="DI20" s="183"/>
      <c r="DJ20" s="183"/>
      <c r="DK20" s="183"/>
      <c r="DL20" s="183"/>
      <c r="DM20" s="183"/>
      <c r="DN20" s="183"/>
      <c r="DO20" s="183"/>
      <c r="DP20" s="183"/>
      <c r="DQ20" s="183"/>
      <c r="DR20" s="183"/>
      <c r="DS20" s="183"/>
      <c r="DT20" s="183"/>
      <c r="DU20" s="183"/>
      <c r="DV20" s="183"/>
      <c r="DW20" s="183"/>
      <c r="DX20" s="183"/>
      <c r="DY20" s="183"/>
      <c r="DZ20" s="183"/>
      <c r="EA20" s="183"/>
      <c r="EB20" s="183"/>
      <c r="EC20" s="183"/>
      <c r="ED20" s="183"/>
      <c r="EE20" s="183"/>
      <c r="EF20" s="183"/>
      <c r="EG20" s="183"/>
      <c r="EH20" s="183"/>
      <c r="EI20" s="183"/>
      <c r="EJ20" s="183"/>
      <c r="EK20" s="183"/>
      <c r="EL20" s="183"/>
      <c r="EM20" s="183"/>
      <c r="EN20" s="183"/>
      <c r="EO20" s="183"/>
      <c r="EP20" s="183"/>
      <c r="EQ20" s="183"/>
      <c r="ER20" s="183"/>
      <c r="ES20" s="183"/>
      <c r="ET20" s="183"/>
      <c r="EU20" s="183"/>
      <c r="EV20" s="183"/>
      <c r="EW20" s="183"/>
      <c r="EX20" s="183"/>
      <c r="EY20" s="183"/>
      <c r="EZ20" s="183"/>
      <c r="FA20" s="183"/>
      <c r="FB20" s="183"/>
      <c r="FC20" s="183"/>
      <c r="FD20" s="183"/>
      <c r="FE20" s="183"/>
      <c r="FF20" s="183"/>
      <c r="FG20" s="183"/>
      <c r="FH20" s="183"/>
      <c r="FI20" s="183"/>
      <c r="FJ20" s="183"/>
      <c r="FK20" s="183"/>
      <c r="FL20" s="183"/>
      <c r="FM20" s="183"/>
      <c r="FN20" s="183"/>
      <c r="FO20" s="183"/>
      <c r="FP20" s="183"/>
      <c r="FQ20" s="183"/>
      <c r="FR20" s="183"/>
      <c r="FS20" s="183"/>
      <c r="FT20" s="183"/>
    </row>
    <row r="21" spans="1:176" s="170" customFormat="1" ht="13.5" customHeight="1" x14ac:dyDescent="0.2">
      <c r="A21" s="468"/>
      <c r="B21" s="314"/>
      <c r="C21" s="471"/>
      <c r="D21" s="471"/>
      <c r="E21" s="474"/>
      <c r="F21" s="474"/>
      <c r="G21" s="474"/>
      <c r="H21" s="480"/>
      <c r="I21" s="483"/>
      <c r="J21" s="492"/>
      <c r="K21" s="489"/>
      <c r="L21" s="489"/>
      <c r="M21" s="486"/>
      <c r="N21" s="489"/>
      <c r="O21" s="477"/>
      <c r="P21" s="477"/>
      <c r="Q21" s="477"/>
      <c r="R21" s="477"/>
      <c r="S21" s="477"/>
      <c r="T21" s="477"/>
      <c r="U21" s="183"/>
      <c r="V21" s="183"/>
      <c r="W21" s="183"/>
      <c r="X21" s="183"/>
      <c r="Y21" s="183"/>
      <c r="Z21" s="183"/>
      <c r="AA21" s="183"/>
      <c r="AB21" s="183"/>
      <c r="AC21" s="183"/>
      <c r="AD21" s="183"/>
      <c r="AE21" s="183"/>
      <c r="AF21" s="183"/>
      <c r="AG21" s="183"/>
      <c r="AH21" s="183"/>
      <c r="AI21" s="183"/>
      <c r="AJ21" s="183"/>
      <c r="AK21" s="183"/>
      <c r="AL21" s="183"/>
      <c r="AM21" s="183"/>
      <c r="AN21" s="183"/>
      <c r="AO21" s="183"/>
      <c r="AP21" s="183"/>
      <c r="AQ21" s="183"/>
      <c r="AR21" s="183"/>
      <c r="AS21" s="183"/>
      <c r="AT21" s="183"/>
      <c r="AU21" s="183"/>
      <c r="AV21" s="183"/>
      <c r="AW21" s="183"/>
      <c r="AX21" s="183"/>
      <c r="AY21" s="183"/>
      <c r="AZ21" s="183"/>
      <c r="BA21" s="183"/>
      <c r="BB21" s="183"/>
      <c r="BC21" s="183"/>
      <c r="BD21" s="183"/>
      <c r="BE21" s="183"/>
      <c r="BF21" s="183"/>
      <c r="BG21" s="183"/>
      <c r="BH21" s="183"/>
      <c r="BI21" s="183"/>
      <c r="BJ21" s="183"/>
      <c r="BK21" s="183"/>
      <c r="BL21" s="183"/>
      <c r="BM21" s="183"/>
      <c r="BN21" s="183"/>
      <c r="BO21" s="183"/>
      <c r="BP21" s="183"/>
      <c r="BQ21" s="183"/>
      <c r="BR21" s="183"/>
      <c r="BS21" s="183"/>
      <c r="BT21" s="183"/>
      <c r="BU21" s="183"/>
      <c r="BV21" s="183"/>
      <c r="BW21" s="183"/>
      <c r="BX21" s="183"/>
      <c r="BY21" s="183"/>
      <c r="BZ21" s="183"/>
      <c r="CA21" s="183"/>
      <c r="CB21" s="183"/>
      <c r="CC21" s="183"/>
      <c r="CD21" s="183"/>
      <c r="CE21" s="183"/>
      <c r="CF21" s="183"/>
      <c r="CG21" s="183"/>
      <c r="CH21" s="183"/>
      <c r="CI21" s="183"/>
      <c r="CJ21" s="183"/>
      <c r="CK21" s="183"/>
      <c r="CL21" s="183"/>
      <c r="CM21" s="183"/>
      <c r="CN21" s="183"/>
      <c r="CO21" s="183"/>
      <c r="CP21" s="183"/>
      <c r="CQ21" s="183"/>
      <c r="CR21" s="183"/>
      <c r="CS21" s="183"/>
      <c r="CT21" s="183"/>
      <c r="CU21" s="183"/>
      <c r="CV21" s="183"/>
      <c r="CW21" s="183"/>
      <c r="CX21" s="183"/>
      <c r="CY21" s="183"/>
      <c r="CZ21" s="183"/>
      <c r="DA21" s="183"/>
      <c r="DB21" s="183"/>
      <c r="DC21" s="183"/>
      <c r="DD21" s="183"/>
      <c r="DE21" s="183"/>
      <c r="DF21" s="183"/>
      <c r="DG21" s="183"/>
      <c r="DH21" s="183"/>
      <c r="DI21" s="183"/>
      <c r="DJ21" s="183"/>
      <c r="DK21" s="183"/>
      <c r="DL21" s="183"/>
      <c r="DM21" s="183"/>
      <c r="DN21" s="183"/>
      <c r="DO21" s="183"/>
      <c r="DP21" s="183"/>
      <c r="DQ21" s="183"/>
      <c r="DR21" s="183"/>
      <c r="DS21" s="183"/>
      <c r="DT21" s="183"/>
      <c r="DU21" s="183"/>
      <c r="DV21" s="183"/>
      <c r="DW21" s="183"/>
      <c r="DX21" s="183"/>
      <c r="DY21" s="183"/>
      <c r="DZ21" s="183"/>
      <c r="EA21" s="183"/>
      <c r="EB21" s="183"/>
      <c r="EC21" s="183"/>
      <c r="ED21" s="183"/>
      <c r="EE21" s="183"/>
      <c r="EF21" s="183"/>
      <c r="EG21" s="183"/>
      <c r="EH21" s="183"/>
      <c r="EI21" s="183"/>
      <c r="EJ21" s="183"/>
      <c r="EK21" s="183"/>
      <c r="EL21" s="183"/>
      <c r="EM21" s="183"/>
      <c r="EN21" s="183"/>
      <c r="EO21" s="183"/>
      <c r="EP21" s="183"/>
      <c r="EQ21" s="183"/>
      <c r="ER21" s="183"/>
      <c r="ES21" s="183"/>
      <c r="ET21" s="183"/>
      <c r="EU21" s="183"/>
      <c r="EV21" s="183"/>
      <c r="EW21" s="183"/>
      <c r="EX21" s="183"/>
      <c r="EY21" s="183"/>
      <c r="EZ21" s="183"/>
      <c r="FA21" s="183"/>
      <c r="FB21" s="183"/>
      <c r="FC21" s="183"/>
      <c r="FD21" s="183"/>
      <c r="FE21" s="183"/>
      <c r="FF21" s="183"/>
      <c r="FG21" s="183"/>
      <c r="FH21" s="183"/>
      <c r="FI21" s="183"/>
      <c r="FJ21" s="183"/>
      <c r="FK21" s="183"/>
      <c r="FL21" s="183"/>
      <c r="FM21" s="183"/>
      <c r="FN21" s="183"/>
      <c r="FO21" s="183"/>
      <c r="FP21" s="183"/>
      <c r="FQ21" s="183"/>
      <c r="FR21" s="183"/>
      <c r="FS21" s="183"/>
      <c r="FT21" s="183"/>
    </row>
    <row r="22" spans="1:176" s="170" customFormat="1" ht="13.5" customHeight="1" x14ac:dyDescent="0.2">
      <c r="A22" s="468"/>
      <c r="B22" s="314"/>
      <c r="C22" s="471"/>
      <c r="D22" s="471"/>
      <c r="E22" s="474"/>
      <c r="F22" s="474"/>
      <c r="G22" s="474"/>
      <c r="H22" s="480"/>
      <c r="I22" s="483"/>
      <c r="J22" s="492"/>
      <c r="K22" s="489"/>
      <c r="L22" s="489"/>
      <c r="M22" s="486"/>
      <c r="N22" s="489"/>
      <c r="O22" s="477"/>
      <c r="P22" s="477"/>
      <c r="Q22" s="477"/>
      <c r="R22" s="477"/>
      <c r="S22" s="477"/>
      <c r="T22" s="477"/>
      <c r="U22" s="183"/>
      <c r="V22" s="183"/>
      <c r="W22" s="183"/>
      <c r="X22" s="183"/>
      <c r="Y22" s="183"/>
      <c r="Z22" s="183"/>
      <c r="AA22" s="183"/>
      <c r="AB22" s="183"/>
      <c r="AC22" s="183"/>
      <c r="AD22" s="183"/>
      <c r="AE22" s="183"/>
      <c r="AF22" s="183"/>
      <c r="AG22" s="183"/>
      <c r="AH22" s="183"/>
      <c r="AI22" s="183"/>
      <c r="AJ22" s="183"/>
      <c r="AK22" s="183"/>
      <c r="AL22" s="183"/>
      <c r="AM22" s="183"/>
      <c r="AN22" s="183"/>
      <c r="AO22" s="183"/>
      <c r="AP22" s="183"/>
      <c r="AQ22" s="183"/>
      <c r="AR22" s="183"/>
      <c r="AS22" s="183"/>
      <c r="AT22" s="183"/>
      <c r="AU22" s="183"/>
      <c r="AV22" s="183"/>
      <c r="AW22" s="183"/>
      <c r="AX22" s="183"/>
      <c r="AY22" s="183"/>
      <c r="AZ22" s="183"/>
      <c r="BA22" s="183"/>
      <c r="BB22" s="183"/>
      <c r="BC22" s="183"/>
      <c r="BD22" s="183"/>
      <c r="BE22" s="183"/>
      <c r="BF22" s="183"/>
      <c r="BG22" s="183"/>
      <c r="BH22" s="183"/>
      <c r="BI22" s="183"/>
      <c r="BJ22" s="183"/>
      <c r="BK22" s="183"/>
      <c r="BL22" s="183"/>
      <c r="BM22" s="183"/>
      <c r="BN22" s="183"/>
      <c r="BO22" s="183"/>
      <c r="BP22" s="183"/>
      <c r="BQ22" s="183"/>
      <c r="BR22" s="183"/>
      <c r="BS22" s="183"/>
      <c r="BT22" s="183"/>
      <c r="BU22" s="183"/>
      <c r="BV22" s="183"/>
      <c r="BW22" s="183"/>
      <c r="BX22" s="183"/>
      <c r="BY22" s="183"/>
      <c r="BZ22" s="183"/>
      <c r="CA22" s="183"/>
      <c r="CB22" s="183"/>
      <c r="CC22" s="183"/>
      <c r="CD22" s="183"/>
      <c r="CE22" s="183"/>
      <c r="CF22" s="183"/>
      <c r="CG22" s="183"/>
      <c r="CH22" s="183"/>
      <c r="CI22" s="183"/>
      <c r="CJ22" s="183"/>
      <c r="CK22" s="183"/>
      <c r="CL22" s="183"/>
      <c r="CM22" s="183"/>
      <c r="CN22" s="183"/>
      <c r="CO22" s="183"/>
      <c r="CP22" s="183"/>
      <c r="CQ22" s="183"/>
      <c r="CR22" s="183"/>
      <c r="CS22" s="183"/>
      <c r="CT22" s="183"/>
      <c r="CU22" s="183"/>
      <c r="CV22" s="183"/>
      <c r="CW22" s="183"/>
      <c r="CX22" s="183"/>
      <c r="CY22" s="183"/>
      <c r="CZ22" s="183"/>
      <c r="DA22" s="183"/>
      <c r="DB22" s="183"/>
      <c r="DC22" s="183"/>
      <c r="DD22" s="183"/>
      <c r="DE22" s="183"/>
      <c r="DF22" s="183"/>
      <c r="DG22" s="183"/>
      <c r="DH22" s="183"/>
      <c r="DI22" s="183"/>
      <c r="DJ22" s="183"/>
      <c r="DK22" s="183"/>
      <c r="DL22" s="183"/>
      <c r="DM22" s="183"/>
      <c r="DN22" s="183"/>
      <c r="DO22" s="183"/>
      <c r="DP22" s="183"/>
      <c r="DQ22" s="183"/>
      <c r="DR22" s="183"/>
      <c r="DS22" s="183"/>
      <c r="DT22" s="183"/>
      <c r="DU22" s="183"/>
      <c r="DV22" s="183"/>
      <c r="DW22" s="183"/>
      <c r="DX22" s="183"/>
      <c r="DY22" s="183"/>
      <c r="DZ22" s="183"/>
      <c r="EA22" s="183"/>
      <c r="EB22" s="183"/>
      <c r="EC22" s="183"/>
      <c r="ED22" s="183"/>
      <c r="EE22" s="183"/>
      <c r="EF22" s="183"/>
      <c r="EG22" s="183"/>
      <c r="EH22" s="183"/>
      <c r="EI22" s="183"/>
      <c r="EJ22" s="183"/>
      <c r="EK22" s="183"/>
      <c r="EL22" s="183"/>
      <c r="EM22" s="183"/>
      <c r="EN22" s="183"/>
      <c r="EO22" s="183"/>
      <c r="EP22" s="183"/>
      <c r="EQ22" s="183"/>
      <c r="ER22" s="183"/>
      <c r="ES22" s="183"/>
      <c r="ET22" s="183"/>
      <c r="EU22" s="183"/>
      <c r="EV22" s="183"/>
      <c r="EW22" s="183"/>
      <c r="EX22" s="183"/>
      <c r="EY22" s="183"/>
      <c r="EZ22" s="183"/>
      <c r="FA22" s="183"/>
      <c r="FB22" s="183"/>
      <c r="FC22" s="183"/>
      <c r="FD22" s="183"/>
      <c r="FE22" s="183"/>
      <c r="FF22" s="183"/>
      <c r="FG22" s="183"/>
      <c r="FH22" s="183"/>
      <c r="FI22" s="183"/>
      <c r="FJ22" s="183"/>
      <c r="FK22" s="183"/>
      <c r="FL22" s="183"/>
      <c r="FM22" s="183"/>
      <c r="FN22" s="183"/>
      <c r="FO22" s="183"/>
      <c r="FP22" s="183"/>
      <c r="FQ22" s="183"/>
      <c r="FR22" s="183"/>
      <c r="FS22" s="183"/>
      <c r="FT22" s="183"/>
    </row>
    <row r="23" spans="1:176" s="170" customFormat="1" ht="13.5" customHeight="1" x14ac:dyDescent="0.2">
      <c r="A23" s="468"/>
      <c r="B23" s="314"/>
      <c r="C23" s="471"/>
      <c r="D23" s="471"/>
      <c r="E23" s="474"/>
      <c r="F23" s="474"/>
      <c r="G23" s="474"/>
      <c r="H23" s="480"/>
      <c r="I23" s="483"/>
      <c r="J23" s="492"/>
      <c r="K23" s="489"/>
      <c r="L23" s="489"/>
      <c r="M23" s="486"/>
      <c r="N23" s="489"/>
      <c r="O23" s="477"/>
      <c r="P23" s="477"/>
      <c r="Q23" s="477"/>
      <c r="R23" s="477"/>
      <c r="S23" s="477"/>
      <c r="T23" s="477"/>
      <c r="U23" s="183"/>
      <c r="V23" s="183"/>
      <c r="W23" s="183"/>
      <c r="X23" s="183"/>
      <c r="Y23" s="183"/>
      <c r="Z23" s="183"/>
      <c r="AA23" s="183"/>
      <c r="AB23" s="183"/>
      <c r="AC23" s="183"/>
      <c r="AD23" s="183"/>
      <c r="AE23" s="183"/>
      <c r="AF23" s="183"/>
      <c r="AG23" s="183"/>
      <c r="AH23" s="183"/>
      <c r="AI23" s="183"/>
      <c r="AJ23" s="183"/>
      <c r="AK23" s="183"/>
      <c r="AL23" s="183"/>
      <c r="AM23" s="183"/>
      <c r="AN23" s="183"/>
      <c r="AO23" s="183"/>
      <c r="AP23" s="183"/>
      <c r="AQ23" s="183"/>
      <c r="AR23" s="183"/>
      <c r="AS23" s="183"/>
      <c r="AT23" s="183"/>
      <c r="AU23" s="183"/>
      <c r="AV23" s="183"/>
      <c r="AW23" s="183"/>
      <c r="AX23" s="183"/>
      <c r="AY23" s="183"/>
      <c r="AZ23" s="183"/>
      <c r="BA23" s="183"/>
      <c r="BB23" s="183"/>
      <c r="BC23" s="183"/>
      <c r="BD23" s="183"/>
      <c r="BE23" s="183"/>
      <c r="BF23" s="183"/>
      <c r="BG23" s="183"/>
      <c r="BH23" s="183"/>
      <c r="BI23" s="183"/>
      <c r="BJ23" s="183"/>
      <c r="BK23" s="183"/>
      <c r="BL23" s="183"/>
      <c r="BM23" s="183"/>
      <c r="BN23" s="183"/>
      <c r="BO23" s="183"/>
      <c r="BP23" s="183"/>
      <c r="BQ23" s="183"/>
      <c r="BR23" s="183"/>
      <c r="BS23" s="183"/>
      <c r="BT23" s="183"/>
      <c r="BU23" s="183"/>
      <c r="BV23" s="183"/>
      <c r="BW23" s="183"/>
      <c r="BX23" s="183"/>
      <c r="BY23" s="183"/>
      <c r="BZ23" s="183"/>
      <c r="CA23" s="183"/>
      <c r="CB23" s="183"/>
      <c r="CC23" s="183"/>
      <c r="CD23" s="183"/>
      <c r="CE23" s="183"/>
      <c r="CF23" s="183"/>
      <c r="CG23" s="183"/>
      <c r="CH23" s="183"/>
      <c r="CI23" s="183"/>
      <c r="CJ23" s="183"/>
      <c r="CK23" s="183"/>
      <c r="CL23" s="183"/>
      <c r="CM23" s="183"/>
      <c r="CN23" s="183"/>
      <c r="CO23" s="183"/>
      <c r="CP23" s="183"/>
      <c r="CQ23" s="183"/>
      <c r="CR23" s="183"/>
      <c r="CS23" s="183"/>
      <c r="CT23" s="183"/>
      <c r="CU23" s="183"/>
      <c r="CV23" s="183"/>
      <c r="CW23" s="183"/>
      <c r="CX23" s="183"/>
      <c r="CY23" s="183"/>
      <c r="CZ23" s="183"/>
      <c r="DA23" s="183"/>
      <c r="DB23" s="183"/>
      <c r="DC23" s="183"/>
      <c r="DD23" s="183"/>
      <c r="DE23" s="183"/>
      <c r="DF23" s="183"/>
      <c r="DG23" s="183"/>
      <c r="DH23" s="183"/>
      <c r="DI23" s="183"/>
      <c r="DJ23" s="183"/>
      <c r="DK23" s="183"/>
      <c r="DL23" s="183"/>
      <c r="DM23" s="183"/>
      <c r="DN23" s="183"/>
      <c r="DO23" s="183"/>
      <c r="DP23" s="183"/>
      <c r="DQ23" s="183"/>
      <c r="DR23" s="183"/>
      <c r="DS23" s="183"/>
      <c r="DT23" s="183"/>
      <c r="DU23" s="183"/>
      <c r="DV23" s="183"/>
      <c r="DW23" s="183"/>
      <c r="DX23" s="183"/>
      <c r="DY23" s="183"/>
      <c r="DZ23" s="183"/>
      <c r="EA23" s="183"/>
      <c r="EB23" s="183"/>
      <c r="EC23" s="183"/>
      <c r="ED23" s="183"/>
      <c r="EE23" s="183"/>
      <c r="EF23" s="183"/>
      <c r="EG23" s="183"/>
      <c r="EH23" s="183"/>
      <c r="EI23" s="183"/>
      <c r="EJ23" s="183"/>
      <c r="EK23" s="183"/>
      <c r="EL23" s="183"/>
      <c r="EM23" s="183"/>
      <c r="EN23" s="183"/>
      <c r="EO23" s="183"/>
      <c r="EP23" s="183"/>
      <c r="EQ23" s="183"/>
      <c r="ER23" s="183"/>
      <c r="ES23" s="183"/>
      <c r="ET23" s="183"/>
      <c r="EU23" s="183"/>
      <c r="EV23" s="183"/>
      <c r="EW23" s="183"/>
      <c r="EX23" s="183"/>
      <c r="EY23" s="183"/>
      <c r="EZ23" s="183"/>
      <c r="FA23" s="183"/>
      <c r="FB23" s="183"/>
      <c r="FC23" s="183"/>
      <c r="FD23" s="183"/>
      <c r="FE23" s="183"/>
      <c r="FF23" s="183"/>
      <c r="FG23" s="183"/>
      <c r="FH23" s="183"/>
      <c r="FI23" s="183"/>
      <c r="FJ23" s="183"/>
      <c r="FK23" s="183"/>
      <c r="FL23" s="183"/>
      <c r="FM23" s="183"/>
      <c r="FN23" s="183"/>
      <c r="FO23" s="183"/>
      <c r="FP23" s="183"/>
      <c r="FQ23" s="183"/>
      <c r="FR23" s="183"/>
      <c r="FS23" s="183"/>
      <c r="FT23" s="183"/>
    </row>
    <row r="24" spans="1:176" s="170" customFormat="1" ht="255.75" customHeight="1" thickBot="1" x14ac:dyDescent="0.25">
      <c r="A24" s="469"/>
      <c r="B24" s="495"/>
      <c r="C24" s="472"/>
      <c r="D24" s="472"/>
      <c r="E24" s="475"/>
      <c r="F24" s="475"/>
      <c r="G24" s="475"/>
      <c r="H24" s="481"/>
      <c r="I24" s="484"/>
      <c r="J24" s="493"/>
      <c r="K24" s="490"/>
      <c r="L24" s="490"/>
      <c r="M24" s="487"/>
      <c r="N24" s="490"/>
      <c r="O24" s="478"/>
      <c r="P24" s="478"/>
      <c r="Q24" s="478"/>
      <c r="R24" s="478"/>
      <c r="S24" s="478"/>
      <c r="T24" s="478"/>
      <c r="U24" s="183"/>
      <c r="V24" s="183"/>
      <c r="W24" s="183"/>
      <c r="X24" s="183"/>
      <c r="Y24" s="183"/>
      <c r="Z24" s="183"/>
      <c r="AA24" s="183"/>
      <c r="AB24" s="183"/>
      <c r="AC24" s="183"/>
      <c r="AD24" s="183"/>
      <c r="AE24" s="183"/>
      <c r="AF24" s="183"/>
      <c r="AG24" s="183"/>
      <c r="AH24" s="183"/>
      <c r="AI24" s="183"/>
      <c r="AJ24" s="183"/>
      <c r="AK24" s="183"/>
      <c r="AL24" s="183"/>
      <c r="AM24" s="183"/>
      <c r="AN24" s="183"/>
      <c r="AO24" s="183"/>
      <c r="AP24" s="183"/>
      <c r="AQ24" s="183"/>
      <c r="AR24" s="183"/>
      <c r="AS24" s="183"/>
      <c r="AT24" s="183"/>
      <c r="AU24" s="183"/>
      <c r="AV24" s="183"/>
      <c r="AW24" s="183"/>
      <c r="AX24" s="183"/>
      <c r="AY24" s="183"/>
      <c r="AZ24" s="183"/>
      <c r="BA24" s="183"/>
      <c r="BB24" s="183"/>
      <c r="BC24" s="183"/>
      <c r="BD24" s="183"/>
      <c r="BE24" s="183"/>
      <c r="BF24" s="183"/>
      <c r="BG24" s="183"/>
      <c r="BH24" s="183"/>
      <c r="BI24" s="183"/>
      <c r="BJ24" s="183"/>
      <c r="BK24" s="183"/>
      <c r="BL24" s="183"/>
      <c r="BM24" s="183"/>
      <c r="BN24" s="183"/>
      <c r="BO24" s="183"/>
      <c r="BP24" s="183"/>
      <c r="BQ24" s="183"/>
      <c r="BR24" s="183"/>
      <c r="BS24" s="183"/>
      <c r="BT24" s="183"/>
      <c r="BU24" s="183"/>
      <c r="BV24" s="183"/>
      <c r="BW24" s="183"/>
      <c r="BX24" s="183"/>
      <c r="BY24" s="183"/>
      <c r="BZ24" s="183"/>
      <c r="CA24" s="183"/>
      <c r="CB24" s="183"/>
      <c r="CC24" s="183"/>
      <c r="CD24" s="183"/>
      <c r="CE24" s="183"/>
      <c r="CF24" s="183"/>
      <c r="CG24" s="183"/>
      <c r="CH24" s="183"/>
      <c r="CI24" s="183"/>
      <c r="CJ24" s="183"/>
      <c r="CK24" s="183"/>
      <c r="CL24" s="183"/>
      <c r="CM24" s="183"/>
      <c r="CN24" s="183"/>
      <c r="CO24" s="183"/>
      <c r="CP24" s="183"/>
      <c r="CQ24" s="183"/>
      <c r="CR24" s="183"/>
      <c r="CS24" s="183"/>
      <c r="CT24" s="183"/>
      <c r="CU24" s="183"/>
      <c r="CV24" s="183"/>
      <c r="CW24" s="183"/>
      <c r="CX24" s="183"/>
      <c r="CY24" s="183"/>
      <c r="CZ24" s="183"/>
      <c r="DA24" s="183"/>
      <c r="DB24" s="183"/>
      <c r="DC24" s="183"/>
      <c r="DD24" s="183"/>
      <c r="DE24" s="183"/>
      <c r="DF24" s="183"/>
      <c r="DG24" s="183"/>
      <c r="DH24" s="183"/>
      <c r="DI24" s="183"/>
      <c r="DJ24" s="183"/>
      <c r="DK24" s="183"/>
      <c r="DL24" s="183"/>
      <c r="DM24" s="183"/>
      <c r="DN24" s="183"/>
      <c r="DO24" s="183"/>
      <c r="DP24" s="183"/>
      <c r="DQ24" s="183"/>
      <c r="DR24" s="183"/>
      <c r="DS24" s="183"/>
      <c r="DT24" s="183"/>
      <c r="DU24" s="183"/>
      <c r="DV24" s="183"/>
      <c r="DW24" s="183"/>
      <c r="DX24" s="183"/>
      <c r="DY24" s="183"/>
      <c r="DZ24" s="183"/>
      <c r="EA24" s="183"/>
      <c r="EB24" s="183"/>
      <c r="EC24" s="183"/>
      <c r="ED24" s="183"/>
      <c r="EE24" s="183"/>
      <c r="EF24" s="183"/>
      <c r="EG24" s="183"/>
      <c r="EH24" s="183"/>
      <c r="EI24" s="183"/>
      <c r="EJ24" s="183"/>
      <c r="EK24" s="183"/>
      <c r="EL24" s="183"/>
      <c r="EM24" s="183"/>
      <c r="EN24" s="183"/>
      <c r="EO24" s="183"/>
      <c r="EP24" s="183"/>
      <c r="EQ24" s="183"/>
      <c r="ER24" s="183"/>
      <c r="ES24" s="183"/>
      <c r="ET24" s="183"/>
      <c r="EU24" s="183"/>
      <c r="EV24" s="183"/>
      <c r="EW24" s="183"/>
      <c r="EX24" s="183"/>
      <c r="EY24" s="183"/>
      <c r="EZ24" s="183"/>
      <c r="FA24" s="183"/>
      <c r="FB24" s="183"/>
      <c r="FC24" s="183"/>
      <c r="FD24" s="183"/>
      <c r="FE24" s="183"/>
      <c r="FF24" s="183"/>
      <c r="FG24" s="183"/>
      <c r="FH24" s="183"/>
      <c r="FI24" s="183"/>
      <c r="FJ24" s="183"/>
      <c r="FK24" s="183"/>
      <c r="FL24" s="183"/>
      <c r="FM24" s="183"/>
      <c r="FN24" s="183"/>
      <c r="FO24" s="183"/>
      <c r="FP24" s="183"/>
      <c r="FQ24" s="183"/>
      <c r="FR24" s="183"/>
      <c r="FS24" s="183"/>
      <c r="FT24" s="183"/>
    </row>
    <row r="25" spans="1:176" x14ac:dyDescent="0.25">
      <c r="A25" s="467">
        <f>'Mapa Final'!A25</f>
        <v>4</v>
      </c>
      <c r="B25" s="494" t="str">
        <f>'Mapa Final'!B25</f>
        <v>Demora en la expedición de documentos y trámites solicitados.</v>
      </c>
      <c r="C25" s="470" t="str">
        <f>'Mapa Final'!C25</f>
        <v>Incumplimiento de las metas establecidas</v>
      </c>
      <c r="D25" s="470" t="str">
        <f>'Mapa Final'!D25</f>
        <v>1.Paros huelgas y protestas que afecten la prestación del servicio.  
2.Congestion de trámites por fallas en los sistemas de información  
4.Emergencias Sanitarias (Pandemia, epidemia, etc), Emergencias Ambientales o Desastres Naturales.</v>
      </c>
      <c r="E25" s="473" t="str">
        <f>'Mapa Final'!E25</f>
        <v>Suceso(s) de fuerza mayor que impiden o dificultan el cumplimiento de las funciones de la URNA y afecta(n) la imagen de la Corporaciòn.</v>
      </c>
      <c r="F25" s="473" t="str">
        <f>'Mapa Final'!F25</f>
        <v>Posibilidad de afectación a los servicios que presta la URNA, debido a sucesos de fuerza mayor que imposibilitan su gestiòn administrativa.</v>
      </c>
      <c r="G25" s="473" t="str">
        <f>'Mapa Final'!G25</f>
        <v>Usuarios, productos y prácticas organizacionales</v>
      </c>
      <c r="H25" s="479" t="str">
        <f>'Mapa Final'!I25</f>
        <v>Muy Alta</v>
      </c>
      <c r="I25" s="482" t="str">
        <f>'Mapa Final'!L25</f>
        <v>Leve</v>
      </c>
      <c r="J25" s="491" t="str">
        <f>'Mapa Final'!N25</f>
        <v xml:space="preserve">Alto </v>
      </c>
      <c r="K25" s="488" t="str">
        <f>'Mapa Final'!AA25</f>
        <v>Media</v>
      </c>
      <c r="L25" s="488" t="str">
        <f>'Mapa Final'!AE25</f>
        <v>Leve</v>
      </c>
      <c r="M25" s="485" t="str">
        <f>'Mapa Final'!AG25</f>
        <v>Moderado</v>
      </c>
      <c r="N25" s="488" t="str">
        <f>'Mapa Final'!AH25</f>
        <v>Reducir(mitigar)</v>
      </c>
      <c r="O25" s="476"/>
      <c r="P25" s="476"/>
      <c r="Q25" s="476"/>
      <c r="R25" s="476"/>
      <c r="S25" s="476"/>
      <c r="T25" s="476"/>
    </row>
    <row r="26" spans="1:176" x14ac:dyDescent="0.25">
      <c r="A26" s="468"/>
      <c r="B26" s="314"/>
      <c r="C26" s="471"/>
      <c r="D26" s="471"/>
      <c r="E26" s="474"/>
      <c r="F26" s="474"/>
      <c r="G26" s="474"/>
      <c r="H26" s="480"/>
      <c r="I26" s="483"/>
      <c r="J26" s="492"/>
      <c r="K26" s="489"/>
      <c r="L26" s="489"/>
      <c r="M26" s="486"/>
      <c r="N26" s="489"/>
      <c r="O26" s="477"/>
      <c r="P26" s="477"/>
      <c r="Q26" s="477"/>
      <c r="R26" s="477"/>
      <c r="S26" s="477"/>
      <c r="T26" s="477"/>
    </row>
    <row r="27" spans="1:176" x14ac:dyDescent="0.25">
      <c r="A27" s="468"/>
      <c r="B27" s="314"/>
      <c r="C27" s="471"/>
      <c r="D27" s="471"/>
      <c r="E27" s="474"/>
      <c r="F27" s="474"/>
      <c r="G27" s="474"/>
      <c r="H27" s="480"/>
      <c r="I27" s="483"/>
      <c r="J27" s="492"/>
      <c r="K27" s="489"/>
      <c r="L27" s="489"/>
      <c r="M27" s="486"/>
      <c r="N27" s="489"/>
      <c r="O27" s="477"/>
      <c r="P27" s="477"/>
      <c r="Q27" s="477"/>
      <c r="R27" s="477"/>
      <c r="S27" s="477"/>
      <c r="T27" s="477"/>
    </row>
    <row r="28" spans="1:176" x14ac:dyDescent="0.25">
      <c r="A28" s="468"/>
      <c r="B28" s="314"/>
      <c r="C28" s="471"/>
      <c r="D28" s="471"/>
      <c r="E28" s="474"/>
      <c r="F28" s="474"/>
      <c r="G28" s="474"/>
      <c r="H28" s="480"/>
      <c r="I28" s="483"/>
      <c r="J28" s="492"/>
      <c r="K28" s="489"/>
      <c r="L28" s="489"/>
      <c r="M28" s="486"/>
      <c r="N28" s="489"/>
      <c r="O28" s="477"/>
      <c r="P28" s="477"/>
      <c r="Q28" s="477"/>
      <c r="R28" s="477"/>
      <c r="S28" s="477"/>
      <c r="T28" s="477"/>
    </row>
    <row r="29" spans="1:176" ht="102.75" customHeight="1" thickBot="1" x14ac:dyDescent="0.3">
      <c r="A29" s="469"/>
      <c r="B29" s="495"/>
      <c r="C29" s="472"/>
      <c r="D29" s="472"/>
      <c r="E29" s="475"/>
      <c r="F29" s="475"/>
      <c r="G29" s="475"/>
      <c r="H29" s="481"/>
      <c r="I29" s="484"/>
      <c r="J29" s="493"/>
      <c r="K29" s="490"/>
      <c r="L29" s="490"/>
      <c r="M29" s="487"/>
      <c r="N29" s="490"/>
      <c r="O29" s="478"/>
      <c r="P29" s="478"/>
      <c r="Q29" s="478"/>
      <c r="R29" s="478"/>
      <c r="S29" s="478"/>
      <c r="T29" s="478"/>
    </row>
    <row r="30" spans="1:176" x14ac:dyDescent="0.25">
      <c r="A30" s="467">
        <f>'Mapa Final'!A30</f>
        <v>5</v>
      </c>
      <c r="B30" s="494" t="str">
        <f>'Mapa Final'!B30</f>
        <v>Inaplicabilidad de la normatividad ambiental vigente</v>
      </c>
      <c r="C30" s="470" t="str">
        <f>'Mapa Final'!C30</f>
        <v xml:space="preserve"> Afectación Ambiental</v>
      </c>
      <c r="D30" s="470" t="str">
        <f>'Mapa Final'!D30</f>
        <v>1.Inaplicabilidad de las normas ambientales vigentes y de la Polìtica Ambiental para la Rama Judicial consignada en el Acuerdo PSAA14-10160.
2.Baja participación de los  servidores en las actividades de formación en temas del Sistema de Gestión Ambiental.
3.Ausencia de liderazgo y falta de interès de los servidores en el Sistema de Gestión Ambiental y el fortalecimiento de la cultura ambiental al interior de la Entidad.
4.Falta de atenciòn por parte de los servidores a las campañas ambientales socializadas a travès de los correos electònicos.</v>
      </c>
      <c r="E30" s="473" t="str">
        <f>'Mapa Final'!E30</f>
        <v>Inaplicaciòn de normas, requisitos y lineamientos ambientales por desconocimiento de los servidores.</v>
      </c>
      <c r="F30" s="473" t="str">
        <f>'Mapa Final'!F30</f>
        <v>Posibilidad de afectación ambiental causada por la falta de control a los aspectos que puedan generarla, debido a la inaplicaciòn de los requisitos legales ambientales por parte de los servidores.</v>
      </c>
      <c r="G30" s="473" t="str">
        <f>'Mapa Final'!G30</f>
        <v>Eventos Ambientales Internos</v>
      </c>
      <c r="H30" s="479" t="str">
        <f>'Mapa Final'!I30</f>
        <v>Baja</v>
      </c>
      <c r="I30" s="482" t="str">
        <f>'Mapa Final'!L30</f>
        <v>Leve</v>
      </c>
      <c r="J30" s="491" t="str">
        <f>'Mapa Final'!N30</f>
        <v>Bajo</v>
      </c>
      <c r="K30" s="488" t="str">
        <f>'Mapa Final'!AA30</f>
        <v>Baja</v>
      </c>
      <c r="L30" s="488" t="str">
        <f>'Mapa Final'!AE30</f>
        <v>Leve</v>
      </c>
      <c r="M30" s="485" t="str">
        <f>'Mapa Final'!AG30</f>
        <v>Bajo</v>
      </c>
      <c r="N30" s="488" t="str">
        <f>'Mapa Final'!AH30</f>
        <v>Aceptar</v>
      </c>
      <c r="O30" s="476"/>
      <c r="P30" s="476"/>
      <c r="Q30" s="476"/>
      <c r="R30" s="476"/>
      <c r="S30" s="476"/>
      <c r="T30" s="476"/>
    </row>
    <row r="31" spans="1:176" x14ac:dyDescent="0.25">
      <c r="A31" s="468"/>
      <c r="B31" s="314"/>
      <c r="C31" s="471"/>
      <c r="D31" s="471"/>
      <c r="E31" s="474"/>
      <c r="F31" s="474"/>
      <c r="G31" s="474"/>
      <c r="H31" s="480"/>
      <c r="I31" s="483"/>
      <c r="J31" s="492"/>
      <c r="K31" s="489"/>
      <c r="L31" s="489"/>
      <c r="M31" s="486"/>
      <c r="N31" s="489"/>
      <c r="O31" s="477"/>
      <c r="P31" s="477"/>
      <c r="Q31" s="477"/>
      <c r="R31" s="477"/>
      <c r="S31" s="477"/>
      <c r="T31" s="477"/>
    </row>
    <row r="32" spans="1:176" x14ac:dyDescent="0.25">
      <c r="A32" s="468"/>
      <c r="B32" s="314"/>
      <c r="C32" s="471"/>
      <c r="D32" s="471"/>
      <c r="E32" s="474"/>
      <c r="F32" s="474"/>
      <c r="G32" s="474"/>
      <c r="H32" s="480"/>
      <c r="I32" s="483"/>
      <c r="J32" s="492"/>
      <c r="K32" s="489"/>
      <c r="L32" s="489"/>
      <c r="M32" s="486"/>
      <c r="N32" s="489"/>
      <c r="O32" s="477"/>
      <c r="P32" s="477"/>
      <c r="Q32" s="477"/>
      <c r="R32" s="477"/>
      <c r="S32" s="477"/>
      <c r="T32" s="477"/>
    </row>
    <row r="33" spans="1:20" x14ac:dyDescent="0.25">
      <c r="A33" s="468"/>
      <c r="B33" s="314"/>
      <c r="C33" s="471"/>
      <c r="D33" s="471"/>
      <c r="E33" s="474"/>
      <c r="F33" s="474"/>
      <c r="G33" s="474"/>
      <c r="H33" s="480"/>
      <c r="I33" s="483"/>
      <c r="J33" s="492"/>
      <c r="K33" s="489"/>
      <c r="L33" s="489"/>
      <c r="M33" s="486"/>
      <c r="N33" s="489"/>
      <c r="O33" s="477"/>
      <c r="P33" s="477"/>
      <c r="Q33" s="477"/>
      <c r="R33" s="477"/>
      <c r="S33" s="477"/>
      <c r="T33" s="477"/>
    </row>
    <row r="34" spans="1:20" ht="278.25" customHeight="1" thickBot="1" x14ac:dyDescent="0.3">
      <c r="A34" s="469"/>
      <c r="B34" s="495"/>
      <c r="C34" s="472"/>
      <c r="D34" s="472"/>
      <c r="E34" s="475"/>
      <c r="F34" s="475"/>
      <c r="G34" s="475"/>
      <c r="H34" s="481"/>
      <c r="I34" s="484"/>
      <c r="J34" s="493"/>
      <c r="K34" s="490"/>
      <c r="L34" s="490"/>
      <c r="M34" s="487"/>
      <c r="N34" s="490"/>
      <c r="O34" s="478"/>
      <c r="P34" s="478"/>
      <c r="Q34" s="478"/>
      <c r="R34" s="478"/>
      <c r="S34" s="478"/>
      <c r="T34" s="478"/>
    </row>
    <row r="35" spans="1:20" x14ac:dyDescent="0.25">
      <c r="A35" s="467">
        <f>'Mapa Final'!A35</f>
        <v>6</v>
      </c>
      <c r="B35" s="494" t="str">
        <f>'Mapa Final'!B35</f>
        <v>Pèrdida de la información procesada en las bases de datos</v>
      </c>
      <c r="C35" s="470" t="str">
        <f>'Mapa Final'!C35</f>
        <v>Reputacional</v>
      </c>
      <c r="D35" s="470" t="str">
        <f>'Mapa Final'!D35</f>
        <v>1. Fallas en las redes de comunicación y/o en los Servidores.
2. Afectaciòn a la informaciòn a a los sistemas por hackeo o virus informaticos.</v>
      </c>
      <c r="E35" s="473" t="str">
        <f>'Mapa Final'!E35</f>
        <v xml:space="preserve">Falta de respaldos o de la tecnologìa necesaria para garantizar la protecciòn de la informaciòn. </v>
      </c>
      <c r="F35" s="473" t="str">
        <f>'Mapa Final'!F35</f>
        <v>Posibilidad de afectación a la prestación del servicio y/o a la gestión de la URNA, causados por agentes externos o sucesos de fuerza mayor que pueden derivar en la pèrdida total o parcial de las bases de datos o la inhabilitaciòn temporal de los sistemas de informaciòn de la URNA.</v>
      </c>
      <c r="G35" s="473" t="str">
        <f>'Mapa Final'!G35</f>
        <v>Fallas Tecnológicas</v>
      </c>
      <c r="H35" s="479" t="str">
        <f>'Mapa Final'!I35</f>
        <v>Baja</v>
      </c>
      <c r="I35" s="482" t="str">
        <f>'Mapa Final'!L35</f>
        <v>Leve</v>
      </c>
      <c r="J35" s="491" t="str">
        <f>'Mapa Final'!N35</f>
        <v>Bajo</v>
      </c>
      <c r="K35" s="488" t="str">
        <f>'Mapa Final'!AA35</f>
        <v>Baja</v>
      </c>
      <c r="L35" s="488" t="str">
        <f>'Mapa Final'!AE35</f>
        <v>Leve</v>
      </c>
      <c r="M35" s="485" t="str">
        <f>'Mapa Final'!AG35</f>
        <v>Bajo</v>
      </c>
      <c r="N35" s="488" t="str">
        <f>'Mapa Final'!AH35</f>
        <v>Aceptar</v>
      </c>
      <c r="O35" s="476"/>
      <c r="P35" s="476"/>
      <c r="Q35" s="476"/>
      <c r="R35" s="476"/>
      <c r="S35" s="476"/>
      <c r="T35" s="476"/>
    </row>
    <row r="36" spans="1:20" x14ac:dyDescent="0.25">
      <c r="A36" s="468"/>
      <c r="B36" s="314"/>
      <c r="C36" s="471"/>
      <c r="D36" s="471"/>
      <c r="E36" s="474"/>
      <c r="F36" s="474"/>
      <c r="G36" s="474"/>
      <c r="H36" s="480"/>
      <c r="I36" s="483"/>
      <c r="J36" s="492"/>
      <c r="K36" s="489"/>
      <c r="L36" s="489"/>
      <c r="M36" s="486"/>
      <c r="N36" s="489"/>
      <c r="O36" s="477"/>
      <c r="P36" s="477"/>
      <c r="Q36" s="477"/>
      <c r="R36" s="477"/>
      <c r="S36" s="477"/>
      <c r="T36" s="477"/>
    </row>
    <row r="37" spans="1:20" x14ac:dyDescent="0.25">
      <c r="A37" s="468"/>
      <c r="B37" s="314"/>
      <c r="C37" s="471"/>
      <c r="D37" s="471"/>
      <c r="E37" s="474"/>
      <c r="F37" s="474"/>
      <c r="G37" s="474"/>
      <c r="H37" s="480"/>
      <c r="I37" s="483"/>
      <c r="J37" s="492"/>
      <c r="K37" s="489"/>
      <c r="L37" s="489"/>
      <c r="M37" s="486"/>
      <c r="N37" s="489"/>
      <c r="O37" s="477"/>
      <c r="P37" s="477"/>
      <c r="Q37" s="477"/>
      <c r="R37" s="477"/>
      <c r="S37" s="477"/>
      <c r="T37" s="477"/>
    </row>
    <row r="38" spans="1:20" x14ac:dyDescent="0.25">
      <c r="A38" s="468"/>
      <c r="B38" s="314"/>
      <c r="C38" s="471"/>
      <c r="D38" s="471"/>
      <c r="E38" s="474"/>
      <c r="F38" s="474"/>
      <c r="G38" s="474"/>
      <c r="H38" s="480"/>
      <c r="I38" s="483"/>
      <c r="J38" s="492"/>
      <c r="K38" s="489"/>
      <c r="L38" s="489"/>
      <c r="M38" s="486"/>
      <c r="N38" s="489"/>
      <c r="O38" s="477"/>
      <c r="P38" s="477"/>
      <c r="Q38" s="477"/>
      <c r="R38" s="477"/>
      <c r="S38" s="477"/>
      <c r="T38" s="477"/>
    </row>
    <row r="39" spans="1:20" ht="15.75" thickBot="1" x14ac:dyDescent="0.3">
      <c r="A39" s="469"/>
      <c r="B39" s="495"/>
      <c r="C39" s="472"/>
      <c r="D39" s="472"/>
      <c r="E39" s="475"/>
      <c r="F39" s="475"/>
      <c r="G39" s="475"/>
      <c r="H39" s="481"/>
      <c r="I39" s="484"/>
      <c r="J39" s="493"/>
      <c r="K39" s="490"/>
      <c r="L39" s="490"/>
      <c r="M39" s="487"/>
      <c r="N39" s="490"/>
      <c r="O39" s="478"/>
      <c r="P39" s="478"/>
      <c r="Q39" s="478"/>
      <c r="R39" s="478"/>
      <c r="S39" s="478"/>
      <c r="T39" s="478"/>
    </row>
    <row r="40" spans="1:20" x14ac:dyDescent="0.25">
      <c r="A40" s="467">
        <f>'Mapa Final'!A40</f>
        <v>0</v>
      </c>
      <c r="B40" s="494">
        <f>'Mapa Final'!B40</f>
        <v>0</v>
      </c>
      <c r="C40" s="470">
        <f>'Mapa Final'!C40</f>
        <v>0</v>
      </c>
      <c r="D40" s="470">
        <f>'Mapa Final'!D40</f>
        <v>0</v>
      </c>
      <c r="E40" s="473">
        <f>'Mapa Final'!E40</f>
        <v>0</v>
      </c>
      <c r="F40" s="473">
        <f>'Mapa Final'!F40</f>
        <v>0</v>
      </c>
      <c r="G40" s="473">
        <f>'Mapa Final'!G40</f>
        <v>0</v>
      </c>
      <c r="H40" s="479" t="str">
        <f>'Mapa Final'!I40</f>
        <v>Muy Baja</v>
      </c>
      <c r="I40" s="482" t="b">
        <f>'Mapa Final'!L40</f>
        <v>0</v>
      </c>
      <c r="J40" s="491" t="e">
        <f>'Mapa Final'!N40</f>
        <v>#N/A</v>
      </c>
      <c r="K40" s="488" t="e">
        <f>'Mapa Final'!AA40</f>
        <v>#DIV/0!</v>
      </c>
      <c r="L40" s="488" t="e">
        <f>'Mapa Final'!AE40</f>
        <v>#DIV/0!</v>
      </c>
      <c r="M40" s="485" t="e">
        <f>'Mapa Final'!AG40</f>
        <v>#DIV/0!</v>
      </c>
      <c r="N40" s="488">
        <f>'Mapa Final'!AH40</f>
        <v>0</v>
      </c>
      <c r="O40" s="476"/>
      <c r="P40" s="476"/>
      <c r="Q40" s="476"/>
      <c r="R40" s="476"/>
      <c r="S40" s="476"/>
      <c r="T40" s="476"/>
    </row>
    <row r="41" spans="1:20" x14ac:dyDescent="0.25">
      <c r="A41" s="468"/>
      <c r="B41" s="314"/>
      <c r="C41" s="471"/>
      <c r="D41" s="471"/>
      <c r="E41" s="474"/>
      <c r="F41" s="474"/>
      <c r="G41" s="474"/>
      <c r="H41" s="480"/>
      <c r="I41" s="483"/>
      <c r="J41" s="492"/>
      <c r="K41" s="489"/>
      <c r="L41" s="489"/>
      <c r="M41" s="486"/>
      <c r="N41" s="489"/>
      <c r="O41" s="477"/>
      <c r="P41" s="477"/>
      <c r="Q41" s="477"/>
      <c r="R41" s="477"/>
      <c r="S41" s="477"/>
      <c r="T41" s="477"/>
    </row>
    <row r="42" spans="1:20" x14ac:dyDescent="0.25">
      <c r="A42" s="468"/>
      <c r="B42" s="314"/>
      <c r="C42" s="471"/>
      <c r="D42" s="471"/>
      <c r="E42" s="474"/>
      <c r="F42" s="474"/>
      <c r="G42" s="474"/>
      <c r="H42" s="480"/>
      <c r="I42" s="483"/>
      <c r="J42" s="492"/>
      <c r="K42" s="489"/>
      <c r="L42" s="489"/>
      <c r="M42" s="486"/>
      <c r="N42" s="489"/>
      <c r="O42" s="477"/>
      <c r="P42" s="477"/>
      <c r="Q42" s="477"/>
      <c r="R42" s="477"/>
      <c r="S42" s="477"/>
      <c r="T42" s="477"/>
    </row>
    <row r="43" spans="1:20" x14ac:dyDescent="0.25">
      <c r="A43" s="468"/>
      <c r="B43" s="314"/>
      <c r="C43" s="471"/>
      <c r="D43" s="471"/>
      <c r="E43" s="474"/>
      <c r="F43" s="474"/>
      <c r="G43" s="474"/>
      <c r="H43" s="480"/>
      <c r="I43" s="483"/>
      <c r="J43" s="492"/>
      <c r="K43" s="489"/>
      <c r="L43" s="489"/>
      <c r="M43" s="486"/>
      <c r="N43" s="489"/>
      <c r="O43" s="477"/>
      <c r="P43" s="477"/>
      <c r="Q43" s="477"/>
      <c r="R43" s="477"/>
      <c r="S43" s="477"/>
      <c r="T43" s="477"/>
    </row>
    <row r="44" spans="1:20" ht="15.75" thickBot="1" x14ac:dyDescent="0.3">
      <c r="A44" s="469"/>
      <c r="B44" s="495"/>
      <c r="C44" s="472"/>
      <c r="D44" s="472"/>
      <c r="E44" s="475"/>
      <c r="F44" s="475"/>
      <c r="G44" s="475"/>
      <c r="H44" s="481"/>
      <c r="I44" s="484"/>
      <c r="J44" s="493"/>
      <c r="K44" s="490"/>
      <c r="L44" s="490"/>
      <c r="M44" s="487"/>
      <c r="N44" s="490"/>
      <c r="O44" s="478"/>
      <c r="P44" s="478"/>
      <c r="Q44" s="478"/>
      <c r="R44" s="478"/>
      <c r="S44" s="478"/>
      <c r="T44" s="478"/>
    </row>
    <row r="45" spans="1:20" x14ac:dyDescent="0.25">
      <c r="A45" s="467">
        <f>'Mapa Final'!A45</f>
        <v>0</v>
      </c>
      <c r="B45" s="494">
        <f>'Mapa Final'!B45</f>
        <v>0</v>
      </c>
      <c r="C45" s="470">
        <f>'Mapa Final'!C45</f>
        <v>0</v>
      </c>
      <c r="D45" s="470">
        <f>'Mapa Final'!D45</f>
        <v>0</v>
      </c>
      <c r="E45" s="473">
        <f>'Mapa Final'!E45</f>
        <v>0</v>
      </c>
      <c r="F45" s="473">
        <f>'Mapa Final'!F45</f>
        <v>0</v>
      </c>
      <c r="G45" s="473">
        <f>'Mapa Final'!G45</f>
        <v>0</v>
      </c>
      <c r="H45" s="479" t="str">
        <f>'Mapa Final'!I45</f>
        <v>Muy Baja</v>
      </c>
      <c r="I45" s="482" t="b">
        <f>'Mapa Final'!L45</f>
        <v>0</v>
      </c>
      <c r="J45" s="491" t="e">
        <f>'Mapa Final'!N45</f>
        <v>#N/A</v>
      </c>
      <c r="K45" s="488" t="e">
        <f>'Mapa Final'!AA45</f>
        <v>#DIV/0!</v>
      </c>
      <c r="L45" s="488" t="e">
        <f>'Mapa Final'!AE45</f>
        <v>#DIV/0!</v>
      </c>
      <c r="M45" s="485" t="e">
        <f>'Mapa Final'!AG45</f>
        <v>#DIV/0!</v>
      </c>
      <c r="N45" s="488">
        <f>'Mapa Final'!AH45</f>
        <v>0</v>
      </c>
      <c r="O45" s="476"/>
      <c r="P45" s="476"/>
      <c r="Q45" s="476"/>
      <c r="R45" s="476"/>
      <c r="S45" s="476"/>
      <c r="T45" s="476"/>
    </row>
    <row r="46" spans="1:20" x14ac:dyDescent="0.25">
      <c r="A46" s="468"/>
      <c r="B46" s="314"/>
      <c r="C46" s="471"/>
      <c r="D46" s="471"/>
      <c r="E46" s="474"/>
      <c r="F46" s="474"/>
      <c r="G46" s="474"/>
      <c r="H46" s="480"/>
      <c r="I46" s="483"/>
      <c r="J46" s="492"/>
      <c r="K46" s="489"/>
      <c r="L46" s="489"/>
      <c r="M46" s="486"/>
      <c r="N46" s="489"/>
      <c r="O46" s="477"/>
      <c r="P46" s="477"/>
      <c r="Q46" s="477"/>
      <c r="R46" s="477"/>
      <c r="S46" s="477"/>
      <c r="T46" s="477"/>
    </row>
    <row r="47" spans="1:20" x14ac:dyDescent="0.25">
      <c r="A47" s="468"/>
      <c r="B47" s="314"/>
      <c r="C47" s="471"/>
      <c r="D47" s="471"/>
      <c r="E47" s="474"/>
      <c r="F47" s="474"/>
      <c r="G47" s="474"/>
      <c r="H47" s="480"/>
      <c r="I47" s="483"/>
      <c r="J47" s="492"/>
      <c r="K47" s="489"/>
      <c r="L47" s="489"/>
      <c r="M47" s="486"/>
      <c r="N47" s="489"/>
      <c r="O47" s="477"/>
      <c r="P47" s="477"/>
      <c r="Q47" s="477"/>
      <c r="R47" s="477"/>
      <c r="S47" s="477"/>
      <c r="T47" s="477"/>
    </row>
    <row r="48" spans="1:20" x14ac:dyDescent="0.25">
      <c r="A48" s="468"/>
      <c r="B48" s="314"/>
      <c r="C48" s="471"/>
      <c r="D48" s="471"/>
      <c r="E48" s="474"/>
      <c r="F48" s="474"/>
      <c r="G48" s="474"/>
      <c r="H48" s="480"/>
      <c r="I48" s="483"/>
      <c r="J48" s="492"/>
      <c r="K48" s="489"/>
      <c r="L48" s="489"/>
      <c r="M48" s="486"/>
      <c r="N48" s="489"/>
      <c r="O48" s="477"/>
      <c r="P48" s="477"/>
      <c r="Q48" s="477"/>
      <c r="R48" s="477"/>
      <c r="S48" s="477"/>
      <c r="T48" s="477"/>
    </row>
    <row r="49" spans="1:20" ht="15.75" thickBot="1" x14ac:dyDescent="0.3">
      <c r="A49" s="469"/>
      <c r="B49" s="495"/>
      <c r="C49" s="472"/>
      <c r="D49" s="472"/>
      <c r="E49" s="475"/>
      <c r="F49" s="475"/>
      <c r="G49" s="475"/>
      <c r="H49" s="481"/>
      <c r="I49" s="484"/>
      <c r="J49" s="493"/>
      <c r="K49" s="490"/>
      <c r="L49" s="490"/>
      <c r="M49" s="487"/>
      <c r="N49" s="490"/>
      <c r="O49" s="478"/>
      <c r="P49" s="478"/>
      <c r="Q49" s="478"/>
      <c r="R49" s="478"/>
      <c r="S49" s="478"/>
      <c r="T49" s="478"/>
    </row>
    <row r="50" spans="1:20" x14ac:dyDescent="0.25">
      <c r="A50" s="467">
        <f>'Mapa Final'!A50</f>
        <v>0</v>
      </c>
      <c r="B50" s="494">
        <f>'Mapa Final'!B50</f>
        <v>0</v>
      </c>
      <c r="C50" s="470">
        <f>'Mapa Final'!C50</f>
        <v>0</v>
      </c>
      <c r="D50" s="470">
        <f>'Mapa Final'!D50</f>
        <v>0</v>
      </c>
      <c r="E50" s="473">
        <f>'Mapa Final'!E50</f>
        <v>0</v>
      </c>
      <c r="F50" s="473">
        <f>'Mapa Final'!F50</f>
        <v>0</v>
      </c>
      <c r="G50" s="473">
        <f>'Mapa Final'!G50</f>
        <v>0</v>
      </c>
      <c r="H50" s="479" t="str">
        <f>'Mapa Final'!I50</f>
        <v>Muy Baja</v>
      </c>
      <c r="I50" s="482" t="b">
        <f>'Mapa Final'!L50</f>
        <v>0</v>
      </c>
      <c r="J50" s="491" t="e">
        <f>'Mapa Final'!N50</f>
        <v>#N/A</v>
      </c>
      <c r="K50" s="488" t="e">
        <f>'Mapa Final'!AA50</f>
        <v>#DIV/0!</v>
      </c>
      <c r="L50" s="488" t="e">
        <f>'Mapa Final'!AE50</f>
        <v>#DIV/0!</v>
      </c>
      <c r="M50" s="485" t="e">
        <f>'Mapa Final'!AG50</f>
        <v>#DIV/0!</v>
      </c>
      <c r="N50" s="488">
        <f>'Mapa Final'!AH50</f>
        <v>0</v>
      </c>
      <c r="O50" s="476"/>
      <c r="P50" s="476"/>
      <c r="Q50" s="476"/>
      <c r="R50" s="476"/>
      <c r="S50" s="476"/>
      <c r="T50" s="476"/>
    </row>
    <row r="51" spans="1:20" x14ac:dyDescent="0.25">
      <c r="A51" s="468"/>
      <c r="B51" s="314"/>
      <c r="C51" s="471"/>
      <c r="D51" s="471"/>
      <c r="E51" s="474"/>
      <c r="F51" s="474"/>
      <c r="G51" s="474"/>
      <c r="H51" s="480"/>
      <c r="I51" s="483"/>
      <c r="J51" s="492"/>
      <c r="K51" s="489"/>
      <c r="L51" s="489"/>
      <c r="M51" s="486"/>
      <c r="N51" s="489"/>
      <c r="O51" s="477"/>
      <c r="P51" s="477"/>
      <c r="Q51" s="477"/>
      <c r="R51" s="477"/>
      <c r="S51" s="477"/>
      <c r="T51" s="477"/>
    </row>
    <row r="52" spans="1:20" x14ac:dyDescent="0.25">
      <c r="A52" s="468"/>
      <c r="B52" s="314"/>
      <c r="C52" s="471"/>
      <c r="D52" s="471"/>
      <c r="E52" s="474"/>
      <c r="F52" s="474"/>
      <c r="G52" s="474"/>
      <c r="H52" s="480"/>
      <c r="I52" s="483"/>
      <c r="J52" s="492"/>
      <c r="K52" s="489"/>
      <c r="L52" s="489"/>
      <c r="M52" s="486"/>
      <c r="N52" s="489"/>
      <c r="O52" s="477"/>
      <c r="P52" s="477"/>
      <c r="Q52" s="477"/>
      <c r="R52" s="477"/>
      <c r="S52" s="477"/>
      <c r="T52" s="477"/>
    </row>
    <row r="53" spans="1:20" x14ac:dyDescent="0.25">
      <c r="A53" s="468"/>
      <c r="B53" s="314"/>
      <c r="C53" s="471"/>
      <c r="D53" s="471"/>
      <c r="E53" s="474"/>
      <c r="F53" s="474"/>
      <c r="G53" s="474"/>
      <c r="H53" s="480"/>
      <c r="I53" s="483"/>
      <c r="J53" s="492"/>
      <c r="K53" s="489"/>
      <c r="L53" s="489"/>
      <c r="M53" s="486"/>
      <c r="N53" s="489"/>
      <c r="O53" s="477"/>
      <c r="P53" s="477"/>
      <c r="Q53" s="477"/>
      <c r="R53" s="477"/>
      <c r="S53" s="477"/>
      <c r="T53" s="477"/>
    </row>
    <row r="54" spans="1:20" ht="15.75" thickBot="1" x14ac:dyDescent="0.3">
      <c r="A54" s="469"/>
      <c r="B54" s="495"/>
      <c r="C54" s="472"/>
      <c r="D54" s="472"/>
      <c r="E54" s="475"/>
      <c r="F54" s="475"/>
      <c r="G54" s="475"/>
      <c r="H54" s="481"/>
      <c r="I54" s="484"/>
      <c r="J54" s="493"/>
      <c r="K54" s="490"/>
      <c r="L54" s="490"/>
      <c r="M54" s="487"/>
      <c r="N54" s="490"/>
      <c r="O54" s="478"/>
      <c r="P54" s="478"/>
      <c r="Q54" s="478"/>
      <c r="R54" s="478"/>
      <c r="S54" s="478"/>
      <c r="T54" s="478"/>
    </row>
  </sheetData>
  <mergeCells count="199">
    <mergeCell ref="B10:B14"/>
    <mergeCell ref="B15:B19"/>
    <mergeCell ref="B20:B24"/>
    <mergeCell ref="B25:B29"/>
    <mergeCell ref="B30:B34"/>
    <mergeCell ref="B35:B39"/>
    <mergeCell ref="B40:B44"/>
    <mergeCell ref="B45:B49"/>
    <mergeCell ref="P50:P54"/>
    <mergeCell ref="P40:P44"/>
    <mergeCell ref="D40:D44"/>
    <mergeCell ref="E40:E44"/>
    <mergeCell ref="F40:F44"/>
    <mergeCell ref="G40:G44"/>
    <mergeCell ref="H40:H44"/>
    <mergeCell ref="I40:I44"/>
    <mergeCell ref="M35:M39"/>
    <mergeCell ref="G35:G39"/>
    <mergeCell ref="H35:H39"/>
    <mergeCell ref="I35:I39"/>
    <mergeCell ref="J35:J39"/>
    <mergeCell ref="K35:K39"/>
    <mergeCell ref="L35:L39"/>
    <mergeCell ref="P30:P34"/>
    <mergeCell ref="Q50:Q54"/>
    <mergeCell ref="R50:R54"/>
    <mergeCell ref="S50:S54"/>
    <mergeCell ref="T50:T54"/>
    <mergeCell ref="J50:J54"/>
    <mergeCell ref="K50:K54"/>
    <mergeCell ref="L50:L54"/>
    <mergeCell ref="M50:M54"/>
    <mergeCell ref="N50:N54"/>
    <mergeCell ref="O50:O54"/>
    <mergeCell ref="A50:A54"/>
    <mergeCell ref="C50:C54"/>
    <mergeCell ref="D50:D54"/>
    <mergeCell ref="E50:E54"/>
    <mergeCell ref="F50:F54"/>
    <mergeCell ref="G50:G54"/>
    <mergeCell ref="H50:H54"/>
    <mergeCell ref="I50:I54"/>
    <mergeCell ref="M45:M49"/>
    <mergeCell ref="G45:G49"/>
    <mergeCell ref="H45:H49"/>
    <mergeCell ref="I45:I49"/>
    <mergeCell ref="J45:J49"/>
    <mergeCell ref="K45:K49"/>
    <mergeCell ref="L45:L49"/>
    <mergeCell ref="B50:B54"/>
    <mergeCell ref="Q40:Q44"/>
    <mergeCell ref="R40:R44"/>
    <mergeCell ref="S40:S44"/>
    <mergeCell ref="T40:T44"/>
    <mergeCell ref="A45:A49"/>
    <mergeCell ref="C45:C49"/>
    <mergeCell ref="D45:D49"/>
    <mergeCell ref="E45:E49"/>
    <mergeCell ref="F45:F49"/>
    <mergeCell ref="J40:J44"/>
    <mergeCell ref="K40:K44"/>
    <mergeCell ref="L40:L44"/>
    <mergeCell ref="M40:M44"/>
    <mergeCell ref="N40:N44"/>
    <mergeCell ref="O40:O44"/>
    <mergeCell ref="S45:S49"/>
    <mergeCell ref="T45:T49"/>
    <mergeCell ref="N45:N49"/>
    <mergeCell ref="O45:O49"/>
    <mergeCell ref="P45:P49"/>
    <mergeCell ref="Q45:Q49"/>
    <mergeCell ref="R45:R49"/>
    <mergeCell ref="A40:A44"/>
    <mergeCell ref="C40:C44"/>
    <mergeCell ref="Q30:Q34"/>
    <mergeCell ref="R30:R34"/>
    <mergeCell ref="S30:S34"/>
    <mergeCell ref="T30:T34"/>
    <mergeCell ref="A35:A39"/>
    <mergeCell ref="C35:C39"/>
    <mergeCell ref="D35:D39"/>
    <mergeCell ref="E35:E39"/>
    <mergeCell ref="F35:F39"/>
    <mergeCell ref="J30:J34"/>
    <mergeCell ref="K30:K34"/>
    <mergeCell ref="L30:L34"/>
    <mergeCell ref="M30:M34"/>
    <mergeCell ref="N30:N34"/>
    <mergeCell ref="O30:O34"/>
    <mergeCell ref="S35:S39"/>
    <mergeCell ref="T35:T39"/>
    <mergeCell ref="N35:N39"/>
    <mergeCell ref="O35:O39"/>
    <mergeCell ref="P35:P39"/>
    <mergeCell ref="Q35:Q39"/>
    <mergeCell ref="R35:R39"/>
    <mergeCell ref="A30:A34"/>
    <mergeCell ref="C30:C34"/>
    <mergeCell ref="D30:D34"/>
    <mergeCell ref="E30:E34"/>
    <mergeCell ref="F30:F34"/>
    <mergeCell ref="G30:G34"/>
    <mergeCell ref="H30:H34"/>
    <mergeCell ref="I30:I34"/>
    <mergeCell ref="M25:M29"/>
    <mergeCell ref="G25:G29"/>
    <mergeCell ref="H25:H29"/>
    <mergeCell ref="I25:I29"/>
    <mergeCell ref="J25:J29"/>
    <mergeCell ref="K25:K29"/>
    <mergeCell ref="L25:L29"/>
    <mergeCell ref="A25:A29"/>
    <mergeCell ref="C25:C29"/>
    <mergeCell ref="D25:D29"/>
    <mergeCell ref="E25:E29"/>
    <mergeCell ref="F25:F29"/>
    <mergeCell ref="S25:S29"/>
    <mergeCell ref="T25:T29"/>
    <mergeCell ref="N25:N29"/>
    <mergeCell ref="O25:O29"/>
    <mergeCell ref="P25:P29"/>
    <mergeCell ref="Q25:Q29"/>
    <mergeCell ref="R25:R29"/>
    <mergeCell ref="S20:S24"/>
    <mergeCell ref="T20:T24"/>
    <mergeCell ref="M20:M24"/>
    <mergeCell ref="N20:N24"/>
    <mergeCell ref="O20:O24"/>
    <mergeCell ref="P20:P24"/>
    <mergeCell ref="Q20:Q24"/>
    <mergeCell ref="R20:R24"/>
    <mergeCell ref="G20:G24"/>
    <mergeCell ref="H20:H24"/>
    <mergeCell ref="I20:I24"/>
    <mergeCell ref="J20:J24"/>
    <mergeCell ref="K20:K24"/>
    <mergeCell ref="L20:L24"/>
    <mergeCell ref="A20:A24"/>
    <mergeCell ref="C20:C24"/>
    <mergeCell ref="D20:D24"/>
    <mergeCell ref="E20:E24"/>
    <mergeCell ref="F20:F24"/>
    <mergeCell ref="J15:J19"/>
    <mergeCell ref="K15:K19"/>
    <mergeCell ref="L15:L19"/>
    <mergeCell ref="M15:M19"/>
    <mergeCell ref="I10:I14"/>
    <mergeCell ref="J10:J14"/>
    <mergeCell ref="K10:K14"/>
    <mergeCell ref="L10:L14"/>
    <mergeCell ref="P15:P19"/>
    <mergeCell ref="Q15:Q19"/>
    <mergeCell ref="R15:R19"/>
    <mergeCell ref="S15:S19"/>
    <mergeCell ref="T15:T19"/>
    <mergeCell ref="N15:N19"/>
    <mergeCell ref="O15:O19"/>
    <mergeCell ref="A9:N9"/>
    <mergeCell ref="A10:A14"/>
    <mergeCell ref="C10:C14"/>
    <mergeCell ref="D10:D14"/>
    <mergeCell ref="E10:E14"/>
    <mergeCell ref="F10:F14"/>
    <mergeCell ref="S10:S14"/>
    <mergeCell ref="T10:T14"/>
    <mergeCell ref="A15:A19"/>
    <mergeCell ref="C15:C19"/>
    <mergeCell ref="D15:D19"/>
    <mergeCell ref="E15:E19"/>
    <mergeCell ref="F15:F19"/>
    <mergeCell ref="G15:G19"/>
    <mergeCell ref="H15:H19"/>
    <mergeCell ref="I15:I19"/>
    <mergeCell ref="M10:M14"/>
    <mergeCell ref="N10:N14"/>
    <mergeCell ref="O10:O14"/>
    <mergeCell ref="P10:P14"/>
    <mergeCell ref="Q10:Q14"/>
    <mergeCell ref="R10:R14"/>
    <mergeCell ref="G10:G14"/>
    <mergeCell ref="H10:H14"/>
    <mergeCell ref="R1:T3"/>
    <mergeCell ref="A4:C4"/>
    <mergeCell ref="D4:N4"/>
    <mergeCell ref="O4:Q4"/>
    <mergeCell ref="A5:C5"/>
    <mergeCell ref="D5:N5"/>
    <mergeCell ref="A6:C6"/>
    <mergeCell ref="D6:N6"/>
    <mergeCell ref="A7:F7"/>
    <mergeCell ref="H7:J7"/>
    <mergeCell ref="K7:M7"/>
    <mergeCell ref="N7:N8"/>
    <mergeCell ref="A1:C2"/>
    <mergeCell ref="D1:Q3"/>
    <mergeCell ref="O7:O8"/>
    <mergeCell ref="P7:Q7"/>
    <mergeCell ref="R7:S7"/>
    <mergeCell ref="T7:T8"/>
  </mergeCells>
  <conditionalFormatting sqref="D8:G8 H7 H55:J1048576 A7:B7">
    <cfRule type="containsText" dxfId="2379" priority="742" operator="containsText" text="3- Moderado">
      <formula>NOT(ISERROR(SEARCH("3- Moderado",A7)))</formula>
    </cfRule>
    <cfRule type="containsText" dxfId="2378" priority="743" operator="containsText" text="6- Moderado">
      <formula>NOT(ISERROR(SEARCH("6- Moderado",A7)))</formula>
    </cfRule>
    <cfRule type="containsText" dxfId="2377" priority="744" operator="containsText" text="4- Moderado">
      <formula>NOT(ISERROR(SEARCH("4- Moderado",A7)))</formula>
    </cfRule>
    <cfRule type="containsText" dxfId="2376" priority="745" operator="containsText" text="3- Bajo">
      <formula>NOT(ISERROR(SEARCH("3- Bajo",A7)))</formula>
    </cfRule>
    <cfRule type="containsText" dxfId="2375" priority="746" operator="containsText" text="4- Bajo">
      <formula>NOT(ISERROR(SEARCH("4- Bajo",A7)))</formula>
    </cfRule>
    <cfRule type="containsText" dxfId="2374" priority="747" operator="containsText" text="1- Bajo">
      <formula>NOT(ISERROR(SEARCH("1- Bajo",A7)))</formula>
    </cfRule>
  </conditionalFormatting>
  <conditionalFormatting sqref="H8:J8">
    <cfRule type="containsText" dxfId="2373" priority="735" operator="containsText" text="3- Moderado">
      <formula>NOT(ISERROR(SEARCH("3- Moderado",H8)))</formula>
    </cfRule>
    <cfRule type="containsText" dxfId="2372" priority="736" operator="containsText" text="6- Moderado">
      <formula>NOT(ISERROR(SEARCH("6- Moderado",H8)))</formula>
    </cfRule>
    <cfRule type="containsText" dxfId="2371" priority="737" operator="containsText" text="4- Moderado">
      <formula>NOT(ISERROR(SEARCH("4- Moderado",H8)))</formula>
    </cfRule>
    <cfRule type="containsText" dxfId="2370" priority="738" operator="containsText" text="3- Bajo">
      <formula>NOT(ISERROR(SEARCH("3- Bajo",H8)))</formula>
    </cfRule>
    <cfRule type="containsText" dxfId="2369" priority="739" operator="containsText" text="4- Bajo">
      <formula>NOT(ISERROR(SEARCH("4- Bajo",H8)))</formula>
    </cfRule>
    <cfRule type="containsText" dxfId="2368" priority="741" operator="containsText" text="1- Bajo">
      <formula>NOT(ISERROR(SEARCH("1- Bajo",H8)))</formula>
    </cfRule>
  </conditionalFormatting>
  <conditionalFormatting sqref="J8 J55:J1048576">
    <cfRule type="containsText" dxfId="2367" priority="724" operator="containsText" text="25- Extremo">
      <formula>NOT(ISERROR(SEARCH("25- Extremo",J8)))</formula>
    </cfRule>
    <cfRule type="containsText" dxfId="2366" priority="725" operator="containsText" text="20- Extremo">
      <formula>NOT(ISERROR(SEARCH("20- Extremo",J8)))</formula>
    </cfRule>
    <cfRule type="containsText" dxfId="2365" priority="726" operator="containsText" text="15- Extremo">
      <formula>NOT(ISERROR(SEARCH("15- Extremo",J8)))</formula>
    </cfRule>
    <cfRule type="containsText" dxfId="2364" priority="727" operator="containsText" text="10- Extremo">
      <formula>NOT(ISERROR(SEARCH("10- Extremo",J8)))</formula>
    </cfRule>
    <cfRule type="containsText" dxfId="2363" priority="728" operator="containsText" text="5- Extremo">
      <formula>NOT(ISERROR(SEARCH("5- Extremo",J8)))</formula>
    </cfRule>
    <cfRule type="containsText" dxfId="2362" priority="729" operator="containsText" text="12- Alto">
      <formula>NOT(ISERROR(SEARCH("12- Alto",J8)))</formula>
    </cfRule>
    <cfRule type="containsText" dxfId="2361" priority="730" operator="containsText" text="10- Alto">
      <formula>NOT(ISERROR(SEARCH("10- Alto",J8)))</formula>
    </cfRule>
    <cfRule type="containsText" dxfId="2360" priority="731" operator="containsText" text="9- Alto">
      <formula>NOT(ISERROR(SEARCH("9- Alto",J8)))</formula>
    </cfRule>
    <cfRule type="containsText" dxfId="2359" priority="732" operator="containsText" text="8- Alto">
      <formula>NOT(ISERROR(SEARCH("8- Alto",J8)))</formula>
    </cfRule>
    <cfRule type="containsText" dxfId="2358" priority="733" operator="containsText" text="5- Alto">
      <formula>NOT(ISERROR(SEARCH("5- Alto",J8)))</formula>
    </cfRule>
    <cfRule type="containsText" dxfId="2357" priority="734" operator="containsText" text="4- Alto">
      <formula>NOT(ISERROR(SEARCH("4- Alto",J8)))</formula>
    </cfRule>
    <cfRule type="containsText" dxfId="2356" priority="740" operator="containsText" text="2- Bajo">
      <formula>NOT(ISERROR(SEARCH("2- Bajo",J8)))</formula>
    </cfRule>
  </conditionalFormatting>
  <conditionalFormatting sqref="K10:L10 K15:L15">
    <cfRule type="containsText" dxfId="2355" priority="718" operator="containsText" text="3- Moderado">
      <formula>NOT(ISERROR(SEARCH("3- Moderado",K10)))</formula>
    </cfRule>
    <cfRule type="containsText" dxfId="2354" priority="719" operator="containsText" text="6- Moderado">
      <formula>NOT(ISERROR(SEARCH("6- Moderado",K10)))</formula>
    </cfRule>
    <cfRule type="containsText" dxfId="2353" priority="720" operator="containsText" text="4- Moderado">
      <formula>NOT(ISERROR(SEARCH("4- Moderado",K10)))</formula>
    </cfRule>
    <cfRule type="containsText" dxfId="2352" priority="721" operator="containsText" text="3- Bajo">
      <formula>NOT(ISERROR(SEARCH("3- Bajo",K10)))</formula>
    </cfRule>
    <cfRule type="containsText" dxfId="2351" priority="722" operator="containsText" text="4- Bajo">
      <formula>NOT(ISERROR(SEARCH("4- Bajo",K10)))</formula>
    </cfRule>
    <cfRule type="containsText" dxfId="2350" priority="723" operator="containsText" text="1- Bajo">
      <formula>NOT(ISERROR(SEARCH("1- Bajo",K10)))</formula>
    </cfRule>
  </conditionalFormatting>
  <conditionalFormatting sqref="H10:I10 H15:I15">
    <cfRule type="containsText" dxfId="2349" priority="712" operator="containsText" text="3- Moderado">
      <formula>NOT(ISERROR(SEARCH("3- Moderado",H10)))</formula>
    </cfRule>
    <cfRule type="containsText" dxfId="2348" priority="713" operator="containsText" text="6- Moderado">
      <formula>NOT(ISERROR(SEARCH("6- Moderado",H10)))</formula>
    </cfRule>
    <cfRule type="containsText" dxfId="2347" priority="714" operator="containsText" text="4- Moderado">
      <formula>NOT(ISERROR(SEARCH("4- Moderado",H10)))</formula>
    </cfRule>
    <cfRule type="containsText" dxfId="2346" priority="715" operator="containsText" text="3- Bajo">
      <formula>NOT(ISERROR(SEARCH("3- Bajo",H10)))</formula>
    </cfRule>
    <cfRule type="containsText" dxfId="2345" priority="716" operator="containsText" text="4- Bajo">
      <formula>NOT(ISERROR(SEARCH("4- Bajo",H10)))</formula>
    </cfRule>
    <cfRule type="containsText" dxfId="2344" priority="717" operator="containsText" text="1- Bajo">
      <formula>NOT(ISERROR(SEARCH("1- Bajo",H10)))</formula>
    </cfRule>
  </conditionalFormatting>
  <conditionalFormatting sqref="A10:E10 E15 A15:B15 B25 B30 B35 B40 B45 B50">
    <cfRule type="containsText" dxfId="2343" priority="706" operator="containsText" text="3- Moderado">
      <formula>NOT(ISERROR(SEARCH("3- Moderado",A10)))</formula>
    </cfRule>
    <cfRule type="containsText" dxfId="2342" priority="707" operator="containsText" text="6- Moderado">
      <formula>NOT(ISERROR(SEARCH("6- Moderado",A10)))</formula>
    </cfRule>
    <cfRule type="containsText" dxfId="2341" priority="708" operator="containsText" text="4- Moderado">
      <formula>NOT(ISERROR(SEARCH("4- Moderado",A10)))</formula>
    </cfRule>
    <cfRule type="containsText" dxfId="2340" priority="709" operator="containsText" text="3- Bajo">
      <formula>NOT(ISERROR(SEARCH("3- Bajo",A10)))</formula>
    </cfRule>
    <cfRule type="containsText" dxfId="2339" priority="710" operator="containsText" text="4- Bajo">
      <formula>NOT(ISERROR(SEARCH("4- Bajo",A10)))</formula>
    </cfRule>
    <cfRule type="containsText" dxfId="2338" priority="711" operator="containsText" text="1- Bajo">
      <formula>NOT(ISERROR(SEARCH("1- Bajo",A10)))</formula>
    </cfRule>
  </conditionalFormatting>
  <conditionalFormatting sqref="F10:G10 F15:G15">
    <cfRule type="containsText" dxfId="2337" priority="700" operator="containsText" text="3- Moderado">
      <formula>NOT(ISERROR(SEARCH("3- Moderado",F10)))</formula>
    </cfRule>
    <cfRule type="containsText" dxfId="2336" priority="701" operator="containsText" text="6- Moderado">
      <formula>NOT(ISERROR(SEARCH("6- Moderado",F10)))</formula>
    </cfRule>
    <cfRule type="containsText" dxfId="2335" priority="702" operator="containsText" text="4- Moderado">
      <formula>NOT(ISERROR(SEARCH("4- Moderado",F10)))</formula>
    </cfRule>
    <cfRule type="containsText" dxfId="2334" priority="703" operator="containsText" text="3- Bajo">
      <formula>NOT(ISERROR(SEARCH("3- Bajo",F10)))</formula>
    </cfRule>
    <cfRule type="containsText" dxfId="2333" priority="704" operator="containsText" text="4- Bajo">
      <formula>NOT(ISERROR(SEARCH("4- Bajo",F10)))</formula>
    </cfRule>
    <cfRule type="containsText" dxfId="2332" priority="705" operator="containsText" text="1- Bajo">
      <formula>NOT(ISERROR(SEARCH("1- Bajo",F10)))</formula>
    </cfRule>
  </conditionalFormatting>
  <conditionalFormatting sqref="K8">
    <cfRule type="containsText" dxfId="2331" priority="694" operator="containsText" text="3- Moderado">
      <formula>NOT(ISERROR(SEARCH("3- Moderado",K8)))</formula>
    </cfRule>
    <cfRule type="containsText" dxfId="2330" priority="695" operator="containsText" text="6- Moderado">
      <formula>NOT(ISERROR(SEARCH("6- Moderado",K8)))</formula>
    </cfRule>
    <cfRule type="containsText" dxfId="2329" priority="696" operator="containsText" text="4- Moderado">
      <formula>NOT(ISERROR(SEARCH("4- Moderado",K8)))</formula>
    </cfRule>
    <cfRule type="containsText" dxfId="2328" priority="697" operator="containsText" text="3- Bajo">
      <formula>NOT(ISERROR(SEARCH("3- Bajo",K8)))</formula>
    </cfRule>
    <cfRule type="containsText" dxfId="2327" priority="698" operator="containsText" text="4- Bajo">
      <formula>NOT(ISERROR(SEARCH("4- Bajo",K8)))</formula>
    </cfRule>
    <cfRule type="containsText" dxfId="2326" priority="699" operator="containsText" text="1- Bajo">
      <formula>NOT(ISERROR(SEARCH("1- Bajo",K8)))</formula>
    </cfRule>
  </conditionalFormatting>
  <conditionalFormatting sqref="L8">
    <cfRule type="containsText" dxfId="2325" priority="688" operator="containsText" text="3- Moderado">
      <formula>NOT(ISERROR(SEARCH("3- Moderado",L8)))</formula>
    </cfRule>
    <cfRule type="containsText" dxfId="2324" priority="689" operator="containsText" text="6- Moderado">
      <formula>NOT(ISERROR(SEARCH("6- Moderado",L8)))</formula>
    </cfRule>
    <cfRule type="containsText" dxfId="2323" priority="690" operator="containsText" text="4- Moderado">
      <formula>NOT(ISERROR(SEARCH("4- Moderado",L8)))</formula>
    </cfRule>
    <cfRule type="containsText" dxfId="2322" priority="691" operator="containsText" text="3- Bajo">
      <formula>NOT(ISERROR(SEARCH("3- Bajo",L8)))</formula>
    </cfRule>
    <cfRule type="containsText" dxfId="2321" priority="692" operator="containsText" text="4- Bajo">
      <formula>NOT(ISERROR(SEARCH("4- Bajo",L8)))</formula>
    </cfRule>
    <cfRule type="containsText" dxfId="2320" priority="693" operator="containsText" text="1- Bajo">
      <formula>NOT(ISERROR(SEARCH("1- Bajo",L8)))</formula>
    </cfRule>
  </conditionalFormatting>
  <conditionalFormatting sqref="M8">
    <cfRule type="containsText" dxfId="2319" priority="682" operator="containsText" text="3- Moderado">
      <formula>NOT(ISERROR(SEARCH("3- Moderado",M8)))</formula>
    </cfRule>
    <cfRule type="containsText" dxfId="2318" priority="683" operator="containsText" text="6- Moderado">
      <formula>NOT(ISERROR(SEARCH("6- Moderado",M8)))</formula>
    </cfRule>
    <cfRule type="containsText" dxfId="2317" priority="684" operator="containsText" text="4- Moderado">
      <formula>NOT(ISERROR(SEARCH("4- Moderado",M8)))</formula>
    </cfRule>
    <cfRule type="containsText" dxfId="2316" priority="685" operator="containsText" text="3- Bajo">
      <formula>NOT(ISERROR(SEARCH("3- Bajo",M8)))</formula>
    </cfRule>
    <cfRule type="containsText" dxfId="2315" priority="686" operator="containsText" text="4- Bajo">
      <formula>NOT(ISERROR(SEARCH("4- Bajo",M8)))</formula>
    </cfRule>
    <cfRule type="containsText" dxfId="2314" priority="687" operator="containsText" text="1- Bajo">
      <formula>NOT(ISERROR(SEARCH("1- Bajo",M8)))</formula>
    </cfRule>
  </conditionalFormatting>
  <conditionalFormatting sqref="J10:J19">
    <cfRule type="containsText" dxfId="2313" priority="677" operator="containsText" text="Bajo">
      <formula>NOT(ISERROR(SEARCH("Bajo",J10)))</formula>
    </cfRule>
    <cfRule type="containsText" dxfId="2312" priority="678" operator="containsText" text="Moderado">
      <formula>NOT(ISERROR(SEARCH("Moderado",J10)))</formula>
    </cfRule>
    <cfRule type="containsText" dxfId="2311" priority="679" operator="containsText" text="Alto">
      <formula>NOT(ISERROR(SEARCH("Alto",J10)))</formula>
    </cfRule>
    <cfRule type="containsText" dxfId="2310" priority="680" operator="containsText" text="Extremo">
      <formula>NOT(ISERROR(SEARCH("Extremo",J10)))</formula>
    </cfRule>
    <cfRule type="colorScale" priority="681">
      <colorScale>
        <cfvo type="min"/>
        <cfvo type="max"/>
        <color rgb="FFFF7128"/>
        <color rgb="FFFFEF9C"/>
      </colorScale>
    </cfRule>
  </conditionalFormatting>
  <conditionalFormatting sqref="M10:M19">
    <cfRule type="containsText" dxfId="2309" priority="652" operator="containsText" text="Moderado">
      <formula>NOT(ISERROR(SEARCH("Moderado",M10)))</formula>
    </cfRule>
    <cfRule type="containsText" dxfId="2308" priority="672" operator="containsText" text="Bajo">
      <formula>NOT(ISERROR(SEARCH("Bajo",M10)))</formula>
    </cfRule>
    <cfRule type="containsText" dxfId="2307" priority="673" operator="containsText" text="Moderado">
      <formula>NOT(ISERROR(SEARCH("Moderado",M10)))</formula>
    </cfRule>
    <cfRule type="containsText" dxfId="2306" priority="674" operator="containsText" text="Alto">
      <formula>NOT(ISERROR(SEARCH("Alto",M10)))</formula>
    </cfRule>
    <cfRule type="containsText" dxfId="2305" priority="675" operator="containsText" text="Extremo">
      <formula>NOT(ISERROR(SEARCH("Extremo",M10)))</formula>
    </cfRule>
    <cfRule type="colorScale" priority="676">
      <colorScale>
        <cfvo type="min"/>
        <cfvo type="max"/>
        <color rgb="FFFF7128"/>
        <color rgb="FFFFEF9C"/>
      </colorScale>
    </cfRule>
  </conditionalFormatting>
  <conditionalFormatting sqref="N10 N15">
    <cfRule type="containsText" dxfId="2304" priority="666" operator="containsText" text="3- Moderado">
      <formula>NOT(ISERROR(SEARCH("3- Moderado",N10)))</formula>
    </cfRule>
    <cfRule type="containsText" dxfId="2303" priority="667" operator="containsText" text="6- Moderado">
      <formula>NOT(ISERROR(SEARCH("6- Moderado",N10)))</formula>
    </cfRule>
    <cfRule type="containsText" dxfId="2302" priority="668" operator="containsText" text="4- Moderado">
      <formula>NOT(ISERROR(SEARCH("4- Moderado",N10)))</formula>
    </cfRule>
    <cfRule type="containsText" dxfId="2301" priority="669" operator="containsText" text="3- Bajo">
      <formula>NOT(ISERROR(SEARCH("3- Bajo",N10)))</formula>
    </cfRule>
    <cfRule type="containsText" dxfId="2300" priority="670" operator="containsText" text="4- Bajo">
      <formula>NOT(ISERROR(SEARCH("4- Bajo",N10)))</formula>
    </cfRule>
    <cfRule type="containsText" dxfId="2299" priority="671" operator="containsText" text="1- Bajo">
      <formula>NOT(ISERROR(SEARCH("1- Bajo",N10)))</formula>
    </cfRule>
  </conditionalFormatting>
  <conditionalFormatting sqref="H10:H19">
    <cfRule type="containsText" dxfId="2298" priority="653" operator="containsText" text="Muy Alta">
      <formula>NOT(ISERROR(SEARCH("Muy Alta",H10)))</formula>
    </cfRule>
    <cfRule type="containsText" dxfId="2297" priority="654" operator="containsText" text="Alta">
      <formula>NOT(ISERROR(SEARCH("Alta",H10)))</formula>
    </cfRule>
    <cfRule type="containsText" dxfId="2296" priority="655" operator="containsText" text="Muy Alta">
      <formula>NOT(ISERROR(SEARCH("Muy Alta",H10)))</formula>
    </cfRule>
    <cfRule type="containsText" dxfId="2295" priority="660" operator="containsText" text="Muy Baja">
      <formula>NOT(ISERROR(SEARCH("Muy Baja",H10)))</formula>
    </cfRule>
    <cfRule type="containsText" dxfId="2294" priority="661" operator="containsText" text="Baja">
      <formula>NOT(ISERROR(SEARCH("Baja",H10)))</formula>
    </cfRule>
    <cfRule type="containsText" dxfId="2293" priority="662" operator="containsText" text="Media">
      <formula>NOT(ISERROR(SEARCH("Media",H10)))</formula>
    </cfRule>
    <cfRule type="containsText" dxfId="2292" priority="663" operator="containsText" text="Alta">
      <formula>NOT(ISERROR(SEARCH("Alta",H10)))</formula>
    </cfRule>
    <cfRule type="containsText" dxfId="2291" priority="665" operator="containsText" text="Muy Alta">
      <formula>NOT(ISERROR(SEARCH("Muy Alta",H10)))</formula>
    </cfRule>
  </conditionalFormatting>
  <conditionalFormatting sqref="I10:I19">
    <cfRule type="containsText" dxfId="2290" priority="656" operator="containsText" text="Catastrófico">
      <formula>NOT(ISERROR(SEARCH("Catastrófico",I10)))</formula>
    </cfRule>
    <cfRule type="containsText" dxfId="2289" priority="657" operator="containsText" text="Mayor">
      <formula>NOT(ISERROR(SEARCH("Mayor",I10)))</formula>
    </cfRule>
    <cfRule type="containsText" dxfId="2288" priority="658" operator="containsText" text="Menor">
      <formula>NOT(ISERROR(SEARCH("Menor",I10)))</formula>
    </cfRule>
    <cfRule type="containsText" dxfId="2287" priority="659" operator="containsText" text="Leve">
      <formula>NOT(ISERROR(SEARCH("Leve",I10)))</formula>
    </cfRule>
    <cfRule type="containsText" dxfId="2286" priority="664" operator="containsText" text="Moderado">
      <formula>NOT(ISERROR(SEARCH("Moderado",I10)))</formula>
    </cfRule>
  </conditionalFormatting>
  <conditionalFormatting sqref="K10:K19">
    <cfRule type="containsText" dxfId="2285" priority="651" operator="containsText" text="Media">
      <formula>NOT(ISERROR(SEARCH("Media",K10)))</formula>
    </cfRule>
  </conditionalFormatting>
  <conditionalFormatting sqref="L10:L19">
    <cfRule type="containsText" dxfId="2284" priority="650" operator="containsText" text="Moderado">
      <formula>NOT(ISERROR(SEARCH("Moderado",L10)))</formula>
    </cfRule>
  </conditionalFormatting>
  <conditionalFormatting sqref="C15">
    <cfRule type="containsText" dxfId="2283" priority="644" operator="containsText" text="3- Moderado">
      <formula>NOT(ISERROR(SEARCH("3- Moderado",C15)))</formula>
    </cfRule>
    <cfRule type="containsText" dxfId="2282" priority="645" operator="containsText" text="6- Moderado">
      <formula>NOT(ISERROR(SEARCH("6- Moderado",C15)))</formula>
    </cfRule>
    <cfRule type="containsText" dxfId="2281" priority="646" operator="containsText" text="4- Moderado">
      <formula>NOT(ISERROR(SEARCH("4- Moderado",C15)))</formula>
    </cfRule>
    <cfRule type="containsText" dxfId="2280" priority="647" operator="containsText" text="3- Bajo">
      <formula>NOT(ISERROR(SEARCH("3- Bajo",C15)))</formula>
    </cfRule>
    <cfRule type="containsText" dxfId="2279" priority="648" operator="containsText" text="4- Bajo">
      <formula>NOT(ISERROR(SEARCH("4- Bajo",C15)))</formula>
    </cfRule>
    <cfRule type="containsText" dxfId="2278" priority="649" operator="containsText" text="1- Bajo">
      <formula>NOT(ISERROR(SEARCH("1- Bajo",C15)))</formula>
    </cfRule>
  </conditionalFormatting>
  <conditionalFormatting sqref="D15">
    <cfRule type="containsText" dxfId="2277" priority="638" operator="containsText" text="3- Moderado">
      <formula>NOT(ISERROR(SEARCH("3- Moderado",D15)))</formula>
    </cfRule>
    <cfRule type="containsText" dxfId="2276" priority="639" operator="containsText" text="6- Moderado">
      <formula>NOT(ISERROR(SEARCH("6- Moderado",D15)))</formula>
    </cfRule>
    <cfRule type="containsText" dxfId="2275" priority="640" operator="containsText" text="4- Moderado">
      <formula>NOT(ISERROR(SEARCH("4- Moderado",D15)))</formula>
    </cfRule>
    <cfRule type="containsText" dxfId="2274" priority="641" operator="containsText" text="3- Bajo">
      <formula>NOT(ISERROR(SEARCH("3- Bajo",D15)))</formula>
    </cfRule>
    <cfRule type="containsText" dxfId="2273" priority="642" operator="containsText" text="4- Bajo">
      <formula>NOT(ISERROR(SEARCH("4- Bajo",D15)))</formula>
    </cfRule>
    <cfRule type="containsText" dxfId="2272" priority="643" operator="containsText" text="1- Bajo">
      <formula>NOT(ISERROR(SEARCH("1- Bajo",D15)))</formula>
    </cfRule>
  </conditionalFormatting>
  <conditionalFormatting sqref="J10:J19">
    <cfRule type="containsText" dxfId="2271" priority="637" operator="containsText" text="Moderado">
      <formula>NOT(ISERROR(SEARCH("Moderado",J10)))</formula>
    </cfRule>
  </conditionalFormatting>
  <conditionalFormatting sqref="J10:J19">
    <cfRule type="containsText" dxfId="2270" priority="635" operator="containsText" text="Bajo">
      <formula>NOT(ISERROR(SEARCH("Bajo",J10)))</formula>
    </cfRule>
    <cfRule type="containsText" dxfId="2269" priority="636" operator="containsText" text="Extremo">
      <formula>NOT(ISERROR(SEARCH("Extremo",J10)))</formula>
    </cfRule>
  </conditionalFormatting>
  <conditionalFormatting sqref="K10:K19">
    <cfRule type="containsText" dxfId="2268" priority="633" operator="containsText" text="Baja">
      <formula>NOT(ISERROR(SEARCH("Baja",K10)))</formula>
    </cfRule>
    <cfRule type="containsText" dxfId="2267" priority="634" operator="containsText" text="Muy Baja">
      <formula>NOT(ISERROR(SEARCH("Muy Baja",K10)))</formula>
    </cfRule>
  </conditionalFormatting>
  <conditionalFormatting sqref="K10:K19">
    <cfRule type="containsText" dxfId="2266" priority="631" operator="containsText" text="Muy Alta">
      <formula>NOT(ISERROR(SEARCH("Muy Alta",K10)))</formula>
    </cfRule>
    <cfRule type="containsText" dxfId="2265" priority="632" operator="containsText" text="Alta">
      <formula>NOT(ISERROR(SEARCH("Alta",K10)))</formula>
    </cfRule>
  </conditionalFormatting>
  <conditionalFormatting sqref="L10:L19">
    <cfRule type="containsText" dxfId="2264" priority="627" operator="containsText" text="Catastrófico">
      <formula>NOT(ISERROR(SEARCH("Catastrófico",L10)))</formula>
    </cfRule>
    <cfRule type="containsText" dxfId="2263" priority="628" operator="containsText" text="Mayor">
      <formula>NOT(ISERROR(SEARCH("Mayor",L10)))</formula>
    </cfRule>
    <cfRule type="containsText" dxfId="2262" priority="629" operator="containsText" text="Menor">
      <formula>NOT(ISERROR(SEARCH("Menor",L10)))</formula>
    </cfRule>
    <cfRule type="containsText" dxfId="2261" priority="630" operator="containsText" text="Leve">
      <formula>NOT(ISERROR(SEARCH("Leve",L10)))</formula>
    </cfRule>
  </conditionalFormatting>
  <conditionalFormatting sqref="K25:L25">
    <cfRule type="containsText" dxfId="2260" priority="530" operator="containsText" text="3- Moderado">
      <formula>NOT(ISERROR(SEARCH("3- Moderado",K25)))</formula>
    </cfRule>
    <cfRule type="containsText" dxfId="2259" priority="531" operator="containsText" text="6- Moderado">
      <formula>NOT(ISERROR(SEARCH("6- Moderado",K25)))</formula>
    </cfRule>
    <cfRule type="containsText" dxfId="2258" priority="532" operator="containsText" text="4- Moderado">
      <formula>NOT(ISERROR(SEARCH("4- Moderado",K25)))</formula>
    </cfRule>
    <cfRule type="containsText" dxfId="2257" priority="533" operator="containsText" text="3- Bajo">
      <formula>NOT(ISERROR(SEARCH("3- Bajo",K25)))</formula>
    </cfRule>
    <cfRule type="containsText" dxfId="2256" priority="534" operator="containsText" text="4- Bajo">
      <formula>NOT(ISERROR(SEARCH("4- Bajo",K25)))</formula>
    </cfRule>
    <cfRule type="containsText" dxfId="2255" priority="535" operator="containsText" text="1- Bajo">
      <formula>NOT(ISERROR(SEARCH("1- Bajo",K25)))</formula>
    </cfRule>
  </conditionalFormatting>
  <conditionalFormatting sqref="H25:I25">
    <cfRule type="containsText" dxfId="2254" priority="524" operator="containsText" text="3- Moderado">
      <formula>NOT(ISERROR(SEARCH("3- Moderado",H25)))</formula>
    </cfRule>
    <cfRule type="containsText" dxfId="2253" priority="525" operator="containsText" text="6- Moderado">
      <formula>NOT(ISERROR(SEARCH("6- Moderado",H25)))</formula>
    </cfRule>
    <cfRule type="containsText" dxfId="2252" priority="526" operator="containsText" text="4- Moderado">
      <formula>NOT(ISERROR(SEARCH("4- Moderado",H25)))</formula>
    </cfRule>
    <cfRule type="containsText" dxfId="2251" priority="527" operator="containsText" text="3- Bajo">
      <formula>NOT(ISERROR(SEARCH("3- Bajo",H25)))</formula>
    </cfRule>
    <cfRule type="containsText" dxfId="2250" priority="528" operator="containsText" text="4- Bajo">
      <formula>NOT(ISERROR(SEARCH("4- Bajo",H25)))</formula>
    </cfRule>
    <cfRule type="containsText" dxfId="2249" priority="529" operator="containsText" text="1- Bajo">
      <formula>NOT(ISERROR(SEARCH("1- Bajo",H25)))</formula>
    </cfRule>
  </conditionalFormatting>
  <conditionalFormatting sqref="A25 C25:E25">
    <cfRule type="containsText" dxfId="2248" priority="518" operator="containsText" text="3- Moderado">
      <formula>NOT(ISERROR(SEARCH("3- Moderado",A25)))</formula>
    </cfRule>
    <cfRule type="containsText" dxfId="2247" priority="519" operator="containsText" text="6- Moderado">
      <formula>NOT(ISERROR(SEARCH("6- Moderado",A25)))</formula>
    </cfRule>
    <cfRule type="containsText" dxfId="2246" priority="520" operator="containsText" text="4- Moderado">
      <formula>NOT(ISERROR(SEARCH("4- Moderado",A25)))</formula>
    </cfRule>
    <cfRule type="containsText" dxfId="2245" priority="521" operator="containsText" text="3- Bajo">
      <formula>NOT(ISERROR(SEARCH("3- Bajo",A25)))</formula>
    </cfRule>
    <cfRule type="containsText" dxfId="2244" priority="522" operator="containsText" text="4- Bajo">
      <formula>NOT(ISERROR(SEARCH("4- Bajo",A25)))</formula>
    </cfRule>
    <cfRule type="containsText" dxfId="2243" priority="523" operator="containsText" text="1- Bajo">
      <formula>NOT(ISERROR(SEARCH("1- Bajo",A25)))</formula>
    </cfRule>
  </conditionalFormatting>
  <conditionalFormatting sqref="F25:G25">
    <cfRule type="containsText" dxfId="2242" priority="512" operator="containsText" text="3- Moderado">
      <formula>NOT(ISERROR(SEARCH("3- Moderado",F25)))</formula>
    </cfRule>
    <cfRule type="containsText" dxfId="2241" priority="513" operator="containsText" text="6- Moderado">
      <formula>NOT(ISERROR(SEARCH("6- Moderado",F25)))</formula>
    </cfRule>
    <cfRule type="containsText" dxfId="2240" priority="514" operator="containsText" text="4- Moderado">
      <formula>NOT(ISERROR(SEARCH("4- Moderado",F25)))</formula>
    </cfRule>
    <cfRule type="containsText" dxfId="2239" priority="515" operator="containsText" text="3- Bajo">
      <formula>NOT(ISERROR(SEARCH("3- Bajo",F25)))</formula>
    </cfRule>
    <cfRule type="containsText" dxfId="2238" priority="516" operator="containsText" text="4- Bajo">
      <formula>NOT(ISERROR(SEARCH("4- Bajo",F25)))</formula>
    </cfRule>
    <cfRule type="containsText" dxfId="2237" priority="517" operator="containsText" text="1- Bajo">
      <formula>NOT(ISERROR(SEARCH("1- Bajo",F25)))</formula>
    </cfRule>
  </conditionalFormatting>
  <conditionalFormatting sqref="J25:J29">
    <cfRule type="containsText" dxfId="2236" priority="507" operator="containsText" text="Bajo">
      <formula>NOT(ISERROR(SEARCH("Bajo",J25)))</formula>
    </cfRule>
    <cfRule type="containsText" dxfId="2235" priority="508" operator="containsText" text="Moderado">
      <formula>NOT(ISERROR(SEARCH("Moderado",J25)))</formula>
    </cfRule>
    <cfRule type="containsText" dxfId="2234" priority="509" operator="containsText" text="Alto">
      <formula>NOT(ISERROR(SEARCH("Alto",J25)))</formula>
    </cfRule>
    <cfRule type="containsText" dxfId="2233" priority="510" operator="containsText" text="Extremo">
      <formula>NOT(ISERROR(SEARCH("Extremo",J25)))</formula>
    </cfRule>
    <cfRule type="colorScale" priority="511">
      <colorScale>
        <cfvo type="min"/>
        <cfvo type="max"/>
        <color rgb="FFFF7128"/>
        <color rgb="FFFFEF9C"/>
      </colorScale>
    </cfRule>
  </conditionalFormatting>
  <conditionalFormatting sqref="M25:M29">
    <cfRule type="containsText" dxfId="2232" priority="482" operator="containsText" text="Moderado">
      <formula>NOT(ISERROR(SEARCH("Moderado",M25)))</formula>
    </cfRule>
    <cfRule type="containsText" dxfId="2231" priority="502" operator="containsText" text="Bajo">
      <formula>NOT(ISERROR(SEARCH("Bajo",M25)))</formula>
    </cfRule>
    <cfRule type="containsText" dxfId="2230" priority="503" operator="containsText" text="Moderado">
      <formula>NOT(ISERROR(SEARCH("Moderado",M25)))</formula>
    </cfRule>
    <cfRule type="containsText" dxfId="2229" priority="504" operator="containsText" text="Alto">
      <formula>NOT(ISERROR(SEARCH("Alto",M25)))</formula>
    </cfRule>
    <cfRule type="containsText" dxfId="2228" priority="505" operator="containsText" text="Extremo">
      <formula>NOT(ISERROR(SEARCH("Extremo",M25)))</formula>
    </cfRule>
    <cfRule type="colorScale" priority="506">
      <colorScale>
        <cfvo type="min"/>
        <cfvo type="max"/>
        <color rgb="FFFF7128"/>
        <color rgb="FFFFEF9C"/>
      </colorScale>
    </cfRule>
  </conditionalFormatting>
  <conditionalFormatting sqref="N25">
    <cfRule type="containsText" dxfId="2227" priority="496" operator="containsText" text="3- Moderado">
      <formula>NOT(ISERROR(SEARCH("3- Moderado",N25)))</formula>
    </cfRule>
    <cfRule type="containsText" dxfId="2226" priority="497" operator="containsText" text="6- Moderado">
      <formula>NOT(ISERROR(SEARCH("6- Moderado",N25)))</formula>
    </cfRule>
    <cfRule type="containsText" dxfId="2225" priority="498" operator="containsText" text="4- Moderado">
      <formula>NOT(ISERROR(SEARCH("4- Moderado",N25)))</formula>
    </cfRule>
    <cfRule type="containsText" dxfId="2224" priority="499" operator="containsText" text="3- Bajo">
      <formula>NOT(ISERROR(SEARCH("3- Bajo",N25)))</formula>
    </cfRule>
    <cfRule type="containsText" dxfId="2223" priority="500" operator="containsText" text="4- Bajo">
      <formula>NOT(ISERROR(SEARCH("4- Bajo",N25)))</formula>
    </cfRule>
    <cfRule type="containsText" dxfId="2222" priority="501" operator="containsText" text="1- Bajo">
      <formula>NOT(ISERROR(SEARCH("1- Bajo",N25)))</formula>
    </cfRule>
  </conditionalFormatting>
  <conditionalFormatting sqref="H25:H29">
    <cfRule type="containsText" dxfId="2221" priority="483" operator="containsText" text="Muy Alta">
      <formula>NOT(ISERROR(SEARCH("Muy Alta",H25)))</formula>
    </cfRule>
    <cfRule type="containsText" dxfId="2220" priority="484" operator="containsText" text="Alta">
      <formula>NOT(ISERROR(SEARCH("Alta",H25)))</formula>
    </cfRule>
    <cfRule type="containsText" dxfId="2219" priority="485" operator="containsText" text="Muy Alta">
      <formula>NOT(ISERROR(SEARCH("Muy Alta",H25)))</formula>
    </cfRule>
    <cfRule type="containsText" dxfId="2218" priority="490" operator="containsText" text="Muy Baja">
      <formula>NOT(ISERROR(SEARCH("Muy Baja",H25)))</formula>
    </cfRule>
    <cfRule type="containsText" dxfId="2217" priority="491" operator="containsText" text="Baja">
      <formula>NOT(ISERROR(SEARCH("Baja",H25)))</formula>
    </cfRule>
    <cfRule type="containsText" dxfId="2216" priority="492" operator="containsText" text="Media">
      <formula>NOT(ISERROR(SEARCH("Media",H25)))</formula>
    </cfRule>
    <cfRule type="containsText" dxfId="2215" priority="493" operator="containsText" text="Alta">
      <formula>NOT(ISERROR(SEARCH("Alta",H25)))</formula>
    </cfRule>
    <cfRule type="containsText" dxfId="2214" priority="495" operator="containsText" text="Muy Alta">
      <formula>NOT(ISERROR(SEARCH("Muy Alta",H25)))</formula>
    </cfRule>
  </conditionalFormatting>
  <conditionalFormatting sqref="I25:I29">
    <cfRule type="containsText" dxfId="2213" priority="486" operator="containsText" text="Catastrófico">
      <formula>NOT(ISERROR(SEARCH("Catastrófico",I25)))</formula>
    </cfRule>
    <cfRule type="containsText" dxfId="2212" priority="487" operator="containsText" text="Mayor">
      <formula>NOT(ISERROR(SEARCH("Mayor",I25)))</formula>
    </cfRule>
    <cfRule type="containsText" dxfId="2211" priority="488" operator="containsText" text="Menor">
      <formula>NOT(ISERROR(SEARCH("Menor",I25)))</formula>
    </cfRule>
    <cfRule type="containsText" dxfId="2210" priority="489" operator="containsText" text="Leve">
      <formula>NOT(ISERROR(SEARCH("Leve",I25)))</formula>
    </cfRule>
    <cfRule type="containsText" dxfId="2209" priority="494" operator="containsText" text="Moderado">
      <formula>NOT(ISERROR(SEARCH("Moderado",I25)))</formula>
    </cfRule>
  </conditionalFormatting>
  <conditionalFormatting sqref="K25:K29">
    <cfRule type="containsText" dxfId="2208" priority="481" operator="containsText" text="Media">
      <formula>NOT(ISERROR(SEARCH("Media",K25)))</formula>
    </cfRule>
  </conditionalFormatting>
  <conditionalFormatting sqref="L25:L29">
    <cfRule type="containsText" dxfId="2207" priority="480" operator="containsText" text="Moderado">
      <formula>NOT(ISERROR(SEARCH("Moderado",L25)))</formula>
    </cfRule>
  </conditionalFormatting>
  <conditionalFormatting sqref="J25:J29">
    <cfRule type="containsText" dxfId="2206" priority="479" operator="containsText" text="Moderado">
      <formula>NOT(ISERROR(SEARCH("Moderado",J25)))</formula>
    </cfRule>
  </conditionalFormatting>
  <conditionalFormatting sqref="J25:J29">
    <cfRule type="containsText" dxfId="2205" priority="477" operator="containsText" text="Bajo">
      <formula>NOT(ISERROR(SEARCH("Bajo",J25)))</formula>
    </cfRule>
    <cfRule type="containsText" dxfId="2204" priority="478" operator="containsText" text="Extremo">
      <formula>NOT(ISERROR(SEARCH("Extremo",J25)))</formula>
    </cfRule>
  </conditionalFormatting>
  <conditionalFormatting sqref="K25:K29">
    <cfRule type="containsText" dxfId="2203" priority="475" operator="containsText" text="Baja">
      <formula>NOT(ISERROR(SEARCH("Baja",K25)))</formula>
    </cfRule>
    <cfRule type="containsText" dxfId="2202" priority="476" operator="containsText" text="Muy Baja">
      <formula>NOT(ISERROR(SEARCH("Muy Baja",K25)))</formula>
    </cfRule>
  </conditionalFormatting>
  <conditionalFormatting sqref="K25:K29">
    <cfRule type="containsText" dxfId="2201" priority="473" operator="containsText" text="Muy Alta">
      <formula>NOT(ISERROR(SEARCH("Muy Alta",K25)))</formula>
    </cfRule>
    <cfRule type="containsText" dxfId="2200" priority="474" operator="containsText" text="Alta">
      <formula>NOT(ISERROR(SEARCH("Alta",K25)))</formula>
    </cfRule>
  </conditionalFormatting>
  <conditionalFormatting sqref="L25:L29">
    <cfRule type="containsText" dxfId="2199" priority="469" operator="containsText" text="Catastrófico">
      <formula>NOT(ISERROR(SEARCH("Catastrófico",L25)))</formula>
    </cfRule>
    <cfRule type="containsText" dxfId="2198" priority="470" operator="containsText" text="Mayor">
      <formula>NOT(ISERROR(SEARCH("Mayor",L25)))</formula>
    </cfRule>
    <cfRule type="containsText" dxfId="2197" priority="471" operator="containsText" text="Menor">
      <formula>NOT(ISERROR(SEARCH("Menor",L25)))</formula>
    </cfRule>
    <cfRule type="containsText" dxfId="2196" priority="472" operator="containsText" text="Leve">
      <formula>NOT(ISERROR(SEARCH("Leve",L25)))</formula>
    </cfRule>
  </conditionalFormatting>
  <conditionalFormatting sqref="K30:L30">
    <cfRule type="containsText" dxfId="2195" priority="463" operator="containsText" text="3- Moderado">
      <formula>NOT(ISERROR(SEARCH("3- Moderado",K30)))</formula>
    </cfRule>
    <cfRule type="containsText" dxfId="2194" priority="464" operator="containsText" text="6- Moderado">
      <formula>NOT(ISERROR(SEARCH("6- Moderado",K30)))</formula>
    </cfRule>
    <cfRule type="containsText" dxfId="2193" priority="465" operator="containsText" text="4- Moderado">
      <formula>NOT(ISERROR(SEARCH("4- Moderado",K30)))</formula>
    </cfRule>
    <cfRule type="containsText" dxfId="2192" priority="466" operator="containsText" text="3- Bajo">
      <formula>NOT(ISERROR(SEARCH("3- Bajo",K30)))</formula>
    </cfRule>
    <cfRule type="containsText" dxfId="2191" priority="467" operator="containsText" text="4- Bajo">
      <formula>NOT(ISERROR(SEARCH("4- Bajo",K30)))</formula>
    </cfRule>
    <cfRule type="containsText" dxfId="2190" priority="468" operator="containsText" text="1- Bajo">
      <formula>NOT(ISERROR(SEARCH("1- Bajo",K30)))</formula>
    </cfRule>
  </conditionalFormatting>
  <conditionalFormatting sqref="H30:I30">
    <cfRule type="containsText" dxfId="2189" priority="457" operator="containsText" text="3- Moderado">
      <formula>NOT(ISERROR(SEARCH("3- Moderado",H30)))</formula>
    </cfRule>
    <cfRule type="containsText" dxfId="2188" priority="458" operator="containsText" text="6- Moderado">
      <formula>NOT(ISERROR(SEARCH("6- Moderado",H30)))</formula>
    </cfRule>
    <cfRule type="containsText" dxfId="2187" priority="459" operator="containsText" text="4- Moderado">
      <formula>NOT(ISERROR(SEARCH("4- Moderado",H30)))</formula>
    </cfRule>
    <cfRule type="containsText" dxfId="2186" priority="460" operator="containsText" text="3- Bajo">
      <formula>NOT(ISERROR(SEARCH("3- Bajo",H30)))</formula>
    </cfRule>
    <cfRule type="containsText" dxfId="2185" priority="461" operator="containsText" text="4- Bajo">
      <formula>NOT(ISERROR(SEARCH("4- Bajo",H30)))</formula>
    </cfRule>
    <cfRule type="containsText" dxfId="2184" priority="462" operator="containsText" text="1- Bajo">
      <formula>NOT(ISERROR(SEARCH("1- Bajo",H30)))</formula>
    </cfRule>
  </conditionalFormatting>
  <conditionalFormatting sqref="A30 C30:E30">
    <cfRule type="containsText" dxfId="2183" priority="451" operator="containsText" text="3- Moderado">
      <formula>NOT(ISERROR(SEARCH("3- Moderado",A30)))</formula>
    </cfRule>
    <cfRule type="containsText" dxfId="2182" priority="452" operator="containsText" text="6- Moderado">
      <formula>NOT(ISERROR(SEARCH("6- Moderado",A30)))</formula>
    </cfRule>
    <cfRule type="containsText" dxfId="2181" priority="453" operator="containsText" text="4- Moderado">
      <formula>NOT(ISERROR(SEARCH("4- Moderado",A30)))</formula>
    </cfRule>
    <cfRule type="containsText" dxfId="2180" priority="454" operator="containsText" text="3- Bajo">
      <formula>NOT(ISERROR(SEARCH("3- Bajo",A30)))</formula>
    </cfRule>
    <cfRule type="containsText" dxfId="2179" priority="455" operator="containsText" text="4- Bajo">
      <formula>NOT(ISERROR(SEARCH("4- Bajo",A30)))</formula>
    </cfRule>
    <cfRule type="containsText" dxfId="2178" priority="456" operator="containsText" text="1- Bajo">
      <formula>NOT(ISERROR(SEARCH("1- Bajo",A30)))</formula>
    </cfRule>
  </conditionalFormatting>
  <conditionalFormatting sqref="F30:G30">
    <cfRule type="containsText" dxfId="2177" priority="445" operator="containsText" text="3- Moderado">
      <formula>NOT(ISERROR(SEARCH("3- Moderado",F30)))</formula>
    </cfRule>
    <cfRule type="containsText" dxfId="2176" priority="446" operator="containsText" text="6- Moderado">
      <formula>NOT(ISERROR(SEARCH("6- Moderado",F30)))</formula>
    </cfRule>
    <cfRule type="containsText" dxfId="2175" priority="447" operator="containsText" text="4- Moderado">
      <formula>NOT(ISERROR(SEARCH("4- Moderado",F30)))</formula>
    </cfRule>
    <cfRule type="containsText" dxfId="2174" priority="448" operator="containsText" text="3- Bajo">
      <formula>NOT(ISERROR(SEARCH("3- Bajo",F30)))</formula>
    </cfRule>
    <cfRule type="containsText" dxfId="2173" priority="449" operator="containsText" text="4- Bajo">
      <formula>NOT(ISERROR(SEARCH("4- Bajo",F30)))</formula>
    </cfRule>
    <cfRule type="containsText" dxfId="2172" priority="450" operator="containsText" text="1- Bajo">
      <formula>NOT(ISERROR(SEARCH("1- Bajo",F30)))</formula>
    </cfRule>
  </conditionalFormatting>
  <conditionalFormatting sqref="J30:J34">
    <cfRule type="containsText" dxfId="2171" priority="440" operator="containsText" text="Bajo">
      <formula>NOT(ISERROR(SEARCH("Bajo",J30)))</formula>
    </cfRule>
    <cfRule type="containsText" dxfId="2170" priority="441" operator="containsText" text="Moderado">
      <formula>NOT(ISERROR(SEARCH("Moderado",J30)))</formula>
    </cfRule>
    <cfRule type="containsText" dxfId="2169" priority="442" operator="containsText" text="Alto">
      <formula>NOT(ISERROR(SEARCH("Alto",J30)))</formula>
    </cfRule>
    <cfRule type="containsText" dxfId="2168" priority="443" operator="containsText" text="Extremo">
      <formula>NOT(ISERROR(SEARCH("Extremo",J30)))</formula>
    </cfRule>
    <cfRule type="colorScale" priority="444">
      <colorScale>
        <cfvo type="min"/>
        <cfvo type="max"/>
        <color rgb="FFFF7128"/>
        <color rgb="FFFFEF9C"/>
      </colorScale>
    </cfRule>
  </conditionalFormatting>
  <conditionalFormatting sqref="M30:M34">
    <cfRule type="containsText" dxfId="2167" priority="415" operator="containsText" text="Moderado">
      <formula>NOT(ISERROR(SEARCH("Moderado",M30)))</formula>
    </cfRule>
    <cfRule type="containsText" dxfId="2166" priority="435" operator="containsText" text="Bajo">
      <formula>NOT(ISERROR(SEARCH("Bajo",M30)))</formula>
    </cfRule>
    <cfRule type="containsText" dxfId="2165" priority="436" operator="containsText" text="Moderado">
      <formula>NOT(ISERROR(SEARCH("Moderado",M30)))</formula>
    </cfRule>
    <cfRule type="containsText" dxfId="2164" priority="437" operator="containsText" text="Alto">
      <formula>NOT(ISERROR(SEARCH("Alto",M30)))</formula>
    </cfRule>
    <cfRule type="containsText" dxfId="2163" priority="438" operator="containsText" text="Extremo">
      <formula>NOT(ISERROR(SEARCH("Extremo",M30)))</formula>
    </cfRule>
    <cfRule type="colorScale" priority="439">
      <colorScale>
        <cfvo type="min"/>
        <cfvo type="max"/>
        <color rgb="FFFF7128"/>
        <color rgb="FFFFEF9C"/>
      </colorScale>
    </cfRule>
  </conditionalFormatting>
  <conditionalFormatting sqref="N30">
    <cfRule type="containsText" dxfId="2162" priority="429" operator="containsText" text="3- Moderado">
      <formula>NOT(ISERROR(SEARCH("3- Moderado",N30)))</formula>
    </cfRule>
    <cfRule type="containsText" dxfId="2161" priority="430" operator="containsText" text="6- Moderado">
      <formula>NOT(ISERROR(SEARCH("6- Moderado",N30)))</formula>
    </cfRule>
    <cfRule type="containsText" dxfId="2160" priority="431" operator="containsText" text="4- Moderado">
      <formula>NOT(ISERROR(SEARCH("4- Moderado",N30)))</formula>
    </cfRule>
    <cfRule type="containsText" dxfId="2159" priority="432" operator="containsText" text="3- Bajo">
      <formula>NOT(ISERROR(SEARCH("3- Bajo",N30)))</formula>
    </cfRule>
    <cfRule type="containsText" dxfId="2158" priority="433" operator="containsText" text="4- Bajo">
      <formula>NOT(ISERROR(SEARCH("4- Bajo",N30)))</formula>
    </cfRule>
    <cfRule type="containsText" dxfId="2157" priority="434" operator="containsText" text="1- Bajo">
      <formula>NOT(ISERROR(SEARCH("1- Bajo",N30)))</formula>
    </cfRule>
  </conditionalFormatting>
  <conditionalFormatting sqref="H30:H34">
    <cfRule type="containsText" dxfId="2156" priority="416" operator="containsText" text="Muy Alta">
      <formula>NOT(ISERROR(SEARCH("Muy Alta",H30)))</formula>
    </cfRule>
    <cfRule type="containsText" dxfId="2155" priority="417" operator="containsText" text="Alta">
      <formula>NOT(ISERROR(SEARCH("Alta",H30)))</formula>
    </cfRule>
    <cfRule type="containsText" dxfId="2154" priority="418" operator="containsText" text="Muy Alta">
      <formula>NOT(ISERROR(SEARCH("Muy Alta",H30)))</formula>
    </cfRule>
    <cfRule type="containsText" dxfId="2153" priority="423" operator="containsText" text="Muy Baja">
      <formula>NOT(ISERROR(SEARCH("Muy Baja",H30)))</formula>
    </cfRule>
    <cfRule type="containsText" dxfId="2152" priority="424" operator="containsText" text="Baja">
      <formula>NOT(ISERROR(SEARCH("Baja",H30)))</formula>
    </cfRule>
    <cfRule type="containsText" dxfId="2151" priority="425" operator="containsText" text="Media">
      <formula>NOT(ISERROR(SEARCH("Media",H30)))</formula>
    </cfRule>
    <cfRule type="containsText" dxfId="2150" priority="426" operator="containsText" text="Alta">
      <formula>NOT(ISERROR(SEARCH("Alta",H30)))</formula>
    </cfRule>
    <cfRule type="containsText" dxfId="2149" priority="428" operator="containsText" text="Muy Alta">
      <formula>NOT(ISERROR(SEARCH("Muy Alta",H30)))</formula>
    </cfRule>
  </conditionalFormatting>
  <conditionalFormatting sqref="I30:I34">
    <cfRule type="containsText" dxfId="2148" priority="419" operator="containsText" text="Catastrófico">
      <formula>NOT(ISERROR(SEARCH("Catastrófico",I30)))</formula>
    </cfRule>
    <cfRule type="containsText" dxfId="2147" priority="420" operator="containsText" text="Mayor">
      <formula>NOT(ISERROR(SEARCH("Mayor",I30)))</formula>
    </cfRule>
    <cfRule type="containsText" dxfId="2146" priority="421" operator="containsText" text="Menor">
      <formula>NOT(ISERROR(SEARCH("Menor",I30)))</formula>
    </cfRule>
    <cfRule type="containsText" dxfId="2145" priority="422" operator="containsText" text="Leve">
      <formula>NOT(ISERROR(SEARCH("Leve",I30)))</formula>
    </cfRule>
    <cfRule type="containsText" dxfId="2144" priority="427" operator="containsText" text="Moderado">
      <formula>NOT(ISERROR(SEARCH("Moderado",I30)))</formula>
    </cfRule>
  </conditionalFormatting>
  <conditionalFormatting sqref="K30:K34">
    <cfRule type="containsText" dxfId="2143" priority="414" operator="containsText" text="Media">
      <formula>NOT(ISERROR(SEARCH("Media",K30)))</formula>
    </cfRule>
  </conditionalFormatting>
  <conditionalFormatting sqref="L30:L34">
    <cfRule type="containsText" dxfId="2142" priority="413" operator="containsText" text="Moderado">
      <formula>NOT(ISERROR(SEARCH("Moderado",L30)))</formula>
    </cfRule>
  </conditionalFormatting>
  <conditionalFormatting sqref="J30:J34">
    <cfRule type="containsText" dxfId="2141" priority="412" operator="containsText" text="Moderado">
      <formula>NOT(ISERROR(SEARCH("Moderado",J30)))</formula>
    </cfRule>
  </conditionalFormatting>
  <conditionalFormatting sqref="J30:J34">
    <cfRule type="containsText" dxfId="2140" priority="410" operator="containsText" text="Bajo">
      <formula>NOT(ISERROR(SEARCH("Bajo",J30)))</formula>
    </cfRule>
    <cfRule type="containsText" dxfId="2139" priority="411" operator="containsText" text="Extremo">
      <formula>NOT(ISERROR(SEARCH("Extremo",J30)))</formula>
    </cfRule>
  </conditionalFormatting>
  <conditionalFormatting sqref="K30:K34">
    <cfRule type="containsText" dxfId="2138" priority="408" operator="containsText" text="Baja">
      <formula>NOT(ISERROR(SEARCH("Baja",K30)))</formula>
    </cfRule>
    <cfRule type="containsText" dxfId="2137" priority="409" operator="containsText" text="Muy Baja">
      <formula>NOT(ISERROR(SEARCH("Muy Baja",K30)))</formula>
    </cfRule>
  </conditionalFormatting>
  <conditionalFormatting sqref="K30:K34">
    <cfRule type="containsText" dxfId="2136" priority="406" operator="containsText" text="Muy Alta">
      <formula>NOT(ISERROR(SEARCH("Muy Alta",K30)))</formula>
    </cfRule>
    <cfRule type="containsText" dxfId="2135" priority="407" operator="containsText" text="Alta">
      <formula>NOT(ISERROR(SEARCH("Alta",K30)))</formula>
    </cfRule>
  </conditionalFormatting>
  <conditionalFormatting sqref="L30:L34">
    <cfRule type="containsText" dxfId="2134" priority="402" operator="containsText" text="Catastrófico">
      <formula>NOT(ISERROR(SEARCH("Catastrófico",L30)))</formula>
    </cfRule>
    <cfRule type="containsText" dxfId="2133" priority="403" operator="containsText" text="Mayor">
      <formula>NOT(ISERROR(SEARCH("Mayor",L30)))</formula>
    </cfRule>
    <cfRule type="containsText" dxfId="2132" priority="404" operator="containsText" text="Menor">
      <formula>NOT(ISERROR(SEARCH("Menor",L30)))</formula>
    </cfRule>
    <cfRule type="containsText" dxfId="2131" priority="405" operator="containsText" text="Leve">
      <formula>NOT(ISERROR(SEARCH("Leve",L30)))</formula>
    </cfRule>
  </conditionalFormatting>
  <conditionalFormatting sqref="K35:L35">
    <cfRule type="containsText" dxfId="2130" priority="396" operator="containsText" text="3- Moderado">
      <formula>NOT(ISERROR(SEARCH("3- Moderado",K35)))</formula>
    </cfRule>
    <cfRule type="containsText" dxfId="2129" priority="397" operator="containsText" text="6- Moderado">
      <formula>NOT(ISERROR(SEARCH("6- Moderado",K35)))</formula>
    </cfRule>
    <cfRule type="containsText" dxfId="2128" priority="398" operator="containsText" text="4- Moderado">
      <formula>NOT(ISERROR(SEARCH("4- Moderado",K35)))</formula>
    </cfRule>
    <cfRule type="containsText" dxfId="2127" priority="399" operator="containsText" text="3- Bajo">
      <formula>NOT(ISERROR(SEARCH("3- Bajo",K35)))</formula>
    </cfRule>
    <cfRule type="containsText" dxfId="2126" priority="400" operator="containsText" text="4- Bajo">
      <formula>NOT(ISERROR(SEARCH("4- Bajo",K35)))</formula>
    </cfRule>
    <cfRule type="containsText" dxfId="2125" priority="401" operator="containsText" text="1- Bajo">
      <formula>NOT(ISERROR(SEARCH("1- Bajo",K35)))</formula>
    </cfRule>
  </conditionalFormatting>
  <conditionalFormatting sqref="H35:I35">
    <cfRule type="containsText" dxfId="2124" priority="390" operator="containsText" text="3- Moderado">
      <formula>NOT(ISERROR(SEARCH("3- Moderado",H35)))</formula>
    </cfRule>
    <cfRule type="containsText" dxfId="2123" priority="391" operator="containsText" text="6- Moderado">
      <formula>NOT(ISERROR(SEARCH("6- Moderado",H35)))</formula>
    </cfRule>
    <cfRule type="containsText" dxfId="2122" priority="392" operator="containsText" text="4- Moderado">
      <formula>NOT(ISERROR(SEARCH("4- Moderado",H35)))</formula>
    </cfRule>
    <cfRule type="containsText" dxfId="2121" priority="393" operator="containsText" text="3- Bajo">
      <formula>NOT(ISERROR(SEARCH("3- Bajo",H35)))</formula>
    </cfRule>
    <cfRule type="containsText" dxfId="2120" priority="394" operator="containsText" text="4- Bajo">
      <formula>NOT(ISERROR(SEARCH("4- Bajo",H35)))</formula>
    </cfRule>
    <cfRule type="containsText" dxfId="2119" priority="395" operator="containsText" text="1- Bajo">
      <formula>NOT(ISERROR(SEARCH("1- Bajo",H35)))</formula>
    </cfRule>
  </conditionalFormatting>
  <conditionalFormatting sqref="A35 C35:E35">
    <cfRule type="containsText" dxfId="2118" priority="384" operator="containsText" text="3- Moderado">
      <formula>NOT(ISERROR(SEARCH("3- Moderado",A35)))</formula>
    </cfRule>
    <cfRule type="containsText" dxfId="2117" priority="385" operator="containsText" text="6- Moderado">
      <formula>NOT(ISERROR(SEARCH("6- Moderado",A35)))</formula>
    </cfRule>
    <cfRule type="containsText" dxfId="2116" priority="386" operator="containsText" text="4- Moderado">
      <formula>NOT(ISERROR(SEARCH("4- Moderado",A35)))</formula>
    </cfRule>
    <cfRule type="containsText" dxfId="2115" priority="387" operator="containsText" text="3- Bajo">
      <formula>NOT(ISERROR(SEARCH("3- Bajo",A35)))</formula>
    </cfRule>
    <cfRule type="containsText" dxfId="2114" priority="388" operator="containsText" text="4- Bajo">
      <formula>NOT(ISERROR(SEARCH("4- Bajo",A35)))</formula>
    </cfRule>
    <cfRule type="containsText" dxfId="2113" priority="389" operator="containsText" text="1- Bajo">
      <formula>NOT(ISERROR(SEARCH("1- Bajo",A35)))</formula>
    </cfRule>
  </conditionalFormatting>
  <conditionalFormatting sqref="F35:G35">
    <cfRule type="containsText" dxfId="2112" priority="378" operator="containsText" text="3- Moderado">
      <formula>NOT(ISERROR(SEARCH("3- Moderado",F35)))</formula>
    </cfRule>
    <cfRule type="containsText" dxfId="2111" priority="379" operator="containsText" text="6- Moderado">
      <formula>NOT(ISERROR(SEARCH("6- Moderado",F35)))</formula>
    </cfRule>
    <cfRule type="containsText" dxfId="2110" priority="380" operator="containsText" text="4- Moderado">
      <formula>NOT(ISERROR(SEARCH("4- Moderado",F35)))</formula>
    </cfRule>
    <cfRule type="containsText" dxfId="2109" priority="381" operator="containsText" text="3- Bajo">
      <formula>NOT(ISERROR(SEARCH("3- Bajo",F35)))</formula>
    </cfRule>
    <cfRule type="containsText" dxfId="2108" priority="382" operator="containsText" text="4- Bajo">
      <formula>NOT(ISERROR(SEARCH("4- Bajo",F35)))</formula>
    </cfRule>
    <cfRule type="containsText" dxfId="2107" priority="383" operator="containsText" text="1- Bajo">
      <formula>NOT(ISERROR(SEARCH("1- Bajo",F35)))</formula>
    </cfRule>
  </conditionalFormatting>
  <conditionalFormatting sqref="J35:J39">
    <cfRule type="containsText" dxfId="2106" priority="373" operator="containsText" text="Bajo">
      <formula>NOT(ISERROR(SEARCH("Bajo",J35)))</formula>
    </cfRule>
    <cfRule type="containsText" dxfId="2105" priority="374" operator="containsText" text="Moderado">
      <formula>NOT(ISERROR(SEARCH("Moderado",J35)))</formula>
    </cfRule>
    <cfRule type="containsText" dxfId="2104" priority="375" operator="containsText" text="Alto">
      <formula>NOT(ISERROR(SEARCH("Alto",J35)))</formula>
    </cfRule>
    <cfRule type="containsText" dxfId="2103" priority="376" operator="containsText" text="Extremo">
      <formula>NOT(ISERROR(SEARCH("Extremo",J35)))</formula>
    </cfRule>
    <cfRule type="colorScale" priority="377">
      <colorScale>
        <cfvo type="min"/>
        <cfvo type="max"/>
        <color rgb="FFFF7128"/>
        <color rgb="FFFFEF9C"/>
      </colorScale>
    </cfRule>
  </conditionalFormatting>
  <conditionalFormatting sqref="M35:M39">
    <cfRule type="containsText" dxfId="2102" priority="348" operator="containsText" text="Moderado">
      <formula>NOT(ISERROR(SEARCH("Moderado",M35)))</formula>
    </cfRule>
    <cfRule type="containsText" dxfId="2101" priority="368" operator="containsText" text="Bajo">
      <formula>NOT(ISERROR(SEARCH("Bajo",M35)))</formula>
    </cfRule>
    <cfRule type="containsText" dxfId="2100" priority="369" operator="containsText" text="Moderado">
      <formula>NOT(ISERROR(SEARCH("Moderado",M35)))</formula>
    </cfRule>
    <cfRule type="containsText" dxfId="2099" priority="370" operator="containsText" text="Alto">
      <formula>NOT(ISERROR(SEARCH("Alto",M35)))</formula>
    </cfRule>
    <cfRule type="containsText" dxfId="2098" priority="371" operator="containsText" text="Extremo">
      <formula>NOT(ISERROR(SEARCH("Extremo",M35)))</formula>
    </cfRule>
    <cfRule type="colorScale" priority="372">
      <colorScale>
        <cfvo type="min"/>
        <cfvo type="max"/>
        <color rgb="FFFF7128"/>
        <color rgb="FFFFEF9C"/>
      </colorScale>
    </cfRule>
  </conditionalFormatting>
  <conditionalFormatting sqref="N35">
    <cfRule type="containsText" dxfId="2097" priority="362" operator="containsText" text="3- Moderado">
      <formula>NOT(ISERROR(SEARCH("3- Moderado",N35)))</formula>
    </cfRule>
    <cfRule type="containsText" dxfId="2096" priority="363" operator="containsText" text="6- Moderado">
      <formula>NOT(ISERROR(SEARCH("6- Moderado",N35)))</formula>
    </cfRule>
    <cfRule type="containsText" dxfId="2095" priority="364" operator="containsText" text="4- Moderado">
      <formula>NOT(ISERROR(SEARCH("4- Moderado",N35)))</formula>
    </cfRule>
    <cfRule type="containsText" dxfId="2094" priority="365" operator="containsText" text="3- Bajo">
      <formula>NOT(ISERROR(SEARCH("3- Bajo",N35)))</formula>
    </cfRule>
    <cfRule type="containsText" dxfId="2093" priority="366" operator="containsText" text="4- Bajo">
      <formula>NOT(ISERROR(SEARCH("4- Bajo",N35)))</formula>
    </cfRule>
    <cfRule type="containsText" dxfId="2092" priority="367" operator="containsText" text="1- Bajo">
      <formula>NOT(ISERROR(SEARCH("1- Bajo",N35)))</formula>
    </cfRule>
  </conditionalFormatting>
  <conditionalFormatting sqref="H35:H39">
    <cfRule type="containsText" dxfId="2091" priority="349" operator="containsText" text="Muy Alta">
      <formula>NOT(ISERROR(SEARCH("Muy Alta",H35)))</formula>
    </cfRule>
    <cfRule type="containsText" dxfId="2090" priority="350" operator="containsText" text="Alta">
      <formula>NOT(ISERROR(SEARCH("Alta",H35)))</formula>
    </cfRule>
    <cfRule type="containsText" dxfId="2089" priority="351" operator="containsText" text="Muy Alta">
      <formula>NOT(ISERROR(SEARCH("Muy Alta",H35)))</formula>
    </cfRule>
    <cfRule type="containsText" dxfId="2088" priority="356" operator="containsText" text="Muy Baja">
      <formula>NOT(ISERROR(SEARCH("Muy Baja",H35)))</formula>
    </cfRule>
    <cfRule type="containsText" dxfId="2087" priority="357" operator="containsText" text="Baja">
      <formula>NOT(ISERROR(SEARCH("Baja",H35)))</formula>
    </cfRule>
    <cfRule type="containsText" dxfId="2086" priority="358" operator="containsText" text="Media">
      <formula>NOT(ISERROR(SEARCH("Media",H35)))</formula>
    </cfRule>
    <cfRule type="containsText" dxfId="2085" priority="359" operator="containsText" text="Alta">
      <formula>NOT(ISERROR(SEARCH("Alta",H35)))</formula>
    </cfRule>
    <cfRule type="containsText" dxfId="2084" priority="361" operator="containsText" text="Muy Alta">
      <formula>NOT(ISERROR(SEARCH("Muy Alta",H35)))</formula>
    </cfRule>
  </conditionalFormatting>
  <conditionalFormatting sqref="I35:I39">
    <cfRule type="containsText" dxfId="2083" priority="352" operator="containsText" text="Catastrófico">
      <formula>NOT(ISERROR(SEARCH("Catastrófico",I35)))</formula>
    </cfRule>
    <cfRule type="containsText" dxfId="2082" priority="353" operator="containsText" text="Mayor">
      <formula>NOT(ISERROR(SEARCH("Mayor",I35)))</formula>
    </cfRule>
    <cfRule type="containsText" dxfId="2081" priority="354" operator="containsText" text="Menor">
      <formula>NOT(ISERROR(SEARCH("Menor",I35)))</formula>
    </cfRule>
    <cfRule type="containsText" dxfId="2080" priority="355" operator="containsText" text="Leve">
      <formula>NOT(ISERROR(SEARCH("Leve",I35)))</formula>
    </cfRule>
    <cfRule type="containsText" dxfId="2079" priority="360" operator="containsText" text="Moderado">
      <formula>NOT(ISERROR(SEARCH("Moderado",I35)))</formula>
    </cfRule>
  </conditionalFormatting>
  <conditionalFormatting sqref="K35:K39">
    <cfRule type="containsText" dxfId="2078" priority="347" operator="containsText" text="Media">
      <formula>NOT(ISERROR(SEARCH("Media",K35)))</formula>
    </cfRule>
  </conditionalFormatting>
  <conditionalFormatting sqref="L35:L39">
    <cfRule type="containsText" dxfId="2077" priority="346" operator="containsText" text="Moderado">
      <formula>NOT(ISERROR(SEARCH("Moderado",L35)))</formula>
    </cfRule>
  </conditionalFormatting>
  <conditionalFormatting sqref="J35:J39">
    <cfRule type="containsText" dxfId="2076" priority="345" operator="containsText" text="Moderado">
      <formula>NOT(ISERROR(SEARCH("Moderado",J35)))</formula>
    </cfRule>
  </conditionalFormatting>
  <conditionalFormatting sqref="J35:J39">
    <cfRule type="containsText" dxfId="2075" priority="343" operator="containsText" text="Bajo">
      <formula>NOT(ISERROR(SEARCH("Bajo",J35)))</formula>
    </cfRule>
    <cfRule type="containsText" dxfId="2074" priority="344" operator="containsText" text="Extremo">
      <formula>NOT(ISERROR(SEARCH("Extremo",J35)))</formula>
    </cfRule>
  </conditionalFormatting>
  <conditionalFormatting sqref="K35:K39">
    <cfRule type="containsText" dxfId="2073" priority="341" operator="containsText" text="Baja">
      <formula>NOT(ISERROR(SEARCH("Baja",K35)))</formula>
    </cfRule>
    <cfRule type="containsText" dxfId="2072" priority="342" operator="containsText" text="Muy Baja">
      <formula>NOT(ISERROR(SEARCH("Muy Baja",K35)))</formula>
    </cfRule>
  </conditionalFormatting>
  <conditionalFormatting sqref="K35:K39">
    <cfRule type="containsText" dxfId="2071" priority="339" operator="containsText" text="Muy Alta">
      <formula>NOT(ISERROR(SEARCH("Muy Alta",K35)))</formula>
    </cfRule>
    <cfRule type="containsText" dxfId="2070" priority="340" operator="containsText" text="Alta">
      <formula>NOT(ISERROR(SEARCH("Alta",K35)))</formula>
    </cfRule>
  </conditionalFormatting>
  <conditionalFormatting sqref="L35:L39">
    <cfRule type="containsText" dxfId="2069" priority="335" operator="containsText" text="Catastrófico">
      <formula>NOT(ISERROR(SEARCH("Catastrófico",L35)))</formula>
    </cfRule>
    <cfRule type="containsText" dxfId="2068" priority="336" operator="containsText" text="Mayor">
      <formula>NOT(ISERROR(SEARCH("Mayor",L35)))</formula>
    </cfRule>
    <cfRule type="containsText" dxfId="2067" priority="337" operator="containsText" text="Menor">
      <formula>NOT(ISERROR(SEARCH("Menor",L35)))</formula>
    </cfRule>
    <cfRule type="containsText" dxfId="2066" priority="338" operator="containsText" text="Leve">
      <formula>NOT(ISERROR(SEARCH("Leve",L35)))</formula>
    </cfRule>
  </conditionalFormatting>
  <conditionalFormatting sqref="K40:L40">
    <cfRule type="containsText" dxfId="2065" priority="329" operator="containsText" text="3- Moderado">
      <formula>NOT(ISERROR(SEARCH("3- Moderado",K40)))</formula>
    </cfRule>
    <cfRule type="containsText" dxfId="2064" priority="330" operator="containsText" text="6- Moderado">
      <formula>NOT(ISERROR(SEARCH("6- Moderado",K40)))</formula>
    </cfRule>
    <cfRule type="containsText" dxfId="2063" priority="331" operator="containsText" text="4- Moderado">
      <formula>NOT(ISERROR(SEARCH("4- Moderado",K40)))</formula>
    </cfRule>
    <cfRule type="containsText" dxfId="2062" priority="332" operator="containsText" text="3- Bajo">
      <formula>NOT(ISERROR(SEARCH("3- Bajo",K40)))</formula>
    </cfRule>
    <cfRule type="containsText" dxfId="2061" priority="333" operator="containsText" text="4- Bajo">
      <formula>NOT(ISERROR(SEARCH("4- Bajo",K40)))</formula>
    </cfRule>
    <cfRule type="containsText" dxfId="2060" priority="334" operator="containsText" text="1- Bajo">
      <formula>NOT(ISERROR(SEARCH("1- Bajo",K40)))</formula>
    </cfRule>
  </conditionalFormatting>
  <conditionalFormatting sqref="H40:I40">
    <cfRule type="containsText" dxfId="2059" priority="323" operator="containsText" text="3- Moderado">
      <formula>NOT(ISERROR(SEARCH("3- Moderado",H40)))</formula>
    </cfRule>
    <cfRule type="containsText" dxfId="2058" priority="324" operator="containsText" text="6- Moderado">
      <formula>NOT(ISERROR(SEARCH("6- Moderado",H40)))</formula>
    </cfRule>
    <cfRule type="containsText" dxfId="2057" priority="325" operator="containsText" text="4- Moderado">
      <formula>NOT(ISERROR(SEARCH("4- Moderado",H40)))</formula>
    </cfRule>
    <cfRule type="containsText" dxfId="2056" priority="326" operator="containsText" text="3- Bajo">
      <formula>NOT(ISERROR(SEARCH("3- Bajo",H40)))</formula>
    </cfRule>
    <cfRule type="containsText" dxfId="2055" priority="327" operator="containsText" text="4- Bajo">
      <formula>NOT(ISERROR(SEARCH("4- Bajo",H40)))</formula>
    </cfRule>
    <cfRule type="containsText" dxfId="2054" priority="328" operator="containsText" text="1- Bajo">
      <formula>NOT(ISERROR(SEARCH("1- Bajo",H40)))</formula>
    </cfRule>
  </conditionalFormatting>
  <conditionalFormatting sqref="A40 C40:E40">
    <cfRule type="containsText" dxfId="2053" priority="317" operator="containsText" text="3- Moderado">
      <formula>NOT(ISERROR(SEARCH("3- Moderado",A40)))</formula>
    </cfRule>
    <cfRule type="containsText" dxfId="2052" priority="318" operator="containsText" text="6- Moderado">
      <formula>NOT(ISERROR(SEARCH("6- Moderado",A40)))</formula>
    </cfRule>
    <cfRule type="containsText" dxfId="2051" priority="319" operator="containsText" text="4- Moderado">
      <formula>NOT(ISERROR(SEARCH("4- Moderado",A40)))</formula>
    </cfRule>
    <cfRule type="containsText" dxfId="2050" priority="320" operator="containsText" text="3- Bajo">
      <formula>NOT(ISERROR(SEARCH("3- Bajo",A40)))</formula>
    </cfRule>
    <cfRule type="containsText" dxfId="2049" priority="321" operator="containsText" text="4- Bajo">
      <formula>NOT(ISERROR(SEARCH("4- Bajo",A40)))</formula>
    </cfRule>
    <cfRule type="containsText" dxfId="2048" priority="322" operator="containsText" text="1- Bajo">
      <formula>NOT(ISERROR(SEARCH("1- Bajo",A40)))</formula>
    </cfRule>
  </conditionalFormatting>
  <conditionalFormatting sqref="F40:G40">
    <cfRule type="containsText" dxfId="2047" priority="311" operator="containsText" text="3- Moderado">
      <formula>NOT(ISERROR(SEARCH("3- Moderado",F40)))</formula>
    </cfRule>
    <cfRule type="containsText" dxfId="2046" priority="312" operator="containsText" text="6- Moderado">
      <formula>NOT(ISERROR(SEARCH("6- Moderado",F40)))</formula>
    </cfRule>
    <cfRule type="containsText" dxfId="2045" priority="313" operator="containsText" text="4- Moderado">
      <formula>NOT(ISERROR(SEARCH("4- Moderado",F40)))</formula>
    </cfRule>
    <cfRule type="containsText" dxfId="2044" priority="314" operator="containsText" text="3- Bajo">
      <formula>NOT(ISERROR(SEARCH("3- Bajo",F40)))</formula>
    </cfRule>
    <cfRule type="containsText" dxfId="2043" priority="315" operator="containsText" text="4- Bajo">
      <formula>NOT(ISERROR(SEARCH("4- Bajo",F40)))</formula>
    </cfRule>
    <cfRule type="containsText" dxfId="2042" priority="316" operator="containsText" text="1- Bajo">
      <formula>NOT(ISERROR(SEARCH("1- Bajo",F40)))</formula>
    </cfRule>
  </conditionalFormatting>
  <conditionalFormatting sqref="J40:J44">
    <cfRule type="containsText" dxfId="2041" priority="306" operator="containsText" text="Bajo">
      <formula>NOT(ISERROR(SEARCH("Bajo",J40)))</formula>
    </cfRule>
    <cfRule type="containsText" dxfId="2040" priority="307" operator="containsText" text="Moderado">
      <formula>NOT(ISERROR(SEARCH("Moderado",J40)))</formula>
    </cfRule>
    <cfRule type="containsText" dxfId="2039" priority="308" operator="containsText" text="Alto">
      <formula>NOT(ISERROR(SEARCH("Alto",J40)))</formula>
    </cfRule>
    <cfRule type="containsText" dxfId="2038" priority="309" operator="containsText" text="Extremo">
      <formula>NOT(ISERROR(SEARCH("Extremo",J40)))</formula>
    </cfRule>
    <cfRule type="colorScale" priority="310">
      <colorScale>
        <cfvo type="min"/>
        <cfvo type="max"/>
        <color rgb="FFFF7128"/>
        <color rgb="FFFFEF9C"/>
      </colorScale>
    </cfRule>
  </conditionalFormatting>
  <conditionalFormatting sqref="M40:M44">
    <cfRule type="containsText" dxfId="2037" priority="281" operator="containsText" text="Moderado">
      <formula>NOT(ISERROR(SEARCH("Moderado",M40)))</formula>
    </cfRule>
    <cfRule type="containsText" dxfId="2036" priority="301" operator="containsText" text="Bajo">
      <formula>NOT(ISERROR(SEARCH("Bajo",M40)))</formula>
    </cfRule>
    <cfRule type="containsText" dxfId="2035" priority="302" operator="containsText" text="Moderado">
      <formula>NOT(ISERROR(SEARCH("Moderado",M40)))</formula>
    </cfRule>
    <cfRule type="containsText" dxfId="2034" priority="303" operator="containsText" text="Alto">
      <formula>NOT(ISERROR(SEARCH("Alto",M40)))</formula>
    </cfRule>
    <cfRule type="containsText" dxfId="2033" priority="304" operator="containsText" text="Extremo">
      <formula>NOT(ISERROR(SEARCH("Extremo",M40)))</formula>
    </cfRule>
    <cfRule type="colorScale" priority="305">
      <colorScale>
        <cfvo type="min"/>
        <cfvo type="max"/>
        <color rgb="FFFF7128"/>
        <color rgb="FFFFEF9C"/>
      </colorScale>
    </cfRule>
  </conditionalFormatting>
  <conditionalFormatting sqref="N40">
    <cfRule type="containsText" dxfId="2032" priority="295" operator="containsText" text="3- Moderado">
      <formula>NOT(ISERROR(SEARCH("3- Moderado",N40)))</formula>
    </cfRule>
    <cfRule type="containsText" dxfId="2031" priority="296" operator="containsText" text="6- Moderado">
      <formula>NOT(ISERROR(SEARCH("6- Moderado",N40)))</formula>
    </cfRule>
    <cfRule type="containsText" dxfId="2030" priority="297" operator="containsText" text="4- Moderado">
      <formula>NOT(ISERROR(SEARCH("4- Moderado",N40)))</formula>
    </cfRule>
    <cfRule type="containsText" dxfId="2029" priority="298" operator="containsText" text="3- Bajo">
      <formula>NOT(ISERROR(SEARCH("3- Bajo",N40)))</formula>
    </cfRule>
    <cfRule type="containsText" dxfId="2028" priority="299" operator="containsText" text="4- Bajo">
      <formula>NOT(ISERROR(SEARCH("4- Bajo",N40)))</formula>
    </cfRule>
    <cfRule type="containsText" dxfId="2027" priority="300" operator="containsText" text="1- Bajo">
      <formula>NOT(ISERROR(SEARCH("1- Bajo",N40)))</formula>
    </cfRule>
  </conditionalFormatting>
  <conditionalFormatting sqref="H40:H44">
    <cfRule type="containsText" dxfId="2026" priority="282" operator="containsText" text="Muy Alta">
      <formula>NOT(ISERROR(SEARCH("Muy Alta",H40)))</formula>
    </cfRule>
    <cfRule type="containsText" dxfId="2025" priority="283" operator="containsText" text="Alta">
      <formula>NOT(ISERROR(SEARCH("Alta",H40)))</formula>
    </cfRule>
    <cfRule type="containsText" dxfId="2024" priority="284" operator="containsText" text="Muy Alta">
      <formula>NOT(ISERROR(SEARCH("Muy Alta",H40)))</formula>
    </cfRule>
    <cfRule type="containsText" dxfId="2023" priority="289" operator="containsText" text="Muy Baja">
      <formula>NOT(ISERROR(SEARCH("Muy Baja",H40)))</formula>
    </cfRule>
    <cfRule type="containsText" dxfId="2022" priority="290" operator="containsText" text="Baja">
      <formula>NOT(ISERROR(SEARCH("Baja",H40)))</formula>
    </cfRule>
    <cfRule type="containsText" dxfId="2021" priority="291" operator="containsText" text="Media">
      <formula>NOT(ISERROR(SEARCH("Media",H40)))</formula>
    </cfRule>
    <cfRule type="containsText" dxfId="2020" priority="292" operator="containsText" text="Alta">
      <formula>NOT(ISERROR(SEARCH("Alta",H40)))</formula>
    </cfRule>
    <cfRule type="containsText" dxfId="2019" priority="294" operator="containsText" text="Muy Alta">
      <formula>NOT(ISERROR(SEARCH("Muy Alta",H40)))</formula>
    </cfRule>
  </conditionalFormatting>
  <conditionalFormatting sqref="I40:I44">
    <cfRule type="containsText" dxfId="2018" priority="285" operator="containsText" text="Catastrófico">
      <formula>NOT(ISERROR(SEARCH("Catastrófico",I40)))</formula>
    </cfRule>
    <cfRule type="containsText" dxfId="2017" priority="286" operator="containsText" text="Mayor">
      <formula>NOT(ISERROR(SEARCH("Mayor",I40)))</formula>
    </cfRule>
    <cfRule type="containsText" dxfId="2016" priority="287" operator="containsText" text="Menor">
      <formula>NOT(ISERROR(SEARCH("Menor",I40)))</formula>
    </cfRule>
    <cfRule type="containsText" dxfId="2015" priority="288" operator="containsText" text="Leve">
      <formula>NOT(ISERROR(SEARCH("Leve",I40)))</formula>
    </cfRule>
    <cfRule type="containsText" dxfId="2014" priority="293" operator="containsText" text="Moderado">
      <formula>NOT(ISERROR(SEARCH("Moderado",I40)))</formula>
    </cfRule>
  </conditionalFormatting>
  <conditionalFormatting sqref="K40:K44">
    <cfRule type="containsText" dxfId="2013" priority="280" operator="containsText" text="Media">
      <formula>NOT(ISERROR(SEARCH("Media",K40)))</formula>
    </cfRule>
  </conditionalFormatting>
  <conditionalFormatting sqref="L40:L44">
    <cfRule type="containsText" dxfId="2012" priority="279" operator="containsText" text="Moderado">
      <formula>NOT(ISERROR(SEARCH("Moderado",L40)))</formula>
    </cfRule>
  </conditionalFormatting>
  <conditionalFormatting sqref="J40:J44">
    <cfRule type="containsText" dxfId="2011" priority="278" operator="containsText" text="Moderado">
      <formula>NOT(ISERROR(SEARCH("Moderado",J40)))</formula>
    </cfRule>
  </conditionalFormatting>
  <conditionalFormatting sqref="J40:J44">
    <cfRule type="containsText" dxfId="2010" priority="276" operator="containsText" text="Bajo">
      <formula>NOT(ISERROR(SEARCH("Bajo",J40)))</formula>
    </cfRule>
    <cfRule type="containsText" dxfId="2009" priority="277" operator="containsText" text="Extremo">
      <formula>NOT(ISERROR(SEARCH("Extremo",J40)))</formula>
    </cfRule>
  </conditionalFormatting>
  <conditionalFormatting sqref="K40:K44">
    <cfRule type="containsText" dxfId="2008" priority="274" operator="containsText" text="Baja">
      <formula>NOT(ISERROR(SEARCH("Baja",K40)))</formula>
    </cfRule>
    <cfRule type="containsText" dxfId="2007" priority="275" operator="containsText" text="Muy Baja">
      <formula>NOT(ISERROR(SEARCH("Muy Baja",K40)))</formula>
    </cfRule>
  </conditionalFormatting>
  <conditionalFormatting sqref="K40:K44">
    <cfRule type="containsText" dxfId="2006" priority="272" operator="containsText" text="Muy Alta">
      <formula>NOT(ISERROR(SEARCH("Muy Alta",K40)))</formula>
    </cfRule>
    <cfRule type="containsText" dxfId="2005" priority="273" operator="containsText" text="Alta">
      <formula>NOT(ISERROR(SEARCH("Alta",K40)))</formula>
    </cfRule>
  </conditionalFormatting>
  <conditionalFormatting sqref="L40:L44">
    <cfRule type="containsText" dxfId="2004" priority="268" operator="containsText" text="Catastrófico">
      <formula>NOT(ISERROR(SEARCH("Catastrófico",L40)))</formula>
    </cfRule>
    <cfRule type="containsText" dxfId="2003" priority="269" operator="containsText" text="Mayor">
      <formula>NOT(ISERROR(SEARCH("Mayor",L40)))</formula>
    </cfRule>
    <cfRule type="containsText" dxfId="2002" priority="270" operator="containsText" text="Menor">
      <formula>NOT(ISERROR(SEARCH("Menor",L40)))</formula>
    </cfRule>
    <cfRule type="containsText" dxfId="2001" priority="271" operator="containsText" text="Leve">
      <formula>NOT(ISERROR(SEARCH("Leve",L40)))</formula>
    </cfRule>
  </conditionalFormatting>
  <conditionalFormatting sqref="K45:L45">
    <cfRule type="containsText" dxfId="2000" priority="262" operator="containsText" text="3- Moderado">
      <formula>NOT(ISERROR(SEARCH("3- Moderado",K45)))</formula>
    </cfRule>
    <cfRule type="containsText" dxfId="1999" priority="263" operator="containsText" text="6- Moderado">
      <formula>NOT(ISERROR(SEARCH("6- Moderado",K45)))</formula>
    </cfRule>
    <cfRule type="containsText" dxfId="1998" priority="264" operator="containsText" text="4- Moderado">
      <formula>NOT(ISERROR(SEARCH("4- Moderado",K45)))</formula>
    </cfRule>
    <cfRule type="containsText" dxfId="1997" priority="265" operator="containsText" text="3- Bajo">
      <formula>NOT(ISERROR(SEARCH("3- Bajo",K45)))</formula>
    </cfRule>
    <cfRule type="containsText" dxfId="1996" priority="266" operator="containsText" text="4- Bajo">
      <formula>NOT(ISERROR(SEARCH("4- Bajo",K45)))</formula>
    </cfRule>
    <cfRule type="containsText" dxfId="1995" priority="267" operator="containsText" text="1- Bajo">
      <formula>NOT(ISERROR(SEARCH("1- Bajo",K45)))</formula>
    </cfRule>
  </conditionalFormatting>
  <conditionalFormatting sqref="H45:I45">
    <cfRule type="containsText" dxfId="1994" priority="256" operator="containsText" text="3- Moderado">
      <formula>NOT(ISERROR(SEARCH("3- Moderado",H45)))</formula>
    </cfRule>
    <cfRule type="containsText" dxfId="1993" priority="257" operator="containsText" text="6- Moderado">
      <formula>NOT(ISERROR(SEARCH("6- Moderado",H45)))</formula>
    </cfRule>
    <cfRule type="containsText" dxfId="1992" priority="258" operator="containsText" text="4- Moderado">
      <formula>NOT(ISERROR(SEARCH("4- Moderado",H45)))</formula>
    </cfRule>
    <cfRule type="containsText" dxfId="1991" priority="259" operator="containsText" text="3- Bajo">
      <formula>NOT(ISERROR(SEARCH("3- Bajo",H45)))</formula>
    </cfRule>
    <cfRule type="containsText" dxfId="1990" priority="260" operator="containsText" text="4- Bajo">
      <formula>NOT(ISERROR(SEARCH("4- Bajo",H45)))</formula>
    </cfRule>
    <cfRule type="containsText" dxfId="1989" priority="261" operator="containsText" text="1- Bajo">
      <formula>NOT(ISERROR(SEARCH("1- Bajo",H45)))</formula>
    </cfRule>
  </conditionalFormatting>
  <conditionalFormatting sqref="A45 C45:E45">
    <cfRule type="containsText" dxfId="1988" priority="250" operator="containsText" text="3- Moderado">
      <formula>NOT(ISERROR(SEARCH("3- Moderado",A45)))</formula>
    </cfRule>
    <cfRule type="containsText" dxfId="1987" priority="251" operator="containsText" text="6- Moderado">
      <formula>NOT(ISERROR(SEARCH("6- Moderado",A45)))</formula>
    </cfRule>
    <cfRule type="containsText" dxfId="1986" priority="252" operator="containsText" text="4- Moderado">
      <formula>NOT(ISERROR(SEARCH("4- Moderado",A45)))</formula>
    </cfRule>
    <cfRule type="containsText" dxfId="1985" priority="253" operator="containsText" text="3- Bajo">
      <formula>NOT(ISERROR(SEARCH("3- Bajo",A45)))</formula>
    </cfRule>
    <cfRule type="containsText" dxfId="1984" priority="254" operator="containsText" text="4- Bajo">
      <formula>NOT(ISERROR(SEARCH("4- Bajo",A45)))</formula>
    </cfRule>
    <cfRule type="containsText" dxfId="1983" priority="255" operator="containsText" text="1- Bajo">
      <formula>NOT(ISERROR(SEARCH("1- Bajo",A45)))</formula>
    </cfRule>
  </conditionalFormatting>
  <conditionalFormatting sqref="F45:G45">
    <cfRule type="containsText" dxfId="1982" priority="244" operator="containsText" text="3- Moderado">
      <formula>NOT(ISERROR(SEARCH("3- Moderado",F45)))</formula>
    </cfRule>
    <cfRule type="containsText" dxfId="1981" priority="245" operator="containsText" text="6- Moderado">
      <formula>NOT(ISERROR(SEARCH("6- Moderado",F45)))</formula>
    </cfRule>
    <cfRule type="containsText" dxfId="1980" priority="246" operator="containsText" text="4- Moderado">
      <formula>NOT(ISERROR(SEARCH("4- Moderado",F45)))</formula>
    </cfRule>
    <cfRule type="containsText" dxfId="1979" priority="247" operator="containsText" text="3- Bajo">
      <formula>NOT(ISERROR(SEARCH("3- Bajo",F45)))</formula>
    </cfRule>
    <cfRule type="containsText" dxfId="1978" priority="248" operator="containsText" text="4- Bajo">
      <formula>NOT(ISERROR(SEARCH("4- Bajo",F45)))</formula>
    </cfRule>
    <cfRule type="containsText" dxfId="1977" priority="249" operator="containsText" text="1- Bajo">
      <formula>NOT(ISERROR(SEARCH("1- Bajo",F45)))</formula>
    </cfRule>
  </conditionalFormatting>
  <conditionalFormatting sqref="J45:J49">
    <cfRule type="containsText" dxfId="1976" priority="239" operator="containsText" text="Bajo">
      <formula>NOT(ISERROR(SEARCH("Bajo",J45)))</formula>
    </cfRule>
    <cfRule type="containsText" dxfId="1975" priority="240" operator="containsText" text="Moderado">
      <formula>NOT(ISERROR(SEARCH("Moderado",J45)))</formula>
    </cfRule>
    <cfRule type="containsText" dxfId="1974" priority="241" operator="containsText" text="Alto">
      <formula>NOT(ISERROR(SEARCH("Alto",J45)))</formula>
    </cfRule>
    <cfRule type="containsText" dxfId="1973" priority="242" operator="containsText" text="Extremo">
      <formula>NOT(ISERROR(SEARCH("Extremo",J45)))</formula>
    </cfRule>
    <cfRule type="colorScale" priority="243">
      <colorScale>
        <cfvo type="min"/>
        <cfvo type="max"/>
        <color rgb="FFFF7128"/>
        <color rgb="FFFFEF9C"/>
      </colorScale>
    </cfRule>
  </conditionalFormatting>
  <conditionalFormatting sqref="M45:M49">
    <cfRule type="containsText" dxfId="1972" priority="214" operator="containsText" text="Moderado">
      <formula>NOT(ISERROR(SEARCH("Moderado",M45)))</formula>
    </cfRule>
    <cfRule type="containsText" dxfId="1971" priority="234" operator="containsText" text="Bajo">
      <formula>NOT(ISERROR(SEARCH("Bajo",M45)))</formula>
    </cfRule>
    <cfRule type="containsText" dxfId="1970" priority="235" operator="containsText" text="Moderado">
      <formula>NOT(ISERROR(SEARCH("Moderado",M45)))</formula>
    </cfRule>
    <cfRule type="containsText" dxfId="1969" priority="236" operator="containsText" text="Alto">
      <formula>NOT(ISERROR(SEARCH("Alto",M45)))</formula>
    </cfRule>
    <cfRule type="containsText" dxfId="1968" priority="237" operator="containsText" text="Extremo">
      <formula>NOT(ISERROR(SEARCH("Extremo",M45)))</formula>
    </cfRule>
    <cfRule type="colorScale" priority="238">
      <colorScale>
        <cfvo type="min"/>
        <cfvo type="max"/>
        <color rgb="FFFF7128"/>
        <color rgb="FFFFEF9C"/>
      </colorScale>
    </cfRule>
  </conditionalFormatting>
  <conditionalFormatting sqref="N45">
    <cfRule type="containsText" dxfId="1967" priority="228" operator="containsText" text="3- Moderado">
      <formula>NOT(ISERROR(SEARCH("3- Moderado",N45)))</formula>
    </cfRule>
    <cfRule type="containsText" dxfId="1966" priority="229" operator="containsText" text="6- Moderado">
      <formula>NOT(ISERROR(SEARCH("6- Moderado",N45)))</formula>
    </cfRule>
    <cfRule type="containsText" dxfId="1965" priority="230" operator="containsText" text="4- Moderado">
      <formula>NOT(ISERROR(SEARCH("4- Moderado",N45)))</formula>
    </cfRule>
    <cfRule type="containsText" dxfId="1964" priority="231" operator="containsText" text="3- Bajo">
      <formula>NOT(ISERROR(SEARCH("3- Bajo",N45)))</formula>
    </cfRule>
    <cfRule type="containsText" dxfId="1963" priority="232" operator="containsText" text="4- Bajo">
      <formula>NOT(ISERROR(SEARCH("4- Bajo",N45)))</formula>
    </cfRule>
    <cfRule type="containsText" dxfId="1962" priority="233" operator="containsText" text="1- Bajo">
      <formula>NOT(ISERROR(SEARCH("1- Bajo",N45)))</formula>
    </cfRule>
  </conditionalFormatting>
  <conditionalFormatting sqref="H45:H49">
    <cfRule type="containsText" dxfId="1961" priority="215" operator="containsText" text="Muy Alta">
      <formula>NOT(ISERROR(SEARCH("Muy Alta",H45)))</formula>
    </cfRule>
    <cfRule type="containsText" dxfId="1960" priority="216" operator="containsText" text="Alta">
      <formula>NOT(ISERROR(SEARCH("Alta",H45)))</formula>
    </cfRule>
    <cfRule type="containsText" dxfId="1959" priority="217" operator="containsText" text="Muy Alta">
      <formula>NOT(ISERROR(SEARCH("Muy Alta",H45)))</formula>
    </cfRule>
    <cfRule type="containsText" dxfId="1958" priority="222" operator="containsText" text="Muy Baja">
      <formula>NOT(ISERROR(SEARCH("Muy Baja",H45)))</formula>
    </cfRule>
    <cfRule type="containsText" dxfId="1957" priority="223" operator="containsText" text="Baja">
      <formula>NOT(ISERROR(SEARCH("Baja",H45)))</formula>
    </cfRule>
    <cfRule type="containsText" dxfId="1956" priority="224" operator="containsText" text="Media">
      <formula>NOT(ISERROR(SEARCH("Media",H45)))</formula>
    </cfRule>
    <cfRule type="containsText" dxfId="1955" priority="225" operator="containsText" text="Alta">
      <formula>NOT(ISERROR(SEARCH("Alta",H45)))</formula>
    </cfRule>
    <cfRule type="containsText" dxfId="1954" priority="227" operator="containsText" text="Muy Alta">
      <formula>NOT(ISERROR(SEARCH("Muy Alta",H45)))</formula>
    </cfRule>
  </conditionalFormatting>
  <conditionalFormatting sqref="I45:I49">
    <cfRule type="containsText" dxfId="1953" priority="218" operator="containsText" text="Catastrófico">
      <formula>NOT(ISERROR(SEARCH("Catastrófico",I45)))</formula>
    </cfRule>
    <cfRule type="containsText" dxfId="1952" priority="219" operator="containsText" text="Mayor">
      <formula>NOT(ISERROR(SEARCH("Mayor",I45)))</formula>
    </cfRule>
    <cfRule type="containsText" dxfId="1951" priority="220" operator="containsText" text="Menor">
      <formula>NOT(ISERROR(SEARCH("Menor",I45)))</formula>
    </cfRule>
    <cfRule type="containsText" dxfId="1950" priority="221" operator="containsText" text="Leve">
      <formula>NOT(ISERROR(SEARCH("Leve",I45)))</formula>
    </cfRule>
    <cfRule type="containsText" dxfId="1949" priority="226" operator="containsText" text="Moderado">
      <formula>NOT(ISERROR(SEARCH("Moderado",I45)))</formula>
    </cfRule>
  </conditionalFormatting>
  <conditionalFormatting sqref="K45:K49">
    <cfRule type="containsText" dxfId="1948" priority="213" operator="containsText" text="Media">
      <formula>NOT(ISERROR(SEARCH("Media",K45)))</formula>
    </cfRule>
  </conditionalFormatting>
  <conditionalFormatting sqref="L45:L49">
    <cfRule type="containsText" dxfId="1947" priority="212" operator="containsText" text="Moderado">
      <formula>NOT(ISERROR(SEARCH("Moderado",L45)))</formula>
    </cfRule>
  </conditionalFormatting>
  <conditionalFormatting sqref="J45:J49">
    <cfRule type="containsText" dxfId="1946" priority="211" operator="containsText" text="Moderado">
      <formula>NOT(ISERROR(SEARCH("Moderado",J45)))</formula>
    </cfRule>
  </conditionalFormatting>
  <conditionalFormatting sqref="J45:J49">
    <cfRule type="containsText" dxfId="1945" priority="209" operator="containsText" text="Bajo">
      <formula>NOT(ISERROR(SEARCH("Bajo",J45)))</formula>
    </cfRule>
    <cfRule type="containsText" dxfId="1944" priority="210" operator="containsText" text="Extremo">
      <formula>NOT(ISERROR(SEARCH("Extremo",J45)))</formula>
    </cfRule>
  </conditionalFormatting>
  <conditionalFormatting sqref="K45:K49">
    <cfRule type="containsText" dxfId="1943" priority="207" operator="containsText" text="Baja">
      <formula>NOT(ISERROR(SEARCH("Baja",K45)))</formula>
    </cfRule>
    <cfRule type="containsText" dxfId="1942" priority="208" operator="containsText" text="Muy Baja">
      <formula>NOT(ISERROR(SEARCH("Muy Baja",K45)))</formula>
    </cfRule>
  </conditionalFormatting>
  <conditionalFormatting sqref="K45:K49">
    <cfRule type="containsText" dxfId="1941" priority="205" operator="containsText" text="Muy Alta">
      <formula>NOT(ISERROR(SEARCH("Muy Alta",K45)))</formula>
    </cfRule>
    <cfRule type="containsText" dxfId="1940" priority="206" operator="containsText" text="Alta">
      <formula>NOT(ISERROR(SEARCH("Alta",K45)))</formula>
    </cfRule>
  </conditionalFormatting>
  <conditionalFormatting sqref="L45:L49">
    <cfRule type="containsText" dxfId="1939" priority="201" operator="containsText" text="Catastrófico">
      <formula>NOT(ISERROR(SEARCH("Catastrófico",L45)))</formula>
    </cfRule>
    <cfRule type="containsText" dxfId="1938" priority="202" operator="containsText" text="Mayor">
      <formula>NOT(ISERROR(SEARCH("Mayor",L45)))</formula>
    </cfRule>
    <cfRule type="containsText" dxfId="1937" priority="203" operator="containsText" text="Menor">
      <formula>NOT(ISERROR(SEARCH("Menor",L45)))</formula>
    </cfRule>
    <cfRule type="containsText" dxfId="1936" priority="204" operator="containsText" text="Leve">
      <formula>NOT(ISERROR(SEARCH("Leve",L45)))</formula>
    </cfRule>
  </conditionalFormatting>
  <conditionalFormatting sqref="K50:L50">
    <cfRule type="containsText" dxfId="1935" priority="195" operator="containsText" text="3- Moderado">
      <formula>NOT(ISERROR(SEARCH("3- Moderado",K50)))</formula>
    </cfRule>
    <cfRule type="containsText" dxfId="1934" priority="196" operator="containsText" text="6- Moderado">
      <formula>NOT(ISERROR(SEARCH("6- Moderado",K50)))</formula>
    </cfRule>
    <cfRule type="containsText" dxfId="1933" priority="197" operator="containsText" text="4- Moderado">
      <formula>NOT(ISERROR(SEARCH("4- Moderado",K50)))</formula>
    </cfRule>
    <cfRule type="containsText" dxfId="1932" priority="198" operator="containsText" text="3- Bajo">
      <formula>NOT(ISERROR(SEARCH("3- Bajo",K50)))</formula>
    </cfRule>
    <cfRule type="containsText" dxfId="1931" priority="199" operator="containsText" text="4- Bajo">
      <formula>NOT(ISERROR(SEARCH("4- Bajo",K50)))</formula>
    </cfRule>
    <cfRule type="containsText" dxfId="1930" priority="200" operator="containsText" text="1- Bajo">
      <formula>NOT(ISERROR(SEARCH("1- Bajo",K50)))</formula>
    </cfRule>
  </conditionalFormatting>
  <conditionalFormatting sqref="H50:I50">
    <cfRule type="containsText" dxfId="1929" priority="189" operator="containsText" text="3- Moderado">
      <formula>NOT(ISERROR(SEARCH("3- Moderado",H50)))</formula>
    </cfRule>
    <cfRule type="containsText" dxfId="1928" priority="190" operator="containsText" text="6- Moderado">
      <formula>NOT(ISERROR(SEARCH("6- Moderado",H50)))</formula>
    </cfRule>
    <cfRule type="containsText" dxfId="1927" priority="191" operator="containsText" text="4- Moderado">
      <formula>NOT(ISERROR(SEARCH("4- Moderado",H50)))</formula>
    </cfRule>
    <cfRule type="containsText" dxfId="1926" priority="192" operator="containsText" text="3- Bajo">
      <formula>NOT(ISERROR(SEARCH("3- Bajo",H50)))</formula>
    </cfRule>
    <cfRule type="containsText" dxfId="1925" priority="193" operator="containsText" text="4- Bajo">
      <formula>NOT(ISERROR(SEARCH("4- Bajo",H50)))</formula>
    </cfRule>
    <cfRule type="containsText" dxfId="1924" priority="194" operator="containsText" text="1- Bajo">
      <formula>NOT(ISERROR(SEARCH("1- Bajo",H50)))</formula>
    </cfRule>
  </conditionalFormatting>
  <conditionalFormatting sqref="A50 C50:E50">
    <cfRule type="containsText" dxfId="1923" priority="183" operator="containsText" text="3- Moderado">
      <formula>NOT(ISERROR(SEARCH("3- Moderado",A50)))</formula>
    </cfRule>
    <cfRule type="containsText" dxfId="1922" priority="184" operator="containsText" text="6- Moderado">
      <formula>NOT(ISERROR(SEARCH("6- Moderado",A50)))</formula>
    </cfRule>
    <cfRule type="containsText" dxfId="1921" priority="185" operator="containsText" text="4- Moderado">
      <formula>NOT(ISERROR(SEARCH("4- Moderado",A50)))</formula>
    </cfRule>
    <cfRule type="containsText" dxfId="1920" priority="186" operator="containsText" text="3- Bajo">
      <formula>NOT(ISERROR(SEARCH("3- Bajo",A50)))</formula>
    </cfRule>
    <cfRule type="containsText" dxfId="1919" priority="187" operator="containsText" text="4- Bajo">
      <formula>NOT(ISERROR(SEARCH("4- Bajo",A50)))</formula>
    </cfRule>
    <cfRule type="containsText" dxfId="1918" priority="188" operator="containsText" text="1- Bajo">
      <formula>NOT(ISERROR(SEARCH("1- Bajo",A50)))</formula>
    </cfRule>
  </conditionalFormatting>
  <conditionalFormatting sqref="F50:G50">
    <cfRule type="containsText" dxfId="1917" priority="177" operator="containsText" text="3- Moderado">
      <formula>NOT(ISERROR(SEARCH("3- Moderado",F50)))</formula>
    </cfRule>
    <cfRule type="containsText" dxfId="1916" priority="178" operator="containsText" text="6- Moderado">
      <formula>NOT(ISERROR(SEARCH("6- Moderado",F50)))</formula>
    </cfRule>
    <cfRule type="containsText" dxfId="1915" priority="179" operator="containsText" text="4- Moderado">
      <formula>NOT(ISERROR(SEARCH("4- Moderado",F50)))</formula>
    </cfRule>
    <cfRule type="containsText" dxfId="1914" priority="180" operator="containsText" text="3- Bajo">
      <formula>NOT(ISERROR(SEARCH("3- Bajo",F50)))</formula>
    </cfRule>
    <cfRule type="containsText" dxfId="1913" priority="181" operator="containsText" text="4- Bajo">
      <formula>NOT(ISERROR(SEARCH("4- Bajo",F50)))</formula>
    </cfRule>
    <cfRule type="containsText" dxfId="1912" priority="182" operator="containsText" text="1- Bajo">
      <formula>NOT(ISERROR(SEARCH("1- Bajo",F50)))</formula>
    </cfRule>
  </conditionalFormatting>
  <conditionalFormatting sqref="J50:J54">
    <cfRule type="containsText" dxfId="1911" priority="172" operator="containsText" text="Bajo">
      <formula>NOT(ISERROR(SEARCH("Bajo",J50)))</formula>
    </cfRule>
    <cfRule type="containsText" dxfId="1910" priority="173" operator="containsText" text="Moderado">
      <formula>NOT(ISERROR(SEARCH("Moderado",J50)))</formula>
    </cfRule>
    <cfRule type="containsText" dxfId="1909" priority="174" operator="containsText" text="Alto">
      <formula>NOT(ISERROR(SEARCH("Alto",J50)))</formula>
    </cfRule>
    <cfRule type="containsText" dxfId="1908" priority="175" operator="containsText" text="Extremo">
      <formula>NOT(ISERROR(SEARCH("Extremo",J50)))</formula>
    </cfRule>
    <cfRule type="colorScale" priority="176">
      <colorScale>
        <cfvo type="min"/>
        <cfvo type="max"/>
        <color rgb="FFFF7128"/>
        <color rgb="FFFFEF9C"/>
      </colorScale>
    </cfRule>
  </conditionalFormatting>
  <conditionalFormatting sqref="M50:M54">
    <cfRule type="containsText" dxfId="1907" priority="147" operator="containsText" text="Moderado">
      <formula>NOT(ISERROR(SEARCH("Moderado",M50)))</formula>
    </cfRule>
    <cfRule type="containsText" dxfId="1906" priority="167" operator="containsText" text="Bajo">
      <formula>NOT(ISERROR(SEARCH("Bajo",M50)))</formula>
    </cfRule>
    <cfRule type="containsText" dxfId="1905" priority="168" operator="containsText" text="Moderado">
      <formula>NOT(ISERROR(SEARCH("Moderado",M50)))</formula>
    </cfRule>
    <cfRule type="containsText" dxfId="1904" priority="169" operator="containsText" text="Alto">
      <formula>NOT(ISERROR(SEARCH("Alto",M50)))</formula>
    </cfRule>
    <cfRule type="containsText" dxfId="1903" priority="170" operator="containsText" text="Extremo">
      <formula>NOT(ISERROR(SEARCH("Extremo",M50)))</formula>
    </cfRule>
    <cfRule type="colorScale" priority="171">
      <colorScale>
        <cfvo type="min"/>
        <cfvo type="max"/>
        <color rgb="FFFF7128"/>
        <color rgb="FFFFEF9C"/>
      </colorScale>
    </cfRule>
  </conditionalFormatting>
  <conditionalFormatting sqref="N50">
    <cfRule type="containsText" dxfId="1902" priority="161" operator="containsText" text="3- Moderado">
      <formula>NOT(ISERROR(SEARCH("3- Moderado",N50)))</formula>
    </cfRule>
    <cfRule type="containsText" dxfId="1901" priority="162" operator="containsText" text="6- Moderado">
      <formula>NOT(ISERROR(SEARCH("6- Moderado",N50)))</formula>
    </cfRule>
    <cfRule type="containsText" dxfId="1900" priority="163" operator="containsText" text="4- Moderado">
      <formula>NOT(ISERROR(SEARCH("4- Moderado",N50)))</formula>
    </cfRule>
    <cfRule type="containsText" dxfId="1899" priority="164" operator="containsText" text="3- Bajo">
      <formula>NOT(ISERROR(SEARCH("3- Bajo",N50)))</formula>
    </cfRule>
    <cfRule type="containsText" dxfId="1898" priority="165" operator="containsText" text="4- Bajo">
      <formula>NOT(ISERROR(SEARCH("4- Bajo",N50)))</formula>
    </cfRule>
    <cfRule type="containsText" dxfId="1897" priority="166" operator="containsText" text="1- Bajo">
      <formula>NOT(ISERROR(SEARCH("1- Bajo",N50)))</formula>
    </cfRule>
  </conditionalFormatting>
  <conditionalFormatting sqref="H50:H54">
    <cfRule type="containsText" dxfId="1896" priority="148" operator="containsText" text="Muy Alta">
      <formula>NOT(ISERROR(SEARCH("Muy Alta",H50)))</formula>
    </cfRule>
    <cfRule type="containsText" dxfId="1895" priority="149" operator="containsText" text="Alta">
      <formula>NOT(ISERROR(SEARCH("Alta",H50)))</formula>
    </cfRule>
    <cfRule type="containsText" dxfId="1894" priority="150" operator="containsText" text="Muy Alta">
      <formula>NOT(ISERROR(SEARCH("Muy Alta",H50)))</formula>
    </cfRule>
    <cfRule type="containsText" dxfId="1893" priority="155" operator="containsText" text="Muy Baja">
      <formula>NOT(ISERROR(SEARCH("Muy Baja",H50)))</formula>
    </cfRule>
    <cfRule type="containsText" dxfId="1892" priority="156" operator="containsText" text="Baja">
      <formula>NOT(ISERROR(SEARCH("Baja",H50)))</formula>
    </cfRule>
    <cfRule type="containsText" dxfId="1891" priority="157" operator="containsText" text="Media">
      <formula>NOT(ISERROR(SEARCH("Media",H50)))</formula>
    </cfRule>
    <cfRule type="containsText" dxfId="1890" priority="158" operator="containsText" text="Alta">
      <formula>NOT(ISERROR(SEARCH("Alta",H50)))</formula>
    </cfRule>
    <cfRule type="containsText" dxfId="1889" priority="160" operator="containsText" text="Muy Alta">
      <formula>NOT(ISERROR(SEARCH("Muy Alta",H50)))</formula>
    </cfRule>
  </conditionalFormatting>
  <conditionalFormatting sqref="I50:I54">
    <cfRule type="containsText" dxfId="1888" priority="151" operator="containsText" text="Catastrófico">
      <formula>NOT(ISERROR(SEARCH("Catastrófico",I50)))</formula>
    </cfRule>
    <cfRule type="containsText" dxfId="1887" priority="152" operator="containsText" text="Mayor">
      <formula>NOT(ISERROR(SEARCH("Mayor",I50)))</formula>
    </cfRule>
    <cfRule type="containsText" dxfId="1886" priority="153" operator="containsText" text="Menor">
      <formula>NOT(ISERROR(SEARCH("Menor",I50)))</formula>
    </cfRule>
    <cfRule type="containsText" dxfId="1885" priority="154" operator="containsText" text="Leve">
      <formula>NOT(ISERROR(SEARCH("Leve",I50)))</formula>
    </cfRule>
    <cfRule type="containsText" dxfId="1884" priority="159" operator="containsText" text="Moderado">
      <formula>NOT(ISERROR(SEARCH("Moderado",I50)))</formula>
    </cfRule>
  </conditionalFormatting>
  <conditionalFormatting sqref="K50:K54">
    <cfRule type="containsText" dxfId="1883" priority="146" operator="containsText" text="Media">
      <formula>NOT(ISERROR(SEARCH("Media",K50)))</formula>
    </cfRule>
  </conditionalFormatting>
  <conditionalFormatting sqref="L50:L54">
    <cfRule type="containsText" dxfId="1882" priority="145" operator="containsText" text="Moderado">
      <formula>NOT(ISERROR(SEARCH("Moderado",L50)))</formula>
    </cfRule>
  </conditionalFormatting>
  <conditionalFormatting sqref="J50:J54">
    <cfRule type="containsText" dxfId="1881" priority="144" operator="containsText" text="Moderado">
      <formula>NOT(ISERROR(SEARCH("Moderado",J50)))</formula>
    </cfRule>
  </conditionalFormatting>
  <conditionalFormatting sqref="J50:J54">
    <cfRule type="containsText" dxfId="1880" priority="142" operator="containsText" text="Bajo">
      <formula>NOT(ISERROR(SEARCH("Bajo",J50)))</formula>
    </cfRule>
    <cfRule type="containsText" dxfId="1879" priority="143" operator="containsText" text="Extremo">
      <formula>NOT(ISERROR(SEARCH("Extremo",J50)))</formula>
    </cfRule>
  </conditionalFormatting>
  <conditionalFormatting sqref="K50:K54">
    <cfRule type="containsText" dxfId="1878" priority="140" operator="containsText" text="Baja">
      <formula>NOT(ISERROR(SEARCH("Baja",K50)))</formula>
    </cfRule>
    <cfRule type="containsText" dxfId="1877" priority="141" operator="containsText" text="Muy Baja">
      <formula>NOT(ISERROR(SEARCH("Muy Baja",K50)))</formula>
    </cfRule>
  </conditionalFormatting>
  <conditionalFormatting sqref="K50:K54">
    <cfRule type="containsText" dxfId="1876" priority="138" operator="containsText" text="Muy Alta">
      <formula>NOT(ISERROR(SEARCH("Muy Alta",K50)))</formula>
    </cfRule>
    <cfRule type="containsText" dxfId="1875" priority="139" operator="containsText" text="Alta">
      <formula>NOT(ISERROR(SEARCH("Alta",K50)))</formula>
    </cfRule>
  </conditionalFormatting>
  <conditionalFormatting sqref="L50:L54">
    <cfRule type="containsText" dxfId="1874" priority="134" operator="containsText" text="Catastrófico">
      <formula>NOT(ISERROR(SEARCH("Catastrófico",L50)))</formula>
    </cfRule>
    <cfRule type="containsText" dxfId="1873" priority="135" operator="containsText" text="Mayor">
      <formula>NOT(ISERROR(SEARCH("Mayor",L50)))</formula>
    </cfRule>
    <cfRule type="containsText" dxfId="1872" priority="136" operator="containsText" text="Menor">
      <formula>NOT(ISERROR(SEARCH("Menor",L50)))</formula>
    </cfRule>
    <cfRule type="containsText" dxfId="1871" priority="137" operator="containsText" text="Leve">
      <formula>NOT(ISERROR(SEARCH("Leve",L50)))</formula>
    </cfRule>
  </conditionalFormatting>
  <conditionalFormatting sqref="K20:L20">
    <cfRule type="containsText" dxfId="1870" priority="74" operator="containsText" text="3- Moderado">
      <formula>NOT(ISERROR(SEARCH("3- Moderado",K20)))</formula>
    </cfRule>
    <cfRule type="containsText" dxfId="1869" priority="75" operator="containsText" text="6- Moderado">
      <formula>NOT(ISERROR(SEARCH("6- Moderado",K20)))</formula>
    </cfRule>
    <cfRule type="containsText" dxfId="1868" priority="76" operator="containsText" text="4- Moderado">
      <formula>NOT(ISERROR(SEARCH("4- Moderado",K20)))</formula>
    </cfRule>
    <cfRule type="containsText" dxfId="1867" priority="77" operator="containsText" text="3- Bajo">
      <formula>NOT(ISERROR(SEARCH("3- Bajo",K20)))</formula>
    </cfRule>
    <cfRule type="containsText" dxfId="1866" priority="78" operator="containsText" text="4- Bajo">
      <formula>NOT(ISERROR(SEARCH("4- Bajo",K20)))</formula>
    </cfRule>
    <cfRule type="containsText" dxfId="1865" priority="79" operator="containsText" text="1- Bajo">
      <formula>NOT(ISERROR(SEARCH("1- Bajo",K20)))</formula>
    </cfRule>
  </conditionalFormatting>
  <conditionalFormatting sqref="H20:I20">
    <cfRule type="containsText" dxfId="1864" priority="68" operator="containsText" text="3- Moderado">
      <formula>NOT(ISERROR(SEARCH("3- Moderado",H20)))</formula>
    </cfRule>
    <cfRule type="containsText" dxfId="1863" priority="69" operator="containsText" text="6- Moderado">
      <formula>NOT(ISERROR(SEARCH("6- Moderado",H20)))</formula>
    </cfRule>
    <cfRule type="containsText" dxfId="1862" priority="70" operator="containsText" text="4- Moderado">
      <formula>NOT(ISERROR(SEARCH("4- Moderado",H20)))</formula>
    </cfRule>
    <cfRule type="containsText" dxfId="1861" priority="71" operator="containsText" text="3- Bajo">
      <formula>NOT(ISERROR(SEARCH("3- Bajo",H20)))</formula>
    </cfRule>
    <cfRule type="containsText" dxfId="1860" priority="72" operator="containsText" text="4- Bajo">
      <formula>NOT(ISERROR(SEARCH("4- Bajo",H20)))</formula>
    </cfRule>
    <cfRule type="containsText" dxfId="1859" priority="73" operator="containsText" text="1- Bajo">
      <formula>NOT(ISERROR(SEARCH("1- Bajo",H20)))</formula>
    </cfRule>
  </conditionalFormatting>
  <conditionalFormatting sqref="E20 A20:B20">
    <cfRule type="containsText" dxfId="1858" priority="62" operator="containsText" text="3- Moderado">
      <formula>NOT(ISERROR(SEARCH("3- Moderado",A20)))</formula>
    </cfRule>
    <cfRule type="containsText" dxfId="1857" priority="63" operator="containsText" text="6- Moderado">
      <formula>NOT(ISERROR(SEARCH("6- Moderado",A20)))</formula>
    </cfRule>
    <cfRule type="containsText" dxfId="1856" priority="64" operator="containsText" text="4- Moderado">
      <formula>NOT(ISERROR(SEARCH("4- Moderado",A20)))</formula>
    </cfRule>
    <cfRule type="containsText" dxfId="1855" priority="65" operator="containsText" text="3- Bajo">
      <formula>NOT(ISERROR(SEARCH("3- Bajo",A20)))</formula>
    </cfRule>
    <cfRule type="containsText" dxfId="1854" priority="66" operator="containsText" text="4- Bajo">
      <formula>NOT(ISERROR(SEARCH("4- Bajo",A20)))</formula>
    </cfRule>
    <cfRule type="containsText" dxfId="1853" priority="67" operator="containsText" text="1- Bajo">
      <formula>NOT(ISERROR(SEARCH("1- Bajo",A20)))</formula>
    </cfRule>
  </conditionalFormatting>
  <conditionalFormatting sqref="F20:G20">
    <cfRule type="containsText" dxfId="1852" priority="56" operator="containsText" text="3- Moderado">
      <formula>NOT(ISERROR(SEARCH("3- Moderado",F20)))</formula>
    </cfRule>
    <cfRule type="containsText" dxfId="1851" priority="57" operator="containsText" text="6- Moderado">
      <formula>NOT(ISERROR(SEARCH("6- Moderado",F20)))</formula>
    </cfRule>
    <cfRule type="containsText" dxfId="1850" priority="58" operator="containsText" text="4- Moderado">
      <formula>NOT(ISERROR(SEARCH("4- Moderado",F20)))</formula>
    </cfRule>
    <cfRule type="containsText" dxfId="1849" priority="59" operator="containsText" text="3- Bajo">
      <formula>NOT(ISERROR(SEARCH("3- Bajo",F20)))</formula>
    </cfRule>
    <cfRule type="containsText" dxfId="1848" priority="60" operator="containsText" text="4- Bajo">
      <formula>NOT(ISERROR(SEARCH("4- Bajo",F20)))</formula>
    </cfRule>
    <cfRule type="containsText" dxfId="1847" priority="61" operator="containsText" text="1- Bajo">
      <formula>NOT(ISERROR(SEARCH("1- Bajo",F20)))</formula>
    </cfRule>
  </conditionalFormatting>
  <conditionalFormatting sqref="J20:J24">
    <cfRule type="containsText" dxfId="1846" priority="51" operator="containsText" text="Bajo">
      <formula>NOT(ISERROR(SEARCH("Bajo",J20)))</formula>
    </cfRule>
    <cfRule type="containsText" dxfId="1845" priority="52" operator="containsText" text="Moderado">
      <formula>NOT(ISERROR(SEARCH("Moderado",J20)))</formula>
    </cfRule>
    <cfRule type="containsText" dxfId="1844" priority="53" operator="containsText" text="Alto">
      <formula>NOT(ISERROR(SEARCH("Alto",J20)))</formula>
    </cfRule>
    <cfRule type="containsText" dxfId="1843" priority="54" operator="containsText" text="Extremo">
      <formula>NOT(ISERROR(SEARCH("Extremo",J20)))</formula>
    </cfRule>
    <cfRule type="colorScale" priority="55">
      <colorScale>
        <cfvo type="min"/>
        <cfvo type="max"/>
        <color rgb="FFFF7128"/>
        <color rgb="FFFFEF9C"/>
      </colorScale>
    </cfRule>
  </conditionalFormatting>
  <conditionalFormatting sqref="M20:M24">
    <cfRule type="containsText" dxfId="1842" priority="26" operator="containsText" text="Moderado">
      <formula>NOT(ISERROR(SEARCH("Moderado",M20)))</formula>
    </cfRule>
    <cfRule type="containsText" dxfId="1841" priority="46" operator="containsText" text="Bajo">
      <formula>NOT(ISERROR(SEARCH("Bajo",M20)))</formula>
    </cfRule>
    <cfRule type="containsText" dxfId="1840" priority="47" operator="containsText" text="Moderado">
      <formula>NOT(ISERROR(SEARCH("Moderado",M20)))</formula>
    </cfRule>
    <cfRule type="containsText" dxfId="1839" priority="48" operator="containsText" text="Alto">
      <formula>NOT(ISERROR(SEARCH("Alto",M20)))</formula>
    </cfRule>
    <cfRule type="containsText" dxfId="1838" priority="49" operator="containsText" text="Extremo">
      <formula>NOT(ISERROR(SEARCH("Extremo",M20)))</formula>
    </cfRule>
    <cfRule type="colorScale" priority="50">
      <colorScale>
        <cfvo type="min"/>
        <cfvo type="max"/>
        <color rgb="FFFF7128"/>
        <color rgb="FFFFEF9C"/>
      </colorScale>
    </cfRule>
  </conditionalFormatting>
  <conditionalFormatting sqref="N20">
    <cfRule type="containsText" dxfId="1837" priority="40" operator="containsText" text="3- Moderado">
      <formula>NOT(ISERROR(SEARCH("3- Moderado",N20)))</formula>
    </cfRule>
    <cfRule type="containsText" dxfId="1836" priority="41" operator="containsText" text="6- Moderado">
      <formula>NOT(ISERROR(SEARCH("6- Moderado",N20)))</formula>
    </cfRule>
    <cfRule type="containsText" dxfId="1835" priority="42" operator="containsText" text="4- Moderado">
      <formula>NOT(ISERROR(SEARCH("4- Moderado",N20)))</formula>
    </cfRule>
    <cfRule type="containsText" dxfId="1834" priority="43" operator="containsText" text="3- Bajo">
      <formula>NOT(ISERROR(SEARCH("3- Bajo",N20)))</formula>
    </cfRule>
    <cfRule type="containsText" dxfId="1833" priority="44" operator="containsText" text="4- Bajo">
      <formula>NOT(ISERROR(SEARCH("4- Bajo",N20)))</formula>
    </cfRule>
    <cfRule type="containsText" dxfId="1832" priority="45" operator="containsText" text="1- Bajo">
      <formula>NOT(ISERROR(SEARCH("1- Bajo",N20)))</formula>
    </cfRule>
  </conditionalFormatting>
  <conditionalFormatting sqref="H20:H24">
    <cfRule type="containsText" dxfId="1831" priority="27" operator="containsText" text="Muy Alta">
      <formula>NOT(ISERROR(SEARCH("Muy Alta",H20)))</formula>
    </cfRule>
    <cfRule type="containsText" dxfId="1830" priority="28" operator="containsText" text="Alta">
      <formula>NOT(ISERROR(SEARCH("Alta",H20)))</formula>
    </cfRule>
    <cfRule type="containsText" dxfId="1829" priority="29" operator="containsText" text="Muy Alta">
      <formula>NOT(ISERROR(SEARCH("Muy Alta",H20)))</formula>
    </cfRule>
    <cfRule type="containsText" dxfId="1828" priority="34" operator="containsText" text="Muy Baja">
      <formula>NOT(ISERROR(SEARCH("Muy Baja",H20)))</formula>
    </cfRule>
    <cfRule type="containsText" dxfId="1827" priority="35" operator="containsText" text="Baja">
      <formula>NOT(ISERROR(SEARCH("Baja",H20)))</formula>
    </cfRule>
    <cfRule type="containsText" dxfId="1826" priority="36" operator="containsText" text="Media">
      <formula>NOT(ISERROR(SEARCH("Media",H20)))</formula>
    </cfRule>
    <cfRule type="containsText" dxfId="1825" priority="37" operator="containsText" text="Alta">
      <formula>NOT(ISERROR(SEARCH("Alta",H20)))</formula>
    </cfRule>
    <cfRule type="containsText" dxfId="1824" priority="39" operator="containsText" text="Muy Alta">
      <formula>NOT(ISERROR(SEARCH("Muy Alta",H20)))</formula>
    </cfRule>
  </conditionalFormatting>
  <conditionalFormatting sqref="I20:I24">
    <cfRule type="containsText" dxfId="1823" priority="30" operator="containsText" text="Catastrófico">
      <formula>NOT(ISERROR(SEARCH("Catastrófico",I20)))</formula>
    </cfRule>
    <cfRule type="containsText" dxfId="1822" priority="31" operator="containsText" text="Mayor">
      <formula>NOT(ISERROR(SEARCH("Mayor",I20)))</formula>
    </cfRule>
    <cfRule type="containsText" dxfId="1821" priority="32" operator="containsText" text="Menor">
      <formula>NOT(ISERROR(SEARCH("Menor",I20)))</formula>
    </cfRule>
    <cfRule type="containsText" dxfId="1820" priority="33" operator="containsText" text="Leve">
      <formula>NOT(ISERROR(SEARCH("Leve",I20)))</formula>
    </cfRule>
    <cfRule type="containsText" dxfId="1819" priority="38" operator="containsText" text="Moderado">
      <formula>NOT(ISERROR(SEARCH("Moderado",I20)))</formula>
    </cfRule>
  </conditionalFormatting>
  <conditionalFormatting sqref="K20:K24">
    <cfRule type="containsText" dxfId="1818" priority="25" operator="containsText" text="Media">
      <formula>NOT(ISERROR(SEARCH("Media",K20)))</formula>
    </cfRule>
  </conditionalFormatting>
  <conditionalFormatting sqref="L20:L24">
    <cfRule type="containsText" dxfId="1817" priority="24" operator="containsText" text="Moderado">
      <formula>NOT(ISERROR(SEARCH("Moderado",L20)))</formula>
    </cfRule>
  </conditionalFormatting>
  <conditionalFormatting sqref="C20">
    <cfRule type="containsText" dxfId="1816" priority="18" operator="containsText" text="3- Moderado">
      <formula>NOT(ISERROR(SEARCH("3- Moderado",C20)))</formula>
    </cfRule>
    <cfRule type="containsText" dxfId="1815" priority="19" operator="containsText" text="6- Moderado">
      <formula>NOT(ISERROR(SEARCH("6- Moderado",C20)))</formula>
    </cfRule>
    <cfRule type="containsText" dxfId="1814" priority="20" operator="containsText" text="4- Moderado">
      <formula>NOT(ISERROR(SEARCH("4- Moderado",C20)))</formula>
    </cfRule>
    <cfRule type="containsText" dxfId="1813" priority="21" operator="containsText" text="3- Bajo">
      <formula>NOT(ISERROR(SEARCH("3- Bajo",C20)))</formula>
    </cfRule>
    <cfRule type="containsText" dxfId="1812" priority="22" operator="containsText" text="4- Bajo">
      <formula>NOT(ISERROR(SEARCH("4- Bajo",C20)))</formula>
    </cfRule>
    <cfRule type="containsText" dxfId="1811" priority="23" operator="containsText" text="1- Bajo">
      <formula>NOT(ISERROR(SEARCH("1- Bajo",C20)))</formula>
    </cfRule>
  </conditionalFormatting>
  <conditionalFormatting sqref="D20">
    <cfRule type="containsText" dxfId="1810" priority="12" operator="containsText" text="3- Moderado">
      <formula>NOT(ISERROR(SEARCH("3- Moderado",D20)))</formula>
    </cfRule>
    <cfRule type="containsText" dxfId="1809" priority="13" operator="containsText" text="6- Moderado">
      <formula>NOT(ISERROR(SEARCH("6- Moderado",D20)))</formula>
    </cfRule>
    <cfRule type="containsText" dxfId="1808" priority="14" operator="containsText" text="4- Moderado">
      <formula>NOT(ISERROR(SEARCH("4- Moderado",D20)))</formula>
    </cfRule>
    <cfRule type="containsText" dxfId="1807" priority="15" operator="containsText" text="3- Bajo">
      <formula>NOT(ISERROR(SEARCH("3- Bajo",D20)))</formula>
    </cfRule>
    <cfRule type="containsText" dxfId="1806" priority="16" operator="containsText" text="4- Bajo">
      <formula>NOT(ISERROR(SEARCH("4- Bajo",D20)))</formula>
    </cfRule>
    <cfRule type="containsText" dxfId="1805" priority="17" operator="containsText" text="1- Bajo">
      <formula>NOT(ISERROR(SEARCH("1- Bajo",D20)))</formula>
    </cfRule>
  </conditionalFormatting>
  <conditionalFormatting sqref="J20:J24">
    <cfRule type="containsText" dxfId="1804" priority="11" operator="containsText" text="Moderado">
      <formula>NOT(ISERROR(SEARCH("Moderado",J20)))</formula>
    </cfRule>
  </conditionalFormatting>
  <conditionalFormatting sqref="J20:J24">
    <cfRule type="containsText" dxfId="1803" priority="9" operator="containsText" text="Bajo">
      <formula>NOT(ISERROR(SEARCH("Bajo",J20)))</formula>
    </cfRule>
    <cfRule type="containsText" dxfId="1802" priority="10" operator="containsText" text="Extremo">
      <formula>NOT(ISERROR(SEARCH("Extremo",J20)))</formula>
    </cfRule>
  </conditionalFormatting>
  <conditionalFormatting sqref="K20:K24">
    <cfRule type="containsText" dxfId="1801" priority="7" operator="containsText" text="Baja">
      <formula>NOT(ISERROR(SEARCH("Baja",K20)))</formula>
    </cfRule>
    <cfRule type="containsText" dxfId="1800" priority="8" operator="containsText" text="Muy Baja">
      <formula>NOT(ISERROR(SEARCH("Muy Baja",K20)))</formula>
    </cfRule>
  </conditionalFormatting>
  <conditionalFormatting sqref="K20:K24">
    <cfRule type="containsText" dxfId="1799" priority="5" operator="containsText" text="Muy Alta">
      <formula>NOT(ISERROR(SEARCH("Muy Alta",K20)))</formula>
    </cfRule>
    <cfRule type="containsText" dxfId="1798" priority="6" operator="containsText" text="Alta">
      <formula>NOT(ISERROR(SEARCH("Alta",K20)))</formula>
    </cfRule>
  </conditionalFormatting>
  <conditionalFormatting sqref="L20:L24">
    <cfRule type="containsText" dxfId="1797" priority="1" operator="containsText" text="Catastrófico">
      <formula>NOT(ISERROR(SEARCH("Catastrófico",L20)))</formula>
    </cfRule>
    <cfRule type="containsText" dxfId="1796" priority="2" operator="containsText" text="Mayor">
      <formula>NOT(ISERROR(SEARCH("Mayor",L20)))</formula>
    </cfRule>
    <cfRule type="containsText" dxfId="1795" priority="3" operator="containsText" text="Menor">
      <formula>NOT(ISERROR(SEARCH("Menor",L20)))</formula>
    </cfRule>
    <cfRule type="containsText" dxfId="1794" priority="4" operator="containsText" text="Leve">
      <formula>NOT(ISERROR(SEARCH("Leve",L20)))</formula>
    </cfRule>
  </conditionalFormatting>
  <dataValidations disablePrompts="1" count="7">
    <dataValidation allowBlank="1" showInputMessage="1" showErrorMessage="1" prompt="seleccionar si el responsable de ejecutar las acciones es el nivel central" sqref="Q8" xr:uid="{C3E3B325-8AC5-489E-9E38-0C4364FBB1EB}"/>
    <dataValidation allowBlank="1" showInputMessage="1" showErrorMessage="1" prompt="Seleccionar si el responsable es el responsable de las acciones es el nivel central" sqref="P7:P8" xr:uid="{050CFE68-1F1F-4F42-BC4A-35DA736762BE}"/>
    <dataValidation allowBlank="1" showInputMessage="1" showErrorMessage="1" prompt="Describir las actividades que se van a desarrollar para el proyecto" sqref="O7" xr:uid="{02E3F4A1-6406-4F98-B44A-0A6BA0E85C02}"/>
    <dataValidation allowBlank="1" showInputMessage="1" showErrorMessage="1" prompt="El grado de afectación puede ser " sqref="I8" xr:uid="{5AED653A-DD7D-40D7-B66A-119D6197E907}"/>
    <dataValidation allowBlank="1" showInputMessage="1" showErrorMessage="1" prompt="Que tan factible es que materialize el riesgo?" sqref="H8" xr:uid="{C516427F-A472-4169-83B0-0B1E8907433E}"/>
    <dataValidation allowBlank="1" showInputMessage="1" showErrorMessage="1" prompt="Registrar qué factor  que ocasina el riesgo: un facot identtficado el contexto._x000a_O  personas, recursos, estilo de direccion , factores externos, , codiciones ambientales" sqref="F8:G8" xr:uid="{7E9AD653-79DF-43BE-8D30-060917B71A6D}"/>
    <dataValidation allowBlank="1" showInputMessage="1" showErrorMessage="1" prompt="Seleccionar el tipo de riesgo teniendo en cuenta que  factor organizaconal afecta. Ver explicacion en hoja " sqref="E8" xr:uid="{55D6513B-729E-4C70-B7AC-1913C57865FD}"/>
  </dataValidation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20A65E-63A4-4775-A235-08D6ABC66BA2}">
  <sheetPr>
    <tabColor theme="7" tint="0.59999389629810485"/>
  </sheetPr>
  <dimension ref="A1:JR59"/>
  <sheetViews>
    <sheetView topLeftCell="H46" zoomScale="71" zoomScaleNormal="71" workbookViewId="0">
      <selection activeCell="P10" sqref="P10:P14"/>
    </sheetView>
  </sheetViews>
  <sheetFormatPr baseColWidth="10" defaultColWidth="11.42578125" defaultRowHeight="15" x14ac:dyDescent="0.25"/>
  <cols>
    <col min="1" max="2" width="18.42578125" style="81" customWidth="1"/>
    <col min="3" max="3" width="15.42578125" customWidth="1"/>
    <col min="4" max="4" width="27.42578125" style="81" customWidth="1"/>
    <col min="5" max="5" width="18" style="171" customWidth="1"/>
    <col min="6" max="6" width="40.140625" customWidth="1"/>
    <col min="7" max="7" width="20.42578125" customWidth="1"/>
    <col min="8" max="8" width="10.42578125" style="172" customWidth="1"/>
    <col min="9" max="9" width="11.42578125" style="172" customWidth="1"/>
    <col min="10" max="10" width="10.140625" style="173" customWidth="1"/>
    <col min="11" max="11" width="11.42578125" style="172" customWidth="1"/>
    <col min="12" max="12" width="10.85546875" style="172" customWidth="1"/>
    <col min="13" max="13" width="18.28515625" style="172" bestFit="1" customWidth="1"/>
    <col min="14" max="14" width="18.28515625" bestFit="1" customWidth="1"/>
    <col min="15" max="15" width="32.85546875" customWidth="1"/>
    <col min="16" max="17" width="14.42578125" customWidth="1"/>
    <col min="18" max="18" width="17.42578125" customWidth="1"/>
    <col min="19" max="19" width="16.28515625" customWidth="1"/>
    <col min="20" max="20" width="16.140625" customWidth="1"/>
    <col min="21" max="176" width="11.42578125" style="118"/>
  </cols>
  <sheetData>
    <row r="1" spans="1:278" s="148" customFormat="1" ht="16.5" customHeight="1" x14ac:dyDescent="0.3">
      <c r="A1" s="336"/>
      <c r="B1" s="337"/>
      <c r="C1" s="337"/>
      <c r="D1" s="456" t="s">
        <v>382</v>
      </c>
      <c r="E1" s="456"/>
      <c r="F1" s="456"/>
      <c r="G1" s="456"/>
      <c r="H1" s="456"/>
      <c r="I1" s="456"/>
      <c r="J1" s="456"/>
      <c r="K1" s="456"/>
      <c r="L1" s="456"/>
      <c r="M1" s="456"/>
      <c r="N1" s="456"/>
      <c r="O1" s="456"/>
      <c r="P1" s="456"/>
      <c r="Q1" s="457"/>
      <c r="R1" s="328" t="s">
        <v>67</v>
      </c>
      <c r="S1" s="328"/>
      <c r="T1" s="328"/>
      <c r="U1" s="147"/>
      <c r="V1" s="147"/>
      <c r="W1" s="147"/>
      <c r="X1" s="147"/>
      <c r="Y1" s="147"/>
      <c r="Z1" s="147"/>
      <c r="AA1" s="147"/>
      <c r="AB1" s="147"/>
      <c r="AC1" s="147"/>
      <c r="AD1" s="147"/>
      <c r="AE1" s="147"/>
      <c r="AF1" s="147"/>
      <c r="AG1" s="147"/>
      <c r="AH1" s="147"/>
      <c r="AI1" s="147"/>
      <c r="AJ1" s="147"/>
      <c r="AK1" s="147"/>
      <c r="AL1" s="147"/>
      <c r="AM1" s="147"/>
      <c r="AN1" s="147"/>
      <c r="AO1" s="147"/>
      <c r="AP1" s="147"/>
      <c r="AQ1" s="147"/>
      <c r="AR1" s="147"/>
      <c r="AS1" s="147"/>
      <c r="AT1" s="147"/>
      <c r="AU1" s="147"/>
      <c r="AV1" s="147"/>
      <c r="AW1" s="147"/>
      <c r="AX1" s="147"/>
      <c r="AY1" s="147"/>
      <c r="AZ1" s="147"/>
      <c r="BA1" s="147"/>
      <c r="BB1" s="147"/>
      <c r="BC1" s="147"/>
      <c r="BD1" s="147"/>
      <c r="BE1" s="147"/>
      <c r="BF1" s="147"/>
      <c r="BG1" s="147"/>
      <c r="BH1" s="147"/>
      <c r="BI1" s="147"/>
      <c r="BJ1" s="147"/>
      <c r="BK1" s="147"/>
      <c r="BL1" s="147"/>
      <c r="BM1" s="147"/>
      <c r="BN1" s="147"/>
      <c r="BO1" s="147"/>
      <c r="BP1" s="147"/>
      <c r="BQ1" s="147"/>
      <c r="BR1" s="147"/>
      <c r="BS1" s="147"/>
      <c r="BT1" s="147"/>
      <c r="BU1" s="147"/>
      <c r="BV1" s="147"/>
      <c r="BW1" s="147"/>
      <c r="BX1" s="147"/>
      <c r="BY1" s="147"/>
      <c r="BZ1" s="147"/>
      <c r="CA1" s="147"/>
      <c r="CB1" s="147"/>
      <c r="CC1" s="147"/>
      <c r="CD1" s="147"/>
      <c r="CE1" s="147"/>
      <c r="CF1" s="147"/>
      <c r="CG1" s="147"/>
      <c r="CH1" s="147"/>
      <c r="CI1" s="147"/>
      <c r="CJ1" s="147"/>
      <c r="CK1" s="147"/>
      <c r="CL1" s="147"/>
      <c r="CM1" s="147"/>
      <c r="CN1" s="147"/>
      <c r="CO1" s="147"/>
      <c r="CP1" s="147"/>
      <c r="CQ1" s="147"/>
      <c r="CR1" s="147"/>
      <c r="CS1" s="147"/>
      <c r="CT1" s="147"/>
      <c r="CU1" s="147"/>
      <c r="CV1" s="147"/>
      <c r="CW1" s="147"/>
      <c r="CX1" s="147"/>
      <c r="CY1" s="147"/>
      <c r="CZ1" s="147"/>
      <c r="DA1" s="147"/>
      <c r="DB1" s="147"/>
      <c r="DC1" s="147"/>
      <c r="DD1" s="147"/>
      <c r="DE1" s="147"/>
      <c r="DF1" s="147"/>
      <c r="DG1" s="147"/>
      <c r="DH1" s="147"/>
      <c r="DI1" s="147"/>
      <c r="DJ1" s="147"/>
      <c r="DK1" s="147"/>
      <c r="DL1" s="147"/>
      <c r="DM1" s="147"/>
      <c r="DN1" s="147"/>
      <c r="DO1" s="147"/>
      <c r="DP1" s="147"/>
      <c r="DQ1" s="147"/>
      <c r="DR1" s="147"/>
      <c r="DS1" s="147"/>
      <c r="DT1" s="147"/>
      <c r="DU1" s="147"/>
      <c r="DV1" s="147"/>
      <c r="DW1" s="147"/>
      <c r="DX1" s="147"/>
      <c r="DY1" s="147"/>
      <c r="DZ1" s="147"/>
      <c r="EA1" s="147"/>
      <c r="EB1" s="147"/>
      <c r="EC1" s="147"/>
      <c r="ED1" s="147"/>
      <c r="EE1" s="147"/>
      <c r="EF1" s="147"/>
      <c r="EG1" s="147"/>
      <c r="EH1" s="147"/>
      <c r="EI1" s="147"/>
      <c r="EJ1" s="147"/>
      <c r="EK1" s="147"/>
      <c r="EL1" s="147"/>
      <c r="EM1" s="147"/>
      <c r="EN1" s="147"/>
      <c r="EO1" s="147"/>
      <c r="EP1" s="147"/>
      <c r="EQ1" s="147"/>
      <c r="ER1" s="147"/>
      <c r="ES1" s="147"/>
      <c r="ET1" s="147"/>
      <c r="EU1" s="147"/>
      <c r="EV1" s="147"/>
      <c r="EW1" s="147"/>
      <c r="EX1" s="147"/>
      <c r="EY1" s="147"/>
      <c r="EZ1" s="147"/>
      <c r="FA1" s="147"/>
      <c r="FB1" s="147"/>
      <c r="FC1" s="147"/>
      <c r="FD1" s="147"/>
      <c r="FE1" s="147"/>
      <c r="FF1" s="147"/>
      <c r="FG1" s="147"/>
      <c r="FH1" s="147"/>
      <c r="FI1" s="147"/>
      <c r="FJ1" s="147"/>
      <c r="FK1" s="147"/>
      <c r="FL1" s="147"/>
      <c r="FM1" s="147"/>
      <c r="FN1" s="147"/>
      <c r="FO1" s="147"/>
      <c r="FP1" s="147"/>
      <c r="FQ1" s="147"/>
      <c r="FR1" s="147"/>
      <c r="FS1" s="147"/>
      <c r="FT1" s="147"/>
      <c r="FU1" s="147"/>
      <c r="FV1" s="147"/>
      <c r="FW1" s="147"/>
      <c r="FX1" s="147"/>
      <c r="FY1" s="147"/>
      <c r="FZ1" s="147"/>
      <c r="GA1" s="147"/>
      <c r="GB1" s="147"/>
      <c r="GC1" s="147"/>
      <c r="GD1" s="147"/>
      <c r="GE1" s="147"/>
      <c r="GF1" s="147"/>
      <c r="GG1" s="147"/>
      <c r="GH1" s="147"/>
      <c r="GI1" s="147"/>
      <c r="GJ1" s="147"/>
      <c r="GK1" s="147"/>
      <c r="GL1" s="147"/>
      <c r="GM1" s="147"/>
      <c r="GN1" s="147"/>
      <c r="GO1" s="147"/>
      <c r="GP1" s="147"/>
      <c r="GQ1" s="147"/>
      <c r="GR1" s="147"/>
      <c r="GS1" s="147"/>
      <c r="GT1" s="147"/>
      <c r="GU1" s="147"/>
      <c r="GV1" s="147"/>
      <c r="GW1" s="147"/>
      <c r="GX1" s="147"/>
      <c r="GY1" s="147"/>
      <c r="GZ1" s="147"/>
      <c r="HA1" s="147"/>
      <c r="HB1" s="147"/>
      <c r="HC1" s="147"/>
      <c r="HD1" s="147"/>
      <c r="HE1" s="147"/>
      <c r="HF1" s="147"/>
      <c r="HG1" s="147"/>
      <c r="HH1" s="147"/>
      <c r="HI1" s="147"/>
      <c r="HJ1" s="147"/>
      <c r="HK1" s="147"/>
      <c r="HL1" s="147"/>
      <c r="HM1" s="147"/>
      <c r="HN1" s="147"/>
      <c r="HO1" s="147"/>
      <c r="HP1" s="147"/>
      <c r="HQ1" s="147"/>
      <c r="HR1" s="147"/>
      <c r="HS1" s="147"/>
      <c r="HT1" s="147"/>
      <c r="HU1" s="147"/>
      <c r="HV1" s="147"/>
      <c r="HW1" s="147"/>
      <c r="HX1" s="147"/>
      <c r="HY1" s="147"/>
      <c r="HZ1" s="147"/>
      <c r="IA1" s="147"/>
      <c r="IB1" s="147"/>
      <c r="IC1" s="147"/>
      <c r="ID1" s="147"/>
      <c r="IE1" s="147"/>
      <c r="IF1" s="147"/>
      <c r="IG1" s="147"/>
      <c r="IH1" s="147"/>
      <c r="II1" s="147"/>
      <c r="IJ1" s="147"/>
      <c r="IK1" s="147"/>
      <c r="IL1" s="147"/>
      <c r="IM1" s="147"/>
      <c r="IN1" s="147"/>
      <c r="IO1" s="147"/>
      <c r="IP1" s="147"/>
      <c r="IQ1" s="147"/>
      <c r="IR1" s="147"/>
      <c r="IS1" s="147"/>
      <c r="IT1" s="147"/>
      <c r="IU1" s="147"/>
      <c r="IV1" s="147"/>
      <c r="IW1" s="147"/>
      <c r="IX1" s="147"/>
      <c r="IY1" s="147"/>
      <c r="IZ1" s="147"/>
      <c r="JA1" s="147"/>
      <c r="JB1" s="147"/>
      <c r="JC1" s="147"/>
      <c r="JD1" s="147"/>
      <c r="JE1" s="147"/>
      <c r="JF1" s="147"/>
      <c r="JG1" s="147"/>
      <c r="JH1" s="147"/>
      <c r="JI1" s="147"/>
      <c r="JJ1" s="147"/>
      <c r="JK1" s="147"/>
      <c r="JL1" s="147"/>
      <c r="JM1" s="147"/>
      <c r="JN1" s="147"/>
      <c r="JO1" s="147"/>
      <c r="JP1" s="147"/>
      <c r="JQ1" s="147"/>
      <c r="JR1" s="147"/>
    </row>
    <row r="2" spans="1:278" s="148" customFormat="1" ht="39.75" customHeight="1" x14ac:dyDescent="0.3">
      <c r="A2" s="338"/>
      <c r="B2" s="339"/>
      <c r="C2" s="339"/>
      <c r="D2" s="458"/>
      <c r="E2" s="458"/>
      <c r="F2" s="458"/>
      <c r="G2" s="458"/>
      <c r="H2" s="458"/>
      <c r="I2" s="458"/>
      <c r="J2" s="458"/>
      <c r="K2" s="458"/>
      <c r="L2" s="458"/>
      <c r="M2" s="458"/>
      <c r="N2" s="458"/>
      <c r="O2" s="458"/>
      <c r="P2" s="458"/>
      <c r="Q2" s="459"/>
      <c r="R2" s="328"/>
      <c r="S2" s="328"/>
      <c r="T2" s="328"/>
      <c r="U2" s="147"/>
      <c r="V2" s="147"/>
      <c r="W2" s="147"/>
      <c r="X2" s="147"/>
      <c r="Y2" s="147"/>
      <c r="Z2" s="147"/>
      <c r="AA2" s="147"/>
      <c r="AB2" s="147"/>
      <c r="AC2" s="147"/>
      <c r="AD2" s="147"/>
      <c r="AE2" s="147"/>
      <c r="AF2" s="147"/>
      <c r="AG2" s="147"/>
      <c r="AH2" s="147"/>
      <c r="AI2" s="147"/>
      <c r="AJ2" s="147"/>
      <c r="AK2" s="147"/>
      <c r="AL2" s="147"/>
      <c r="AM2" s="147"/>
      <c r="AN2" s="147"/>
      <c r="AO2" s="147"/>
      <c r="AP2" s="147"/>
      <c r="AQ2" s="147"/>
      <c r="AR2" s="147"/>
      <c r="AS2" s="147"/>
      <c r="AT2" s="147"/>
      <c r="AU2" s="147"/>
      <c r="AV2" s="147"/>
      <c r="AW2" s="147"/>
      <c r="AX2" s="147"/>
      <c r="AY2" s="147"/>
      <c r="AZ2" s="147"/>
      <c r="BA2" s="147"/>
      <c r="BB2" s="147"/>
      <c r="BC2" s="147"/>
      <c r="BD2" s="147"/>
      <c r="BE2" s="147"/>
      <c r="BF2" s="147"/>
      <c r="BG2" s="147"/>
      <c r="BH2" s="147"/>
      <c r="BI2" s="147"/>
      <c r="BJ2" s="147"/>
      <c r="BK2" s="147"/>
      <c r="BL2" s="147"/>
      <c r="BM2" s="147"/>
      <c r="BN2" s="147"/>
      <c r="BO2" s="147"/>
      <c r="BP2" s="147"/>
      <c r="BQ2" s="147"/>
      <c r="BR2" s="147"/>
      <c r="BS2" s="147"/>
      <c r="BT2" s="147"/>
      <c r="BU2" s="147"/>
      <c r="BV2" s="147"/>
      <c r="BW2" s="147"/>
      <c r="BX2" s="147"/>
      <c r="BY2" s="147"/>
      <c r="BZ2" s="147"/>
      <c r="CA2" s="147"/>
      <c r="CB2" s="147"/>
      <c r="CC2" s="147"/>
      <c r="CD2" s="147"/>
      <c r="CE2" s="147"/>
      <c r="CF2" s="147"/>
      <c r="CG2" s="147"/>
      <c r="CH2" s="147"/>
      <c r="CI2" s="147"/>
      <c r="CJ2" s="147"/>
      <c r="CK2" s="147"/>
      <c r="CL2" s="147"/>
      <c r="CM2" s="147"/>
      <c r="CN2" s="147"/>
      <c r="CO2" s="147"/>
      <c r="CP2" s="147"/>
      <c r="CQ2" s="147"/>
      <c r="CR2" s="147"/>
      <c r="CS2" s="147"/>
      <c r="CT2" s="147"/>
      <c r="CU2" s="147"/>
      <c r="CV2" s="147"/>
      <c r="CW2" s="147"/>
      <c r="CX2" s="147"/>
      <c r="CY2" s="147"/>
      <c r="CZ2" s="147"/>
      <c r="DA2" s="147"/>
      <c r="DB2" s="147"/>
      <c r="DC2" s="147"/>
      <c r="DD2" s="147"/>
      <c r="DE2" s="147"/>
      <c r="DF2" s="147"/>
      <c r="DG2" s="147"/>
      <c r="DH2" s="147"/>
      <c r="DI2" s="147"/>
      <c r="DJ2" s="147"/>
      <c r="DK2" s="147"/>
      <c r="DL2" s="147"/>
      <c r="DM2" s="147"/>
      <c r="DN2" s="147"/>
      <c r="DO2" s="147"/>
      <c r="DP2" s="147"/>
      <c r="DQ2" s="147"/>
      <c r="DR2" s="147"/>
      <c r="DS2" s="147"/>
      <c r="DT2" s="147"/>
      <c r="DU2" s="147"/>
      <c r="DV2" s="147"/>
      <c r="DW2" s="147"/>
      <c r="DX2" s="147"/>
      <c r="DY2" s="147"/>
      <c r="DZ2" s="147"/>
      <c r="EA2" s="147"/>
      <c r="EB2" s="147"/>
      <c r="EC2" s="147"/>
      <c r="ED2" s="147"/>
      <c r="EE2" s="147"/>
      <c r="EF2" s="147"/>
      <c r="EG2" s="147"/>
      <c r="EH2" s="147"/>
      <c r="EI2" s="147"/>
      <c r="EJ2" s="147"/>
      <c r="EK2" s="147"/>
      <c r="EL2" s="147"/>
      <c r="EM2" s="147"/>
      <c r="EN2" s="147"/>
      <c r="EO2" s="147"/>
      <c r="EP2" s="147"/>
      <c r="EQ2" s="147"/>
      <c r="ER2" s="147"/>
      <c r="ES2" s="147"/>
      <c r="ET2" s="147"/>
      <c r="EU2" s="147"/>
      <c r="EV2" s="147"/>
      <c r="EW2" s="147"/>
      <c r="EX2" s="147"/>
      <c r="EY2" s="147"/>
      <c r="EZ2" s="147"/>
      <c r="FA2" s="147"/>
      <c r="FB2" s="147"/>
      <c r="FC2" s="147"/>
      <c r="FD2" s="147"/>
      <c r="FE2" s="147"/>
      <c r="FF2" s="147"/>
      <c r="FG2" s="147"/>
      <c r="FH2" s="147"/>
      <c r="FI2" s="147"/>
      <c r="FJ2" s="147"/>
      <c r="FK2" s="147"/>
      <c r="FL2" s="147"/>
      <c r="FM2" s="147"/>
      <c r="FN2" s="147"/>
      <c r="FO2" s="147"/>
      <c r="FP2" s="147"/>
      <c r="FQ2" s="147"/>
      <c r="FR2" s="147"/>
      <c r="FS2" s="147"/>
      <c r="FT2" s="147"/>
      <c r="FU2" s="147"/>
      <c r="FV2" s="147"/>
      <c r="FW2" s="147"/>
      <c r="FX2" s="147"/>
      <c r="FY2" s="147"/>
      <c r="FZ2" s="147"/>
      <c r="GA2" s="147"/>
      <c r="GB2" s="147"/>
      <c r="GC2" s="147"/>
      <c r="GD2" s="147"/>
      <c r="GE2" s="147"/>
      <c r="GF2" s="147"/>
      <c r="GG2" s="147"/>
      <c r="GH2" s="147"/>
      <c r="GI2" s="147"/>
      <c r="GJ2" s="147"/>
      <c r="GK2" s="147"/>
      <c r="GL2" s="147"/>
      <c r="GM2" s="147"/>
      <c r="GN2" s="147"/>
      <c r="GO2" s="147"/>
      <c r="GP2" s="147"/>
      <c r="GQ2" s="147"/>
      <c r="GR2" s="147"/>
      <c r="GS2" s="147"/>
      <c r="GT2" s="147"/>
      <c r="GU2" s="147"/>
      <c r="GV2" s="147"/>
      <c r="GW2" s="147"/>
      <c r="GX2" s="147"/>
      <c r="GY2" s="147"/>
      <c r="GZ2" s="147"/>
      <c r="HA2" s="147"/>
      <c r="HB2" s="147"/>
      <c r="HC2" s="147"/>
      <c r="HD2" s="147"/>
      <c r="HE2" s="147"/>
      <c r="HF2" s="147"/>
      <c r="HG2" s="147"/>
      <c r="HH2" s="147"/>
      <c r="HI2" s="147"/>
      <c r="HJ2" s="147"/>
      <c r="HK2" s="147"/>
      <c r="HL2" s="147"/>
      <c r="HM2" s="147"/>
      <c r="HN2" s="147"/>
      <c r="HO2" s="147"/>
      <c r="HP2" s="147"/>
      <c r="HQ2" s="147"/>
      <c r="HR2" s="147"/>
      <c r="HS2" s="147"/>
      <c r="HT2" s="147"/>
      <c r="HU2" s="147"/>
      <c r="HV2" s="147"/>
      <c r="HW2" s="147"/>
      <c r="HX2" s="147"/>
      <c r="HY2" s="147"/>
      <c r="HZ2" s="147"/>
      <c r="IA2" s="147"/>
      <c r="IB2" s="147"/>
      <c r="IC2" s="147"/>
      <c r="ID2" s="147"/>
      <c r="IE2" s="147"/>
      <c r="IF2" s="147"/>
      <c r="IG2" s="147"/>
      <c r="IH2" s="147"/>
      <c r="II2" s="147"/>
      <c r="IJ2" s="147"/>
      <c r="IK2" s="147"/>
      <c r="IL2" s="147"/>
      <c r="IM2" s="147"/>
      <c r="IN2" s="147"/>
      <c r="IO2" s="147"/>
      <c r="IP2" s="147"/>
      <c r="IQ2" s="147"/>
      <c r="IR2" s="147"/>
      <c r="IS2" s="147"/>
      <c r="IT2" s="147"/>
      <c r="IU2" s="147"/>
      <c r="IV2" s="147"/>
      <c r="IW2" s="147"/>
      <c r="IX2" s="147"/>
      <c r="IY2" s="147"/>
      <c r="IZ2" s="147"/>
      <c r="JA2" s="147"/>
      <c r="JB2" s="147"/>
      <c r="JC2" s="147"/>
      <c r="JD2" s="147"/>
      <c r="JE2" s="147"/>
      <c r="JF2" s="147"/>
      <c r="JG2" s="147"/>
      <c r="JH2" s="147"/>
      <c r="JI2" s="147"/>
      <c r="JJ2" s="147"/>
      <c r="JK2" s="147"/>
      <c r="JL2" s="147"/>
      <c r="JM2" s="147"/>
      <c r="JN2" s="147"/>
      <c r="JO2" s="147"/>
      <c r="JP2" s="147"/>
      <c r="JQ2" s="147"/>
      <c r="JR2" s="147"/>
    </row>
    <row r="3" spans="1:278" s="148" customFormat="1" ht="3" customHeight="1" x14ac:dyDescent="0.3">
      <c r="A3" s="2"/>
      <c r="B3" s="2"/>
      <c r="C3" s="156"/>
      <c r="D3" s="458"/>
      <c r="E3" s="458"/>
      <c r="F3" s="458"/>
      <c r="G3" s="458"/>
      <c r="H3" s="458"/>
      <c r="I3" s="458"/>
      <c r="J3" s="458"/>
      <c r="K3" s="458"/>
      <c r="L3" s="458"/>
      <c r="M3" s="458"/>
      <c r="N3" s="458"/>
      <c r="O3" s="458"/>
      <c r="P3" s="458"/>
      <c r="Q3" s="459"/>
      <c r="R3" s="328"/>
      <c r="S3" s="328"/>
      <c r="T3" s="328"/>
      <c r="U3" s="147"/>
      <c r="V3" s="147"/>
      <c r="W3" s="147"/>
      <c r="X3" s="147"/>
      <c r="Y3" s="147"/>
      <c r="Z3" s="147"/>
      <c r="AA3" s="147"/>
      <c r="AB3" s="147"/>
      <c r="AC3" s="147"/>
      <c r="AD3" s="147"/>
      <c r="AE3" s="147"/>
      <c r="AF3" s="147"/>
      <c r="AG3" s="147"/>
      <c r="AH3" s="147"/>
      <c r="AI3" s="147"/>
      <c r="AJ3" s="147"/>
      <c r="AK3" s="147"/>
      <c r="AL3" s="147"/>
      <c r="AM3" s="147"/>
      <c r="AN3" s="147"/>
      <c r="AO3" s="147"/>
      <c r="AP3" s="147"/>
      <c r="AQ3" s="147"/>
      <c r="AR3" s="147"/>
      <c r="AS3" s="147"/>
      <c r="AT3" s="147"/>
      <c r="AU3" s="147"/>
      <c r="AV3" s="147"/>
      <c r="AW3" s="147"/>
      <c r="AX3" s="147"/>
      <c r="AY3" s="147"/>
      <c r="AZ3" s="147"/>
      <c r="BA3" s="147"/>
      <c r="BB3" s="147"/>
      <c r="BC3" s="147"/>
      <c r="BD3" s="147"/>
      <c r="BE3" s="147"/>
      <c r="BF3" s="147"/>
      <c r="BG3" s="147"/>
      <c r="BH3" s="147"/>
      <c r="BI3" s="147"/>
      <c r="BJ3" s="147"/>
      <c r="BK3" s="147"/>
      <c r="BL3" s="147"/>
      <c r="BM3" s="147"/>
      <c r="BN3" s="147"/>
      <c r="BO3" s="147"/>
      <c r="BP3" s="147"/>
      <c r="BQ3" s="147"/>
      <c r="BR3" s="147"/>
      <c r="BS3" s="147"/>
      <c r="BT3" s="147"/>
      <c r="BU3" s="147"/>
      <c r="BV3" s="147"/>
      <c r="BW3" s="147"/>
      <c r="BX3" s="147"/>
      <c r="BY3" s="147"/>
      <c r="BZ3" s="147"/>
      <c r="CA3" s="147"/>
      <c r="CB3" s="147"/>
      <c r="CC3" s="147"/>
      <c r="CD3" s="147"/>
      <c r="CE3" s="147"/>
      <c r="CF3" s="147"/>
      <c r="CG3" s="147"/>
      <c r="CH3" s="147"/>
      <c r="CI3" s="147"/>
      <c r="CJ3" s="147"/>
      <c r="CK3" s="147"/>
      <c r="CL3" s="147"/>
      <c r="CM3" s="147"/>
      <c r="CN3" s="147"/>
      <c r="CO3" s="147"/>
      <c r="CP3" s="147"/>
      <c r="CQ3" s="147"/>
      <c r="CR3" s="147"/>
      <c r="CS3" s="147"/>
      <c r="CT3" s="147"/>
      <c r="CU3" s="147"/>
      <c r="CV3" s="147"/>
      <c r="CW3" s="147"/>
      <c r="CX3" s="147"/>
      <c r="CY3" s="147"/>
      <c r="CZ3" s="147"/>
      <c r="DA3" s="147"/>
      <c r="DB3" s="147"/>
      <c r="DC3" s="147"/>
      <c r="DD3" s="147"/>
      <c r="DE3" s="147"/>
      <c r="DF3" s="147"/>
      <c r="DG3" s="147"/>
      <c r="DH3" s="147"/>
      <c r="DI3" s="147"/>
      <c r="DJ3" s="147"/>
      <c r="DK3" s="147"/>
      <c r="DL3" s="147"/>
      <c r="DM3" s="147"/>
      <c r="DN3" s="147"/>
      <c r="DO3" s="147"/>
      <c r="DP3" s="147"/>
      <c r="DQ3" s="147"/>
      <c r="DR3" s="147"/>
      <c r="DS3" s="147"/>
      <c r="DT3" s="147"/>
      <c r="DU3" s="147"/>
      <c r="DV3" s="147"/>
      <c r="DW3" s="147"/>
      <c r="DX3" s="147"/>
      <c r="DY3" s="147"/>
      <c r="DZ3" s="147"/>
      <c r="EA3" s="147"/>
      <c r="EB3" s="147"/>
      <c r="EC3" s="147"/>
      <c r="ED3" s="147"/>
      <c r="EE3" s="147"/>
      <c r="EF3" s="147"/>
      <c r="EG3" s="147"/>
      <c r="EH3" s="147"/>
      <c r="EI3" s="147"/>
      <c r="EJ3" s="147"/>
      <c r="EK3" s="147"/>
      <c r="EL3" s="147"/>
      <c r="EM3" s="147"/>
      <c r="EN3" s="147"/>
      <c r="EO3" s="147"/>
      <c r="EP3" s="147"/>
      <c r="EQ3" s="147"/>
      <c r="ER3" s="147"/>
      <c r="ES3" s="147"/>
      <c r="ET3" s="147"/>
      <c r="EU3" s="147"/>
      <c r="EV3" s="147"/>
      <c r="EW3" s="147"/>
      <c r="EX3" s="147"/>
      <c r="EY3" s="147"/>
      <c r="EZ3" s="147"/>
      <c r="FA3" s="147"/>
      <c r="FB3" s="147"/>
      <c r="FC3" s="147"/>
      <c r="FD3" s="147"/>
      <c r="FE3" s="147"/>
      <c r="FF3" s="147"/>
      <c r="FG3" s="147"/>
      <c r="FH3" s="147"/>
      <c r="FI3" s="147"/>
      <c r="FJ3" s="147"/>
      <c r="FK3" s="147"/>
      <c r="FL3" s="147"/>
      <c r="FM3" s="147"/>
      <c r="FN3" s="147"/>
      <c r="FO3" s="147"/>
      <c r="FP3" s="147"/>
      <c r="FQ3" s="147"/>
      <c r="FR3" s="147"/>
      <c r="FS3" s="147"/>
      <c r="FT3" s="147"/>
      <c r="FU3" s="147"/>
      <c r="FV3" s="147"/>
      <c r="FW3" s="147"/>
      <c r="FX3" s="147"/>
      <c r="FY3" s="147"/>
      <c r="FZ3" s="147"/>
      <c r="GA3" s="147"/>
      <c r="GB3" s="147"/>
      <c r="GC3" s="147"/>
      <c r="GD3" s="147"/>
      <c r="GE3" s="147"/>
      <c r="GF3" s="147"/>
      <c r="GG3" s="147"/>
      <c r="GH3" s="147"/>
      <c r="GI3" s="147"/>
      <c r="GJ3" s="147"/>
      <c r="GK3" s="147"/>
      <c r="GL3" s="147"/>
      <c r="GM3" s="147"/>
      <c r="GN3" s="147"/>
      <c r="GO3" s="147"/>
      <c r="GP3" s="147"/>
      <c r="GQ3" s="147"/>
      <c r="GR3" s="147"/>
      <c r="GS3" s="147"/>
      <c r="GT3" s="147"/>
      <c r="GU3" s="147"/>
      <c r="GV3" s="147"/>
      <c r="GW3" s="147"/>
      <c r="GX3" s="147"/>
      <c r="GY3" s="147"/>
      <c r="GZ3" s="147"/>
      <c r="HA3" s="147"/>
      <c r="HB3" s="147"/>
      <c r="HC3" s="147"/>
      <c r="HD3" s="147"/>
      <c r="HE3" s="147"/>
      <c r="HF3" s="147"/>
      <c r="HG3" s="147"/>
      <c r="HH3" s="147"/>
      <c r="HI3" s="147"/>
      <c r="HJ3" s="147"/>
      <c r="HK3" s="147"/>
      <c r="HL3" s="147"/>
      <c r="HM3" s="147"/>
      <c r="HN3" s="147"/>
      <c r="HO3" s="147"/>
      <c r="HP3" s="147"/>
      <c r="HQ3" s="147"/>
      <c r="HR3" s="147"/>
      <c r="HS3" s="147"/>
      <c r="HT3" s="147"/>
      <c r="HU3" s="147"/>
      <c r="HV3" s="147"/>
      <c r="HW3" s="147"/>
      <c r="HX3" s="147"/>
      <c r="HY3" s="147"/>
      <c r="HZ3" s="147"/>
      <c r="IA3" s="147"/>
      <c r="IB3" s="147"/>
      <c r="IC3" s="147"/>
      <c r="ID3" s="147"/>
      <c r="IE3" s="147"/>
      <c r="IF3" s="147"/>
      <c r="IG3" s="147"/>
      <c r="IH3" s="147"/>
      <c r="II3" s="147"/>
      <c r="IJ3" s="147"/>
      <c r="IK3" s="147"/>
      <c r="IL3" s="147"/>
      <c r="IM3" s="147"/>
      <c r="IN3" s="147"/>
      <c r="IO3" s="147"/>
      <c r="IP3" s="147"/>
      <c r="IQ3" s="147"/>
      <c r="IR3" s="147"/>
      <c r="IS3" s="147"/>
      <c r="IT3" s="147"/>
      <c r="IU3" s="147"/>
      <c r="IV3" s="147"/>
      <c r="IW3" s="147"/>
      <c r="IX3" s="147"/>
      <c r="IY3" s="147"/>
      <c r="IZ3" s="147"/>
      <c r="JA3" s="147"/>
      <c r="JB3" s="147"/>
      <c r="JC3" s="147"/>
      <c r="JD3" s="147"/>
      <c r="JE3" s="147"/>
      <c r="JF3" s="147"/>
      <c r="JG3" s="147"/>
      <c r="JH3" s="147"/>
      <c r="JI3" s="147"/>
      <c r="JJ3" s="147"/>
      <c r="JK3" s="147"/>
      <c r="JL3" s="147"/>
      <c r="JM3" s="147"/>
      <c r="JN3" s="147"/>
      <c r="JO3" s="147"/>
      <c r="JP3" s="147"/>
      <c r="JQ3" s="147"/>
      <c r="JR3" s="147"/>
    </row>
    <row r="4" spans="1:278" s="148" customFormat="1" ht="41.25" customHeight="1" x14ac:dyDescent="0.3">
      <c r="A4" s="329" t="s">
        <v>0</v>
      </c>
      <c r="B4" s="330"/>
      <c r="C4" s="331"/>
      <c r="D4" s="332" t="str">
        <f>'Mapa Final'!D4</f>
        <v>REGISTRO Y CONTROL DE ABOGADOS Y AUXILIARES DE LA JUSTICIA</v>
      </c>
      <c r="E4" s="333"/>
      <c r="F4" s="333"/>
      <c r="G4" s="333"/>
      <c r="H4" s="333"/>
      <c r="I4" s="333"/>
      <c r="J4" s="333"/>
      <c r="K4" s="333"/>
      <c r="L4" s="333"/>
      <c r="M4" s="333"/>
      <c r="N4" s="334"/>
      <c r="O4" s="335"/>
      <c r="P4" s="335"/>
      <c r="Q4" s="335"/>
      <c r="R4" s="1"/>
      <c r="S4" s="1"/>
      <c r="T4" s="1"/>
      <c r="U4" s="147"/>
      <c r="V4" s="147"/>
      <c r="W4" s="147"/>
      <c r="X4" s="147"/>
      <c r="Y4" s="147"/>
      <c r="Z4" s="147"/>
      <c r="AA4" s="147"/>
      <c r="AB4" s="147"/>
      <c r="AC4" s="147"/>
      <c r="AD4" s="147"/>
      <c r="AE4" s="147"/>
      <c r="AF4" s="147"/>
      <c r="AG4" s="147"/>
      <c r="AH4" s="147"/>
      <c r="AI4" s="147"/>
      <c r="AJ4" s="147"/>
      <c r="AK4" s="147"/>
      <c r="AL4" s="147"/>
      <c r="AM4" s="147"/>
      <c r="AN4" s="147"/>
      <c r="AO4" s="147"/>
      <c r="AP4" s="147"/>
      <c r="AQ4" s="147"/>
      <c r="AR4" s="147"/>
      <c r="AS4" s="147"/>
      <c r="AT4" s="147"/>
      <c r="AU4" s="147"/>
      <c r="AV4" s="147"/>
      <c r="AW4" s="147"/>
      <c r="AX4" s="147"/>
      <c r="AY4" s="147"/>
      <c r="AZ4" s="147"/>
      <c r="BA4" s="147"/>
      <c r="BB4" s="147"/>
      <c r="BC4" s="147"/>
      <c r="BD4" s="147"/>
      <c r="BE4" s="147"/>
      <c r="BF4" s="147"/>
      <c r="BG4" s="147"/>
      <c r="BH4" s="147"/>
      <c r="BI4" s="147"/>
      <c r="BJ4" s="147"/>
      <c r="BK4" s="147"/>
      <c r="BL4" s="147"/>
      <c r="BM4" s="147"/>
      <c r="BN4" s="147"/>
      <c r="BO4" s="147"/>
      <c r="BP4" s="147"/>
      <c r="BQ4" s="147"/>
      <c r="BR4" s="147"/>
      <c r="BS4" s="147"/>
      <c r="BT4" s="147"/>
      <c r="BU4" s="147"/>
      <c r="BV4" s="147"/>
      <c r="BW4" s="147"/>
      <c r="BX4" s="147"/>
      <c r="BY4" s="147"/>
      <c r="BZ4" s="147"/>
      <c r="CA4" s="147"/>
      <c r="CB4" s="147"/>
      <c r="CC4" s="147"/>
      <c r="CD4" s="147"/>
      <c r="CE4" s="147"/>
      <c r="CF4" s="147"/>
      <c r="CG4" s="147"/>
      <c r="CH4" s="147"/>
      <c r="CI4" s="147"/>
      <c r="CJ4" s="147"/>
      <c r="CK4" s="147"/>
      <c r="CL4" s="147"/>
      <c r="CM4" s="147"/>
      <c r="CN4" s="147"/>
      <c r="CO4" s="147"/>
      <c r="CP4" s="147"/>
      <c r="CQ4" s="147"/>
      <c r="CR4" s="147"/>
      <c r="CS4" s="147"/>
      <c r="CT4" s="147"/>
      <c r="CU4" s="147"/>
      <c r="CV4" s="147"/>
      <c r="CW4" s="147"/>
      <c r="CX4" s="147"/>
      <c r="CY4" s="147"/>
      <c r="CZ4" s="147"/>
      <c r="DA4" s="147"/>
      <c r="DB4" s="147"/>
      <c r="DC4" s="147"/>
      <c r="DD4" s="147"/>
      <c r="DE4" s="147"/>
      <c r="DF4" s="147"/>
      <c r="DG4" s="147"/>
      <c r="DH4" s="147"/>
      <c r="DI4" s="147"/>
      <c r="DJ4" s="147"/>
      <c r="DK4" s="147"/>
      <c r="DL4" s="147"/>
      <c r="DM4" s="147"/>
      <c r="DN4" s="147"/>
      <c r="DO4" s="147"/>
      <c r="DP4" s="147"/>
      <c r="DQ4" s="147"/>
      <c r="DR4" s="147"/>
      <c r="DS4" s="147"/>
      <c r="DT4" s="147"/>
      <c r="DU4" s="147"/>
      <c r="DV4" s="147"/>
      <c r="DW4" s="147"/>
      <c r="DX4" s="147"/>
      <c r="DY4" s="147"/>
      <c r="DZ4" s="147"/>
      <c r="EA4" s="147"/>
      <c r="EB4" s="147"/>
      <c r="EC4" s="147"/>
      <c r="ED4" s="147"/>
      <c r="EE4" s="147"/>
      <c r="EF4" s="147"/>
      <c r="EG4" s="147"/>
      <c r="EH4" s="147"/>
      <c r="EI4" s="147"/>
      <c r="EJ4" s="147"/>
      <c r="EK4" s="147"/>
      <c r="EL4" s="147"/>
      <c r="EM4" s="147"/>
      <c r="EN4" s="147"/>
      <c r="EO4" s="147"/>
      <c r="EP4" s="147"/>
      <c r="EQ4" s="147"/>
      <c r="ER4" s="147"/>
      <c r="ES4" s="147"/>
      <c r="ET4" s="147"/>
      <c r="EU4" s="147"/>
      <c r="EV4" s="147"/>
      <c r="EW4" s="147"/>
      <c r="EX4" s="147"/>
      <c r="EY4" s="147"/>
      <c r="EZ4" s="147"/>
      <c r="FA4" s="147"/>
      <c r="FB4" s="147"/>
      <c r="FC4" s="147"/>
      <c r="FD4" s="147"/>
      <c r="FE4" s="147"/>
      <c r="FF4" s="147"/>
      <c r="FG4" s="147"/>
      <c r="FH4" s="147"/>
      <c r="FI4" s="147"/>
      <c r="FJ4" s="147"/>
      <c r="FK4" s="147"/>
      <c r="FL4" s="147"/>
      <c r="FM4" s="147"/>
      <c r="FN4" s="147"/>
      <c r="FO4" s="147"/>
      <c r="FP4" s="147"/>
      <c r="FQ4" s="147"/>
      <c r="FR4" s="147"/>
      <c r="FS4" s="147"/>
      <c r="FT4" s="147"/>
      <c r="FU4" s="147"/>
      <c r="FV4" s="147"/>
      <c r="FW4" s="147"/>
      <c r="FX4" s="147"/>
      <c r="FY4" s="147"/>
      <c r="FZ4" s="147"/>
      <c r="GA4" s="147"/>
      <c r="GB4" s="147"/>
      <c r="GC4" s="147"/>
      <c r="GD4" s="147"/>
      <c r="GE4" s="147"/>
      <c r="GF4" s="147"/>
      <c r="GG4" s="147"/>
      <c r="GH4" s="147"/>
      <c r="GI4" s="147"/>
      <c r="GJ4" s="147"/>
      <c r="GK4" s="147"/>
      <c r="GL4" s="147"/>
      <c r="GM4" s="147"/>
      <c r="GN4" s="147"/>
      <c r="GO4" s="147"/>
      <c r="GP4" s="147"/>
      <c r="GQ4" s="147"/>
      <c r="GR4" s="147"/>
      <c r="GS4" s="147"/>
      <c r="GT4" s="147"/>
      <c r="GU4" s="147"/>
      <c r="GV4" s="147"/>
      <c r="GW4" s="147"/>
      <c r="GX4" s="147"/>
      <c r="GY4" s="147"/>
      <c r="GZ4" s="147"/>
      <c r="HA4" s="147"/>
      <c r="HB4" s="147"/>
      <c r="HC4" s="147"/>
      <c r="HD4" s="147"/>
      <c r="HE4" s="147"/>
      <c r="HF4" s="147"/>
      <c r="HG4" s="147"/>
      <c r="HH4" s="147"/>
      <c r="HI4" s="147"/>
      <c r="HJ4" s="147"/>
      <c r="HK4" s="147"/>
      <c r="HL4" s="147"/>
      <c r="HM4" s="147"/>
      <c r="HN4" s="147"/>
      <c r="HO4" s="147"/>
      <c r="HP4" s="147"/>
      <c r="HQ4" s="147"/>
      <c r="HR4" s="147"/>
      <c r="HS4" s="147"/>
      <c r="HT4" s="147"/>
      <c r="HU4" s="147"/>
      <c r="HV4" s="147"/>
      <c r="HW4" s="147"/>
      <c r="HX4" s="147"/>
      <c r="HY4" s="147"/>
      <c r="HZ4" s="147"/>
      <c r="IA4" s="147"/>
      <c r="IB4" s="147"/>
      <c r="IC4" s="147"/>
      <c r="ID4" s="147"/>
      <c r="IE4" s="147"/>
      <c r="IF4" s="147"/>
      <c r="IG4" s="147"/>
      <c r="IH4" s="147"/>
      <c r="II4" s="147"/>
      <c r="IJ4" s="147"/>
      <c r="IK4" s="147"/>
      <c r="IL4" s="147"/>
      <c r="IM4" s="147"/>
      <c r="IN4" s="147"/>
      <c r="IO4" s="147"/>
      <c r="IP4" s="147"/>
      <c r="IQ4" s="147"/>
      <c r="IR4" s="147"/>
      <c r="IS4" s="147"/>
      <c r="IT4" s="147"/>
      <c r="IU4" s="147"/>
      <c r="IV4" s="147"/>
      <c r="IW4" s="147"/>
      <c r="IX4" s="147"/>
      <c r="IY4" s="147"/>
      <c r="IZ4" s="147"/>
      <c r="JA4" s="147"/>
      <c r="JB4" s="147"/>
      <c r="JC4" s="147"/>
      <c r="JD4" s="147"/>
      <c r="JE4" s="147"/>
      <c r="JF4" s="147"/>
      <c r="JG4" s="147"/>
      <c r="JH4" s="147"/>
      <c r="JI4" s="147"/>
      <c r="JJ4" s="147"/>
      <c r="JK4" s="147"/>
      <c r="JL4" s="147"/>
      <c r="JM4" s="147"/>
      <c r="JN4" s="147"/>
      <c r="JO4" s="147"/>
      <c r="JP4" s="147"/>
      <c r="JQ4" s="147"/>
      <c r="JR4" s="147"/>
    </row>
    <row r="5" spans="1:278" s="148" customFormat="1" ht="52.5" customHeight="1" x14ac:dyDescent="0.3">
      <c r="A5" s="329" t="s">
        <v>1</v>
      </c>
      <c r="B5" s="330"/>
      <c r="C5" s="331"/>
      <c r="D5" s="340" t="str">
        <f>'Mapa Final'!D5</f>
        <v xml:space="preserve"> Llevar el registro, inscripción y expedición de las tarjetas profesionales de abogado, duplicados,  cambios de formato y actualización de novedades tales como registro de sanciones disciplinarias en el ejercicio de la profesión de abogado, penas accesorias, y abogados fallecidos; realizar el estudio de las solicitudes de reconocimiento de prácticas jurídicas para la obtención del título de abogado; remitir las listas de estudiantes para que realicen sus prácticas académicas, dispuestas en los pensum de los programas de derecho de las Instituciones de Educación Superior; identificar a los Jueces de Paz y de Reconsideración, a través de la expedición de la credencial; Actualización de las listas de  Auxiliares de la Justicia; expedir las licencias temporales para el ejercicio del Derecho; autorizar el funcionamiento de los consultorios jurídicos de las facultades de derecho del país,  todo lo anterior mediante la expedición de los correspondientes actos administrativos, para asegurar el ejercicio transparente del profesional en Derecho, Jueces de Paz y de Reconsideración, y Auxiliares de la Justicia, dando cumplimiento dentro del marco del Sistema Integrado de Gestión y Control de la Calidad, Medio Ambiente, Salud y Seguridad en el Trabajo.</v>
      </c>
      <c r="E5" s="341"/>
      <c r="F5" s="341"/>
      <c r="G5" s="341"/>
      <c r="H5" s="341"/>
      <c r="I5" s="341"/>
      <c r="J5" s="341"/>
      <c r="K5" s="341"/>
      <c r="L5" s="341"/>
      <c r="M5" s="341"/>
      <c r="N5" s="342"/>
      <c r="O5" s="1"/>
      <c r="P5" s="1"/>
      <c r="Q5" s="1"/>
      <c r="R5" s="1"/>
      <c r="S5" s="1"/>
      <c r="T5" s="1"/>
      <c r="U5" s="147"/>
      <c r="V5" s="147"/>
      <c r="W5" s="147"/>
      <c r="X5" s="147"/>
      <c r="Y5" s="147"/>
      <c r="Z5" s="147"/>
      <c r="AA5" s="147"/>
      <c r="AB5" s="147"/>
      <c r="AC5" s="147"/>
      <c r="AD5" s="147"/>
      <c r="AE5" s="147"/>
      <c r="AF5" s="147"/>
      <c r="AG5" s="147"/>
      <c r="AH5" s="147"/>
      <c r="AI5" s="147"/>
      <c r="AJ5" s="147"/>
      <c r="AK5" s="147"/>
      <c r="AL5" s="147"/>
      <c r="AM5" s="147"/>
      <c r="AN5" s="147"/>
      <c r="AO5" s="147"/>
      <c r="AP5" s="147"/>
      <c r="AQ5" s="147"/>
      <c r="AR5" s="147"/>
      <c r="AS5" s="147"/>
      <c r="AT5" s="147"/>
      <c r="AU5" s="147"/>
      <c r="AV5" s="147"/>
      <c r="AW5" s="147"/>
      <c r="AX5" s="147"/>
      <c r="AY5" s="147"/>
      <c r="AZ5" s="147"/>
      <c r="BA5" s="147"/>
      <c r="BB5" s="147"/>
      <c r="BC5" s="147"/>
      <c r="BD5" s="147"/>
      <c r="BE5" s="147"/>
      <c r="BF5" s="147"/>
      <c r="BG5" s="147"/>
      <c r="BH5" s="147"/>
      <c r="BI5" s="147"/>
      <c r="BJ5" s="147"/>
      <c r="BK5" s="147"/>
      <c r="BL5" s="147"/>
      <c r="BM5" s="147"/>
      <c r="BN5" s="147"/>
      <c r="BO5" s="147"/>
      <c r="BP5" s="147"/>
      <c r="BQ5" s="147"/>
      <c r="BR5" s="147"/>
      <c r="BS5" s="147"/>
      <c r="BT5" s="147"/>
      <c r="BU5" s="147"/>
      <c r="BV5" s="147"/>
      <c r="BW5" s="147"/>
      <c r="BX5" s="147"/>
      <c r="BY5" s="147"/>
      <c r="BZ5" s="147"/>
      <c r="CA5" s="147"/>
      <c r="CB5" s="147"/>
      <c r="CC5" s="147"/>
      <c r="CD5" s="147"/>
      <c r="CE5" s="147"/>
      <c r="CF5" s="147"/>
      <c r="CG5" s="147"/>
      <c r="CH5" s="147"/>
      <c r="CI5" s="147"/>
      <c r="CJ5" s="147"/>
      <c r="CK5" s="147"/>
      <c r="CL5" s="147"/>
      <c r="CM5" s="147"/>
      <c r="CN5" s="147"/>
      <c r="CO5" s="147"/>
      <c r="CP5" s="147"/>
      <c r="CQ5" s="147"/>
      <c r="CR5" s="147"/>
      <c r="CS5" s="147"/>
      <c r="CT5" s="147"/>
      <c r="CU5" s="147"/>
      <c r="CV5" s="147"/>
      <c r="CW5" s="147"/>
      <c r="CX5" s="147"/>
      <c r="CY5" s="147"/>
      <c r="CZ5" s="147"/>
      <c r="DA5" s="147"/>
      <c r="DB5" s="147"/>
      <c r="DC5" s="147"/>
      <c r="DD5" s="147"/>
      <c r="DE5" s="147"/>
      <c r="DF5" s="147"/>
      <c r="DG5" s="147"/>
      <c r="DH5" s="147"/>
      <c r="DI5" s="147"/>
      <c r="DJ5" s="147"/>
      <c r="DK5" s="147"/>
      <c r="DL5" s="147"/>
      <c r="DM5" s="147"/>
      <c r="DN5" s="147"/>
      <c r="DO5" s="147"/>
      <c r="DP5" s="147"/>
      <c r="DQ5" s="147"/>
      <c r="DR5" s="147"/>
      <c r="DS5" s="147"/>
      <c r="DT5" s="147"/>
      <c r="DU5" s="147"/>
      <c r="DV5" s="147"/>
      <c r="DW5" s="147"/>
      <c r="DX5" s="147"/>
      <c r="DY5" s="147"/>
      <c r="DZ5" s="147"/>
      <c r="EA5" s="147"/>
      <c r="EB5" s="147"/>
      <c r="EC5" s="147"/>
      <c r="ED5" s="147"/>
      <c r="EE5" s="147"/>
      <c r="EF5" s="147"/>
      <c r="EG5" s="147"/>
      <c r="EH5" s="147"/>
      <c r="EI5" s="147"/>
      <c r="EJ5" s="147"/>
      <c r="EK5" s="147"/>
      <c r="EL5" s="147"/>
      <c r="EM5" s="147"/>
      <c r="EN5" s="147"/>
      <c r="EO5" s="147"/>
      <c r="EP5" s="147"/>
      <c r="EQ5" s="147"/>
      <c r="ER5" s="147"/>
      <c r="ES5" s="147"/>
      <c r="ET5" s="147"/>
      <c r="EU5" s="147"/>
      <c r="EV5" s="147"/>
      <c r="EW5" s="147"/>
      <c r="EX5" s="147"/>
      <c r="EY5" s="147"/>
      <c r="EZ5" s="147"/>
      <c r="FA5" s="147"/>
      <c r="FB5" s="147"/>
      <c r="FC5" s="147"/>
      <c r="FD5" s="147"/>
      <c r="FE5" s="147"/>
      <c r="FF5" s="147"/>
      <c r="FG5" s="147"/>
      <c r="FH5" s="147"/>
      <c r="FI5" s="147"/>
      <c r="FJ5" s="147"/>
      <c r="FK5" s="147"/>
      <c r="FL5" s="147"/>
      <c r="FM5" s="147"/>
      <c r="FN5" s="147"/>
      <c r="FO5" s="147"/>
      <c r="FP5" s="147"/>
      <c r="FQ5" s="147"/>
      <c r="FR5" s="147"/>
      <c r="FS5" s="147"/>
      <c r="FT5" s="147"/>
      <c r="FU5" s="147"/>
      <c r="FV5" s="147"/>
      <c r="FW5" s="147"/>
      <c r="FX5" s="147"/>
      <c r="FY5" s="147"/>
      <c r="FZ5" s="147"/>
      <c r="GA5" s="147"/>
      <c r="GB5" s="147"/>
      <c r="GC5" s="147"/>
      <c r="GD5" s="147"/>
      <c r="GE5" s="147"/>
      <c r="GF5" s="147"/>
      <c r="GG5" s="147"/>
      <c r="GH5" s="147"/>
      <c r="GI5" s="147"/>
      <c r="GJ5" s="147"/>
      <c r="GK5" s="147"/>
      <c r="GL5" s="147"/>
      <c r="GM5" s="147"/>
      <c r="GN5" s="147"/>
      <c r="GO5" s="147"/>
      <c r="GP5" s="147"/>
      <c r="GQ5" s="147"/>
      <c r="GR5" s="147"/>
      <c r="GS5" s="147"/>
      <c r="GT5" s="147"/>
      <c r="GU5" s="147"/>
      <c r="GV5" s="147"/>
      <c r="GW5" s="147"/>
      <c r="GX5" s="147"/>
      <c r="GY5" s="147"/>
      <c r="GZ5" s="147"/>
      <c r="HA5" s="147"/>
      <c r="HB5" s="147"/>
      <c r="HC5" s="147"/>
      <c r="HD5" s="147"/>
      <c r="HE5" s="147"/>
      <c r="HF5" s="147"/>
      <c r="HG5" s="147"/>
      <c r="HH5" s="147"/>
      <c r="HI5" s="147"/>
      <c r="HJ5" s="147"/>
      <c r="HK5" s="147"/>
      <c r="HL5" s="147"/>
      <c r="HM5" s="147"/>
      <c r="HN5" s="147"/>
      <c r="HO5" s="147"/>
      <c r="HP5" s="147"/>
      <c r="HQ5" s="147"/>
      <c r="HR5" s="147"/>
      <c r="HS5" s="147"/>
      <c r="HT5" s="147"/>
      <c r="HU5" s="147"/>
      <c r="HV5" s="147"/>
      <c r="HW5" s="147"/>
      <c r="HX5" s="147"/>
      <c r="HY5" s="147"/>
      <c r="HZ5" s="147"/>
      <c r="IA5" s="147"/>
      <c r="IB5" s="147"/>
      <c r="IC5" s="147"/>
      <c r="ID5" s="147"/>
      <c r="IE5" s="147"/>
      <c r="IF5" s="147"/>
      <c r="IG5" s="147"/>
      <c r="IH5" s="147"/>
      <c r="II5" s="147"/>
      <c r="IJ5" s="147"/>
      <c r="IK5" s="147"/>
      <c r="IL5" s="147"/>
      <c r="IM5" s="147"/>
      <c r="IN5" s="147"/>
      <c r="IO5" s="147"/>
      <c r="IP5" s="147"/>
      <c r="IQ5" s="147"/>
      <c r="IR5" s="147"/>
      <c r="IS5" s="147"/>
      <c r="IT5" s="147"/>
      <c r="IU5" s="147"/>
      <c r="IV5" s="147"/>
      <c r="IW5" s="147"/>
      <c r="IX5" s="147"/>
      <c r="IY5" s="147"/>
      <c r="IZ5" s="147"/>
      <c r="JA5" s="147"/>
      <c r="JB5" s="147"/>
      <c r="JC5" s="147"/>
      <c r="JD5" s="147"/>
      <c r="JE5" s="147"/>
      <c r="JF5" s="147"/>
      <c r="JG5" s="147"/>
      <c r="JH5" s="147"/>
      <c r="JI5" s="147"/>
      <c r="JJ5" s="147"/>
      <c r="JK5" s="147"/>
      <c r="JL5" s="147"/>
      <c r="JM5" s="147"/>
      <c r="JN5" s="147"/>
      <c r="JO5" s="147"/>
      <c r="JP5" s="147"/>
      <c r="JQ5" s="147"/>
      <c r="JR5" s="147"/>
    </row>
    <row r="6" spans="1:278" s="148" customFormat="1" ht="32.25" customHeight="1" thickBot="1" x14ac:dyDescent="0.35">
      <c r="A6" s="329" t="s">
        <v>2</v>
      </c>
      <c r="B6" s="330"/>
      <c r="C6" s="331"/>
      <c r="D6" s="340" t="str">
        <f>'Mapa Final'!D6</f>
        <v xml:space="preserve">Nivel Central </v>
      </c>
      <c r="E6" s="341"/>
      <c r="F6" s="341"/>
      <c r="G6" s="341"/>
      <c r="H6" s="341"/>
      <c r="I6" s="341"/>
      <c r="J6" s="341"/>
      <c r="K6" s="341"/>
      <c r="L6" s="341"/>
      <c r="M6" s="341"/>
      <c r="N6" s="342"/>
      <c r="O6" s="1"/>
      <c r="P6" s="1"/>
      <c r="Q6" s="1"/>
      <c r="R6" s="1"/>
      <c r="S6" s="1"/>
      <c r="T6" s="1"/>
      <c r="U6" s="147"/>
      <c r="V6" s="147"/>
      <c r="W6" s="147"/>
      <c r="X6" s="147"/>
      <c r="Y6" s="147"/>
      <c r="Z6" s="147"/>
      <c r="AA6" s="147"/>
      <c r="AB6" s="147"/>
      <c r="AC6" s="147"/>
      <c r="AD6" s="147"/>
      <c r="AE6" s="147"/>
      <c r="AF6" s="147"/>
      <c r="AG6" s="147"/>
      <c r="AH6" s="147"/>
      <c r="AI6" s="147"/>
      <c r="AJ6" s="147"/>
      <c r="AK6" s="147"/>
      <c r="AL6" s="147"/>
      <c r="AM6" s="147"/>
      <c r="AN6" s="147"/>
      <c r="AO6" s="147"/>
      <c r="AP6" s="147"/>
      <c r="AQ6" s="147"/>
      <c r="AR6" s="147"/>
      <c r="AS6" s="147"/>
      <c r="AT6" s="147"/>
      <c r="AU6" s="147"/>
      <c r="AV6" s="147"/>
      <c r="AW6" s="147"/>
      <c r="AX6" s="147"/>
      <c r="AY6" s="147"/>
      <c r="AZ6" s="147"/>
      <c r="BA6" s="147"/>
      <c r="BB6" s="147"/>
      <c r="BC6" s="147"/>
      <c r="BD6" s="147"/>
      <c r="BE6" s="147"/>
      <c r="BF6" s="147"/>
      <c r="BG6" s="147"/>
      <c r="BH6" s="147"/>
      <c r="BI6" s="147"/>
      <c r="BJ6" s="147"/>
      <c r="BK6" s="147"/>
      <c r="BL6" s="147"/>
      <c r="BM6" s="147"/>
      <c r="BN6" s="147"/>
      <c r="BO6" s="147"/>
      <c r="BP6" s="147"/>
      <c r="BQ6" s="147"/>
      <c r="BR6" s="147"/>
      <c r="BS6" s="147"/>
      <c r="BT6" s="147"/>
      <c r="BU6" s="147"/>
      <c r="BV6" s="147"/>
      <c r="BW6" s="147"/>
      <c r="BX6" s="147"/>
      <c r="BY6" s="147"/>
      <c r="BZ6" s="147"/>
      <c r="CA6" s="147"/>
      <c r="CB6" s="147"/>
      <c r="CC6" s="147"/>
      <c r="CD6" s="147"/>
      <c r="CE6" s="147"/>
      <c r="CF6" s="147"/>
      <c r="CG6" s="147"/>
      <c r="CH6" s="147"/>
      <c r="CI6" s="147"/>
      <c r="CJ6" s="147"/>
      <c r="CK6" s="147"/>
      <c r="CL6" s="147"/>
      <c r="CM6" s="147"/>
      <c r="CN6" s="147"/>
      <c r="CO6" s="147"/>
      <c r="CP6" s="147"/>
      <c r="CQ6" s="147"/>
      <c r="CR6" s="147"/>
      <c r="CS6" s="147"/>
      <c r="CT6" s="147"/>
      <c r="CU6" s="147"/>
      <c r="CV6" s="147"/>
      <c r="CW6" s="147"/>
      <c r="CX6" s="147"/>
      <c r="CY6" s="147"/>
      <c r="CZ6" s="147"/>
      <c r="DA6" s="147"/>
      <c r="DB6" s="147"/>
      <c r="DC6" s="147"/>
      <c r="DD6" s="147"/>
      <c r="DE6" s="147"/>
      <c r="DF6" s="147"/>
      <c r="DG6" s="147"/>
      <c r="DH6" s="147"/>
      <c r="DI6" s="147"/>
      <c r="DJ6" s="147"/>
      <c r="DK6" s="147"/>
      <c r="DL6" s="147"/>
      <c r="DM6" s="147"/>
      <c r="DN6" s="147"/>
      <c r="DO6" s="147"/>
      <c r="DP6" s="147"/>
      <c r="DQ6" s="147"/>
      <c r="DR6" s="147"/>
      <c r="DS6" s="147"/>
      <c r="DT6" s="147"/>
      <c r="DU6" s="147"/>
      <c r="DV6" s="147"/>
      <c r="DW6" s="147"/>
      <c r="DX6" s="147"/>
      <c r="DY6" s="147"/>
      <c r="DZ6" s="147"/>
      <c r="EA6" s="147"/>
      <c r="EB6" s="147"/>
      <c r="EC6" s="147"/>
      <c r="ED6" s="147"/>
      <c r="EE6" s="147"/>
      <c r="EF6" s="147"/>
      <c r="EG6" s="147"/>
      <c r="EH6" s="147"/>
      <c r="EI6" s="147"/>
      <c r="EJ6" s="147"/>
      <c r="EK6" s="147"/>
      <c r="EL6" s="147"/>
      <c r="EM6" s="147"/>
      <c r="EN6" s="147"/>
      <c r="EO6" s="147"/>
      <c r="EP6" s="147"/>
      <c r="EQ6" s="147"/>
      <c r="ER6" s="147"/>
      <c r="ES6" s="147"/>
      <c r="ET6" s="147"/>
      <c r="EU6" s="147"/>
      <c r="EV6" s="147"/>
      <c r="EW6" s="147"/>
      <c r="EX6" s="147"/>
      <c r="EY6" s="147"/>
      <c r="EZ6" s="147"/>
      <c r="FA6" s="147"/>
      <c r="FB6" s="147"/>
      <c r="FC6" s="147"/>
      <c r="FD6" s="147"/>
      <c r="FE6" s="147"/>
      <c r="FF6" s="147"/>
      <c r="FG6" s="147"/>
      <c r="FH6" s="147"/>
      <c r="FI6" s="147"/>
      <c r="FJ6" s="147"/>
      <c r="FK6" s="147"/>
      <c r="FL6" s="147"/>
      <c r="FM6" s="147"/>
      <c r="FN6" s="147"/>
      <c r="FO6" s="147"/>
      <c r="FP6" s="147"/>
      <c r="FQ6" s="147"/>
      <c r="FR6" s="147"/>
      <c r="FS6" s="147"/>
      <c r="FT6" s="147"/>
      <c r="FU6" s="147"/>
      <c r="FV6" s="147"/>
      <c r="FW6" s="147"/>
      <c r="FX6" s="147"/>
      <c r="FY6" s="147"/>
      <c r="FZ6" s="147"/>
      <c r="GA6" s="147"/>
      <c r="GB6" s="147"/>
      <c r="GC6" s="147"/>
      <c r="GD6" s="147"/>
      <c r="GE6" s="147"/>
      <c r="GF6" s="147"/>
      <c r="GG6" s="147"/>
      <c r="GH6" s="147"/>
      <c r="GI6" s="147"/>
      <c r="GJ6" s="147"/>
      <c r="GK6" s="147"/>
      <c r="GL6" s="147"/>
      <c r="GM6" s="147"/>
      <c r="GN6" s="147"/>
      <c r="GO6" s="147"/>
      <c r="GP6" s="147"/>
      <c r="GQ6" s="147"/>
      <c r="GR6" s="147"/>
      <c r="GS6" s="147"/>
      <c r="GT6" s="147"/>
      <c r="GU6" s="147"/>
      <c r="GV6" s="147"/>
      <c r="GW6" s="147"/>
      <c r="GX6" s="147"/>
      <c r="GY6" s="147"/>
      <c r="GZ6" s="147"/>
      <c r="HA6" s="147"/>
      <c r="HB6" s="147"/>
      <c r="HC6" s="147"/>
      <c r="HD6" s="147"/>
      <c r="HE6" s="147"/>
      <c r="HF6" s="147"/>
      <c r="HG6" s="147"/>
      <c r="HH6" s="147"/>
      <c r="HI6" s="147"/>
      <c r="HJ6" s="147"/>
      <c r="HK6" s="147"/>
      <c r="HL6" s="147"/>
      <c r="HM6" s="147"/>
      <c r="HN6" s="147"/>
      <c r="HO6" s="147"/>
      <c r="HP6" s="147"/>
      <c r="HQ6" s="147"/>
      <c r="HR6" s="147"/>
      <c r="HS6" s="147"/>
      <c r="HT6" s="147"/>
      <c r="HU6" s="147"/>
      <c r="HV6" s="147"/>
      <c r="HW6" s="147"/>
      <c r="HX6" s="147"/>
      <c r="HY6" s="147"/>
      <c r="HZ6" s="147"/>
      <c r="IA6" s="147"/>
      <c r="IB6" s="147"/>
      <c r="IC6" s="147"/>
      <c r="ID6" s="147"/>
      <c r="IE6" s="147"/>
      <c r="IF6" s="147"/>
      <c r="IG6" s="147"/>
      <c r="IH6" s="147"/>
      <c r="II6" s="147"/>
      <c r="IJ6" s="147"/>
      <c r="IK6" s="147"/>
      <c r="IL6" s="147"/>
      <c r="IM6" s="147"/>
      <c r="IN6" s="147"/>
      <c r="IO6" s="147"/>
      <c r="IP6" s="147"/>
      <c r="IQ6" s="147"/>
      <c r="IR6" s="147"/>
      <c r="IS6" s="147"/>
      <c r="IT6" s="147"/>
      <c r="IU6" s="147"/>
      <c r="IV6" s="147"/>
      <c r="IW6" s="147"/>
      <c r="IX6" s="147"/>
      <c r="IY6" s="147"/>
      <c r="IZ6" s="147"/>
      <c r="JA6" s="147"/>
      <c r="JB6" s="147"/>
      <c r="JC6" s="147"/>
      <c r="JD6" s="147"/>
      <c r="JE6" s="147"/>
      <c r="JF6" s="147"/>
      <c r="JG6" s="147"/>
      <c r="JH6" s="147"/>
      <c r="JI6" s="147"/>
      <c r="JJ6" s="147"/>
      <c r="JK6" s="147"/>
      <c r="JL6" s="147"/>
      <c r="JM6" s="147"/>
      <c r="JN6" s="147"/>
      <c r="JO6" s="147"/>
      <c r="JP6" s="147"/>
      <c r="JQ6" s="147"/>
      <c r="JR6" s="147"/>
    </row>
    <row r="7" spans="1:278" s="167" customFormat="1" ht="46.5" customHeight="1" thickTop="1" thickBot="1" x14ac:dyDescent="0.3">
      <c r="A7" s="451" t="s">
        <v>359</v>
      </c>
      <c r="B7" s="452"/>
      <c r="C7" s="452"/>
      <c r="D7" s="452"/>
      <c r="E7" s="452"/>
      <c r="F7" s="453"/>
      <c r="G7" s="174"/>
      <c r="H7" s="454" t="s">
        <v>360</v>
      </c>
      <c r="I7" s="454"/>
      <c r="J7" s="454"/>
      <c r="K7" s="454" t="s">
        <v>361</v>
      </c>
      <c r="L7" s="454"/>
      <c r="M7" s="454"/>
      <c r="N7" s="455" t="s">
        <v>362</v>
      </c>
      <c r="O7" s="460" t="s">
        <v>363</v>
      </c>
      <c r="P7" s="462" t="s">
        <v>364</v>
      </c>
      <c r="Q7" s="463"/>
      <c r="R7" s="462" t="s">
        <v>365</v>
      </c>
      <c r="S7" s="463"/>
      <c r="T7" s="464" t="s">
        <v>385</v>
      </c>
      <c r="U7" s="180"/>
      <c r="V7" s="180"/>
      <c r="W7" s="180"/>
      <c r="X7" s="180"/>
      <c r="Y7" s="180"/>
      <c r="Z7" s="180"/>
      <c r="AA7" s="180"/>
      <c r="AB7" s="180"/>
      <c r="AC7" s="180"/>
      <c r="AD7" s="180"/>
      <c r="AE7" s="180"/>
      <c r="AF7" s="180"/>
      <c r="AG7" s="180"/>
      <c r="AH7" s="180"/>
      <c r="AI7" s="180"/>
      <c r="AJ7" s="180"/>
      <c r="AK7" s="180"/>
      <c r="AL7" s="180"/>
      <c r="AM7" s="180"/>
      <c r="AN7" s="180"/>
      <c r="AO7" s="180"/>
      <c r="AP7" s="180"/>
      <c r="AQ7" s="180"/>
      <c r="AR7" s="180"/>
      <c r="AS7" s="180"/>
      <c r="AT7" s="180"/>
      <c r="AU7" s="180"/>
      <c r="AV7" s="180"/>
      <c r="AW7" s="180"/>
      <c r="AX7" s="180"/>
      <c r="AY7" s="180"/>
      <c r="AZ7" s="180"/>
      <c r="BA7" s="180"/>
      <c r="BB7" s="180"/>
      <c r="BC7" s="180"/>
      <c r="BD7" s="180"/>
      <c r="BE7" s="180"/>
      <c r="BF7" s="180"/>
      <c r="BG7" s="180"/>
      <c r="BH7" s="180"/>
      <c r="BI7" s="180"/>
      <c r="BJ7" s="180"/>
      <c r="BK7" s="180"/>
      <c r="BL7" s="180"/>
      <c r="BM7" s="180"/>
      <c r="BN7" s="180"/>
      <c r="BO7" s="180"/>
      <c r="BP7" s="180"/>
      <c r="BQ7" s="180"/>
      <c r="BR7" s="180"/>
      <c r="BS7" s="180"/>
      <c r="BT7" s="180"/>
      <c r="BU7" s="180"/>
      <c r="BV7" s="180"/>
      <c r="BW7" s="180"/>
      <c r="BX7" s="180"/>
      <c r="BY7" s="180"/>
      <c r="BZ7" s="180"/>
      <c r="CA7" s="180"/>
      <c r="CB7" s="180"/>
      <c r="CC7" s="180"/>
      <c r="CD7" s="180"/>
      <c r="CE7" s="180"/>
      <c r="CF7" s="180"/>
      <c r="CG7" s="180"/>
      <c r="CH7" s="180"/>
      <c r="CI7" s="180"/>
      <c r="CJ7" s="180"/>
      <c r="CK7" s="180"/>
      <c r="CL7" s="180"/>
      <c r="CM7" s="180"/>
      <c r="CN7" s="180"/>
      <c r="CO7" s="180"/>
      <c r="CP7" s="180"/>
      <c r="CQ7" s="180"/>
      <c r="CR7" s="180"/>
      <c r="CS7" s="180"/>
      <c r="CT7" s="180"/>
      <c r="CU7" s="180"/>
      <c r="CV7" s="180"/>
      <c r="CW7" s="180"/>
      <c r="CX7" s="180"/>
      <c r="CY7" s="180"/>
      <c r="CZ7" s="180"/>
      <c r="DA7" s="180"/>
      <c r="DB7" s="180"/>
      <c r="DC7" s="180"/>
      <c r="DD7" s="180"/>
      <c r="DE7" s="180"/>
      <c r="DF7" s="180"/>
      <c r="DG7" s="180"/>
      <c r="DH7" s="180"/>
      <c r="DI7" s="180"/>
      <c r="DJ7" s="180"/>
      <c r="DK7" s="180"/>
      <c r="DL7" s="180"/>
      <c r="DM7" s="180"/>
      <c r="DN7" s="180"/>
      <c r="DO7" s="180"/>
      <c r="DP7" s="180"/>
      <c r="DQ7" s="180"/>
      <c r="DR7" s="180"/>
      <c r="DS7" s="180"/>
      <c r="DT7" s="180"/>
      <c r="DU7" s="180"/>
      <c r="DV7" s="180"/>
      <c r="DW7" s="180"/>
      <c r="DX7" s="180"/>
      <c r="DY7" s="180"/>
      <c r="DZ7" s="180"/>
      <c r="EA7" s="180"/>
      <c r="EB7" s="180"/>
      <c r="EC7" s="180"/>
      <c r="ED7" s="180"/>
      <c r="EE7" s="180"/>
      <c r="EF7" s="180"/>
      <c r="EG7" s="180"/>
      <c r="EH7" s="180"/>
      <c r="EI7" s="180"/>
      <c r="EJ7" s="180"/>
      <c r="EK7" s="180"/>
      <c r="EL7" s="180"/>
      <c r="EM7" s="180"/>
      <c r="EN7" s="180"/>
      <c r="EO7" s="180"/>
      <c r="EP7" s="180"/>
      <c r="EQ7" s="180"/>
      <c r="ER7" s="180"/>
      <c r="ES7" s="180"/>
      <c r="ET7" s="180"/>
      <c r="EU7" s="180"/>
      <c r="EV7" s="180"/>
      <c r="EW7" s="180"/>
      <c r="EX7" s="180"/>
      <c r="EY7" s="180"/>
      <c r="EZ7" s="180"/>
      <c r="FA7" s="180"/>
      <c r="FB7" s="180"/>
      <c r="FC7" s="180"/>
      <c r="FD7" s="180"/>
      <c r="FE7" s="180"/>
      <c r="FF7" s="180"/>
      <c r="FG7" s="180"/>
      <c r="FH7" s="180"/>
      <c r="FI7" s="180"/>
      <c r="FJ7" s="180"/>
      <c r="FK7" s="180"/>
      <c r="FL7" s="180"/>
      <c r="FM7" s="180"/>
      <c r="FN7" s="180"/>
      <c r="FO7" s="180"/>
      <c r="FP7" s="180"/>
      <c r="FQ7" s="180"/>
      <c r="FR7" s="180"/>
      <c r="FS7" s="180"/>
      <c r="FT7" s="180"/>
    </row>
    <row r="8" spans="1:278" s="168" customFormat="1" ht="60.95" customHeight="1" thickTop="1" thickBot="1" x14ac:dyDescent="0.3">
      <c r="A8" s="184" t="s">
        <v>204</v>
      </c>
      <c r="B8" s="184" t="s">
        <v>391</v>
      </c>
      <c r="C8" s="185" t="s">
        <v>8</v>
      </c>
      <c r="D8" s="175" t="s">
        <v>374</v>
      </c>
      <c r="E8" s="176" t="s">
        <v>10</v>
      </c>
      <c r="F8" s="176" t="s">
        <v>11</v>
      </c>
      <c r="G8" s="176" t="s">
        <v>12</v>
      </c>
      <c r="H8" s="177" t="s">
        <v>367</v>
      </c>
      <c r="I8" s="177" t="s">
        <v>38</v>
      </c>
      <c r="J8" s="177" t="s">
        <v>368</v>
      </c>
      <c r="K8" s="177" t="s">
        <v>367</v>
      </c>
      <c r="L8" s="177" t="s">
        <v>369</v>
      </c>
      <c r="M8" s="177" t="s">
        <v>368</v>
      </c>
      <c r="N8" s="455"/>
      <c r="O8" s="461"/>
      <c r="P8" s="178" t="s">
        <v>370</v>
      </c>
      <c r="Q8" s="178" t="s">
        <v>371</v>
      </c>
      <c r="R8" s="178" t="s">
        <v>372</v>
      </c>
      <c r="S8" s="178" t="s">
        <v>373</v>
      </c>
      <c r="T8" s="464"/>
      <c r="U8" s="181"/>
      <c r="V8" s="181"/>
      <c r="W8" s="181"/>
      <c r="X8" s="181"/>
      <c r="Y8" s="181"/>
      <c r="Z8" s="181"/>
      <c r="AA8" s="181"/>
      <c r="AB8" s="181"/>
      <c r="AC8" s="181"/>
      <c r="AD8" s="181"/>
      <c r="AE8" s="181"/>
      <c r="AF8" s="181"/>
      <c r="AG8" s="181"/>
      <c r="AH8" s="181"/>
      <c r="AI8" s="181"/>
      <c r="AJ8" s="181"/>
      <c r="AK8" s="181"/>
      <c r="AL8" s="181"/>
      <c r="AM8" s="181"/>
      <c r="AN8" s="181"/>
      <c r="AO8" s="181"/>
      <c r="AP8" s="181"/>
      <c r="AQ8" s="181"/>
      <c r="AR8" s="181"/>
      <c r="AS8" s="181"/>
      <c r="AT8" s="181"/>
      <c r="AU8" s="181"/>
      <c r="AV8" s="181"/>
      <c r="AW8" s="181"/>
      <c r="AX8" s="181"/>
      <c r="AY8" s="181"/>
      <c r="AZ8" s="181"/>
      <c r="BA8" s="181"/>
      <c r="BB8" s="181"/>
      <c r="BC8" s="181"/>
      <c r="BD8" s="181"/>
      <c r="BE8" s="181"/>
      <c r="BF8" s="181"/>
      <c r="BG8" s="181"/>
      <c r="BH8" s="181"/>
      <c r="BI8" s="181"/>
      <c r="BJ8" s="181"/>
      <c r="BK8" s="181"/>
      <c r="BL8" s="181"/>
      <c r="BM8" s="181"/>
      <c r="BN8" s="181"/>
      <c r="BO8" s="181"/>
      <c r="BP8" s="181"/>
      <c r="BQ8" s="181"/>
      <c r="BR8" s="181"/>
      <c r="BS8" s="181"/>
      <c r="BT8" s="181"/>
      <c r="BU8" s="181"/>
      <c r="BV8" s="181"/>
      <c r="BW8" s="181"/>
      <c r="BX8" s="181"/>
      <c r="BY8" s="181"/>
      <c r="BZ8" s="181"/>
      <c r="CA8" s="181"/>
      <c r="CB8" s="181"/>
      <c r="CC8" s="181"/>
      <c r="CD8" s="181"/>
      <c r="CE8" s="181"/>
      <c r="CF8" s="181"/>
      <c r="CG8" s="181"/>
      <c r="CH8" s="181"/>
      <c r="CI8" s="181"/>
      <c r="CJ8" s="181"/>
      <c r="CK8" s="181"/>
      <c r="CL8" s="181"/>
      <c r="CM8" s="181"/>
      <c r="CN8" s="181"/>
      <c r="CO8" s="181"/>
      <c r="CP8" s="181"/>
      <c r="CQ8" s="181"/>
      <c r="CR8" s="181"/>
      <c r="CS8" s="181"/>
      <c r="CT8" s="181"/>
      <c r="CU8" s="181"/>
      <c r="CV8" s="181"/>
      <c r="CW8" s="181"/>
      <c r="CX8" s="181"/>
      <c r="CY8" s="181"/>
      <c r="CZ8" s="181"/>
      <c r="DA8" s="181"/>
      <c r="DB8" s="181"/>
      <c r="DC8" s="181"/>
      <c r="DD8" s="181"/>
      <c r="DE8" s="181"/>
      <c r="DF8" s="181"/>
      <c r="DG8" s="181"/>
      <c r="DH8" s="181"/>
      <c r="DI8" s="181"/>
      <c r="DJ8" s="181"/>
      <c r="DK8" s="181"/>
      <c r="DL8" s="181"/>
      <c r="DM8" s="181"/>
      <c r="DN8" s="181"/>
      <c r="DO8" s="181"/>
      <c r="DP8" s="181"/>
      <c r="DQ8" s="181"/>
      <c r="DR8" s="181"/>
      <c r="DS8" s="181"/>
      <c r="DT8" s="181"/>
      <c r="DU8" s="181"/>
      <c r="DV8" s="181"/>
      <c r="DW8" s="181"/>
      <c r="DX8" s="181"/>
      <c r="DY8" s="181"/>
      <c r="DZ8" s="181"/>
      <c r="EA8" s="181"/>
      <c r="EB8" s="181"/>
      <c r="EC8" s="181"/>
      <c r="ED8" s="181"/>
      <c r="EE8" s="181"/>
      <c r="EF8" s="181"/>
      <c r="EG8" s="181"/>
      <c r="EH8" s="181"/>
      <c r="EI8" s="181"/>
      <c r="EJ8" s="181"/>
      <c r="EK8" s="181"/>
      <c r="EL8" s="181"/>
      <c r="EM8" s="181"/>
      <c r="EN8" s="181"/>
      <c r="EO8" s="181"/>
      <c r="EP8" s="181"/>
      <c r="EQ8" s="181"/>
      <c r="ER8" s="181"/>
      <c r="ES8" s="181"/>
      <c r="ET8" s="181"/>
      <c r="EU8" s="181"/>
      <c r="EV8" s="181"/>
      <c r="EW8" s="181"/>
      <c r="EX8" s="181"/>
      <c r="EY8" s="181"/>
      <c r="EZ8" s="181"/>
      <c r="FA8" s="181"/>
      <c r="FB8" s="181"/>
      <c r="FC8" s="181"/>
      <c r="FD8" s="181"/>
      <c r="FE8" s="181"/>
      <c r="FF8" s="181"/>
      <c r="FG8" s="181"/>
      <c r="FH8" s="181"/>
      <c r="FI8" s="181"/>
      <c r="FJ8" s="181"/>
      <c r="FK8" s="181"/>
      <c r="FL8" s="181"/>
      <c r="FM8" s="181"/>
      <c r="FN8" s="181"/>
      <c r="FO8" s="181"/>
      <c r="FP8" s="181"/>
      <c r="FQ8" s="181"/>
      <c r="FR8" s="181"/>
      <c r="FS8" s="181"/>
      <c r="FT8" s="181"/>
    </row>
    <row r="9" spans="1:278" s="169" customFormat="1" ht="10.5" customHeight="1" thickTop="1" thickBot="1" x14ac:dyDescent="0.3">
      <c r="A9" s="465"/>
      <c r="B9" s="466"/>
      <c r="C9" s="466"/>
      <c r="D9" s="466"/>
      <c r="E9" s="466"/>
      <c r="F9" s="466"/>
      <c r="G9" s="466"/>
      <c r="H9" s="466"/>
      <c r="I9" s="466"/>
      <c r="J9" s="466"/>
      <c r="K9" s="466"/>
      <c r="L9" s="466"/>
      <c r="M9" s="466"/>
      <c r="N9" s="466"/>
      <c r="T9" s="179"/>
      <c r="U9" s="182"/>
      <c r="V9" s="182"/>
      <c r="W9" s="182"/>
      <c r="X9" s="182"/>
      <c r="Y9" s="182"/>
      <c r="Z9" s="182"/>
      <c r="AA9" s="182"/>
      <c r="AB9" s="182"/>
      <c r="AC9" s="182"/>
      <c r="AD9" s="182"/>
      <c r="AE9" s="182"/>
      <c r="AF9" s="182"/>
      <c r="AG9" s="182"/>
      <c r="AH9" s="182"/>
      <c r="AI9" s="182"/>
      <c r="AJ9" s="182"/>
      <c r="AK9" s="182"/>
      <c r="AL9" s="182"/>
      <c r="AM9" s="182"/>
      <c r="AN9" s="182"/>
      <c r="AO9" s="182"/>
      <c r="AP9" s="182"/>
      <c r="AQ9" s="182"/>
      <c r="AR9" s="182"/>
      <c r="AS9" s="182"/>
      <c r="AT9" s="182"/>
      <c r="AU9" s="182"/>
      <c r="AV9" s="182"/>
      <c r="AW9" s="182"/>
      <c r="AX9" s="182"/>
      <c r="AY9" s="182"/>
      <c r="AZ9" s="182"/>
      <c r="BA9" s="182"/>
      <c r="BB9" s="182"/>
      <c r="BC9" s="182"/>
      <c r="BD9" s="182"/>
      <c r="BE9" s="182"/>
      <c r="BF9" s="182"/>
      <c r="BG9" s="182"/>
      <c r="BH9" s="182"/>
      <c r="BI9" s="182"/>
      <c r="BJ9" s="182"/>
      <c r="BK9" s="182"/>
      <c r="BL9" s="182"/>
      <c r="BM9" s="182"/>
      <c r="BN9" s="182"/>
      <c r="BO9" s="182"/>
      <c r="BP9" s="182"/>
      <c r="BQ9" s="182"/>
      <c r="BR9" s="182"/>
      <c r="BS9" s="182"/>
      <c r="BT9" s="182"/>
      <c r="BU9" s="182"/>
      <c r="BV9" s="182"/>
      <c r="BW9" s="182"/>
      <c r="BX9" s="182"/>
      <c r="BY9" s="182"/>
      <c r="BZ9" s="182"/>
      <c r="CA9" s="182"/>
      <c r="CB9" s="182"/>
      <c r="CC9" s="182"/>
      <c r="CD9" s="182"/>
      <c r="CE9" s="182"/>
      <c r="CF9" s="182"/>
      <c r="CG9" s="182"/>
      <c r="CH9" s="182"/>
      <c r="CI9" s="182"/>
      <c r="CJ9" s="182"/>
      <c r="CK9" s="182"/>
      <c r="CL9" s="182"/>
      <c r="CM9" s="182"/>
      <c r="CN9" s="182"/>
      <c r="CO9" s="182"/>
      <c r="CP9" s="182"/>
      <c r="CQ9" s="182"/>
      <c r="CR9" s="182"/>
      <c r="CS9" s="182"/>
      <c r="CT9" s="182"/>
      <c r="CU9" s="182"/>
      <c r="CV9" s="182"/>
      <c r="CW9" s="182"/>
      <c r="CX9" s="182"/>
      <c r="CY9" s="182"/>
      <c r="CZ9" s="182"/>
      <c r="DA9" s="182"/>
      <c r="DB9" s="182"/>
      <c r="DC9" s="182"/>
      <c r="DD9" s="182"/>
      <c r="DE9" s="182"/>
      <c r="DF9" s="182"/>
      <c r="DG9" s="182"/>
      <c r="DH9" s="182"/>
      <c r="DI9" s="182"/>
      <c r="DJ9" s="182"/>
      <c r="DK9" s="182"/>
      <c r="DL9" s="182"/>
      <c r="DM9" s="182"/>
      <c r="DN9" s="182"/>
      <c r="DO9" s="182"/>
      <c r="DP9" s="182"/>
      <c r="DQ9" s="182"/>
      <c r="DR9" s="182"/>
      <c r="DS9" s="182"/>
      <c r="DT9" s="182"/>
      <c r="DU9" s="182"/>
      <c r="DV9" s="182"/>
      <c r="DW9" s="182"/>
      <c r="DX9" s="182"/>
      <c r="DY9" s="182"/>
      <c r="DZ9" s="182"/>
      <c r="EA9" s="182"/>
      <c r="EB9" s="182"/>
      <c r="EC9" s="182"/>
      <c r="ED9" s="182"/>
      <c r="EE9" s="182"/>
      <c r="EF9" s="182"/>
      <c r="EG9" s="182"/>
      <c r="EH9" s="182"/>
      <c r="EI9" s="182"/>
      <c r="EJ9" s="182"/>
      <c r="EK9" s="182"/>
      <c r="EL9" s="182"/>
      <c r="EM9" s="182"/>
      <c r="EN9" s="182"/>
      <c r="EO9" s="182"/>
      <c r="EP9" s="182"/>
      <c r="EQ9" s="182"/>
      <c r="ER9" s="182"/>
      <c r="ES9" s="182"/>
      <c r="ET9" s="182"/>
      <c r="EU9" s="182"/>
      <c r="EV9" s="182"/>
      <c r="EW9" s="182"/>
      <c r="EX9" s="182"/>
      <c r="EY9" s="182"/>
      <c r="EZ9" s="182"/>
      <c r="FA9" s="182"/>
      <c r="FB9" s="182"/>
      <c r="FC9" s="182"/>
      <c r="FD9" s="182"/>
      <c r="FE9" s="182"/>
      <c r="FF9" s="182"/>
      <c r="FG9" s="182"/>
      <c r="FH9" s="182"/>
      <c r="FI9" s="182"/>
      <c r="FJ9" s="182"/>
      <c r="FK9" s="182"/>
      <c r="FL9" s="182"/>
      <c r="FM9" s="182"/>
      <c r="FN9" s="182"/>
      <c r="FO9" s="182"/>
      <c r="FP9" s="182"/>
      <c r="FQ9" s="182"/>
      <c r="FR9" s="182"/>
      <c r="FS9" s="182"/>
      <c r="FT9" s="182"/>
    </row>
    <row r="10" spans="1:278" s="170" customFormat="1" ht="15" customHeight="1" x14ac:dyDescent="0.2">
      <c r="A10" s="467">
        <f>'Mapa Final'!A10</f>
        <v>1</v>
      </c>
      <c r="B10" s="494" t="str">
        <f>'Mapa Final'!B10</f>
        <v xml:space="preserve">Expedición de documentos sin el lleno de los requisitos legales </v>
      </c>
      <c r="C10" s="470" t="str">
        <f>'Mapa Final'!C10</f>
        <v>Afectación en la Prestación del Servicio de Justicia</v>
      </c>
      <c r="D10" s="470" t="str">
        <f>'Mapa Final'!D10</f>
        <v>1.Indebida actualización por parte de Usuario  del Formulario Unico para multiples trámites de SIRNA.
2.Diligenciamiento del formulario ùnico de mùltiples tràmites con informaciòn falsa.
3.Presentacion de documentos adulterados.</v>
      </c>
      <c r="E10" s="473" t="str">
        <f>'Mapa Final'!E10</f>
        <v>Presentación de solicitudes de tràmites con informaciòn falsa o con documentos adulterados, para obtener de forma indebida la inscripcion y expedicion de tarjeta profesional de abogado, licencias temporales, acreditacion de prácticas jurídicas, expedicion de carnet de jueces de paz.</v>
      </c>
      <c r="F10" s="473" t="str">
        <f>'Mapa Final'!F10</f>
        <v>Posibilidad de incumplimiento de los requisitos legales o reglamentarios establecidos para la expediciòn de documentos en los diferentes tràmites de la URNA,  por la presentación de documentaciòn fraudulenta por parte del solicitante, para la acreditaciòn de los requisitos.</v>
      </c>
      <c r="G10" s="473" t="str">
        <f>'Mapa Final'!G10</f>
        <v>Fraude Externo</v>
      </c>
      <c r="H10" s="479" t="str">
        <f>'Mapa Final'!I10</f>
        <v>Muy Alta</v>
      </c>
      <c r="I10" s="482" t="str">
        <f>'Mapa Final'!L10</f>
        <v>Moderado</v>
      </c>
      <c r="J10" s="491" t="str">
        <f>'Mapa Final'!N10</f>
        <v xml:space="preserve">Alto </v>
      </c>
      <c r="K10" s="488" t="str">
        <f>'Mapa Final'!AA10</f>
        <v>Media</v>
      </c>
      <c r="L10" s="488" t="str">
        <f>'Mapa Final'!AE10</f>
        <v>Moderado</v>
      </c>
      <c r="M10" s="485" t="str">
        <f>'Mapa Final'!AG10</f>
        <v>Moderado</v>
      </c>
      <c r="N10" s="488" t="str">
        <f>'Mapa Final'!AH10</f>
        <v>Reducir(mitigar)</v>
      </c>
      <c r="O10" s="476"/>
      <c r="P10" s="476"/>
      <c r="Q10" s="476"/>
      <c r="R10" s="476"/>
      <c r="S10" s="476"/>
      <c r="T10" s="476"/>
      <c r="U10" s="183"/>
      <c r="V10" s="183"/>
      <c r="W10" s="183"/>
      <c r="X10" s="183"/>
      <c r="Y10" s="183"/>
      <c r="Z10" s="183"/>
      <c r="AA10" s="183"/>
      <c r="AB10" s="183"/>
      <c r="AC10" s="183"/>
      <c r="AD10" s="183"/>
      <c r="AE10" s="183"/>
      <c r="AF10" s="183"/>
      <c r="AG10" s="183"/>
      <c r="AH10" s="183"/>
      <c r="AI10" s="183"/>
      <c r="AJ10" s="183"/>
      <c r="AK10" s="183"/>
      <c r="AL10" s="183"/>
      <c r="AM10" s="183"/>
      <c r="AN10" s="183"/>
      <c r="AO10" s="183"/>
      <c r="AP10" s="183"/>
      <c r="AQ10" s="183"/>
      <c r="AR10" s="183"/>
      <c r="AS10" s="183"/>
      <c r="AT10" s="183"/>
      <c r="AU10" s="183"/>
      <c r="AV10" s="183"/>
      <c r="AW10" s="183"/>
      <c r="AX10" s="183"/>
      <c r="AY10" s="183"/>
      <c r="AZ10" s="183"/>
      <c r="BA10" s="183"/>
      <c r="BB10" s="183"/>
      <c r="BC10" s="183"/>
      <c r="BD10" s="183"/>
      <c r="BE10" s="183"/>
      <c r="BF10" s="183"/>
      <c r="BG10" s="183"/>
      <c r="BH10" s="183"/>
      <c r="BI10" s="183"/>
      <c r="BJ10" s="183"/>
      <c r="BK10" s="183"/>
      <c r="BL10" s="183"/>
      <c r="BM10" s="183"/>
      <c r="BN10" s="183"/>
      <c r="BO10" s="183"/>
      <c r="BP10" s="183"/>
      <c r="BQ10" s="183"/>
      <c r="BR10" s="183"/>
      <c r="BS10" s="183"/>
      <c r="BT10" s="183"/>
      <c r="BU10" s="183"/>
      <c r="BV10" s="183"/>
      <c r="BW10" s="183"/>
      <c r="BX10" s="183"/>
      <c r="BY10" s="183"/>
      <c r="BZ10" s="183"/>
      <c r="CA10" s="183"/>
      <c r="CB10" s="183"/>
      <c r="CC10" s="183"/>
      <c r="CD10" s="183"/>
      <c r="CE10" s="183"/>
      <c r="CF10" s="183"/>
      <c r="CG10" s="183"/>
      <c r="CH10" s="183"/>
      <c r="CI10" s="183"/>
      <c r="CJ10" s="183"/>
      <c r="CK10" s="183"/>
      <c r="CL10" s="183"/>
      <c r="CM10" s="183"/>
      <c r="CN10" s="183"/>
      <c r="CO10" s="183"/>
      <c r="CP10" s="183"/>
      <c r="CQ10" s="183"/>
      <c r="CR10" s="183"/>
      <c r="CS10" s="183"/>
      <c r="CT10" s="183"/>
      <c r="CU10" s="183"/>
      <c r="CV10" s="183"/>
      <c r="CW10" s="183"/>
      <c r="CX10" s="183"/>
      <c r="CY10" s="183"/>
      <c r="CZ10" s="183"/>
      <c r="DA10" s="183"/>
      <c r="DB10" s="183"/>
      <c r="DC10" s="183"/>
      <c r="DD10" s="183"/>
      <c r="DE10" s="183"/>
      <c r="DF10" s="183"/>
      <c r="DG10" s="183"/>
      <c r="DH10" s="183"/>
      <c r="DI10" s="183"/>
      <c r="DJ10" s="183"/>
      <c r="DK10" s="183"/>
      <c r="DL10" s="183"/>
      <c r="DM10" s="183"/>
      <c r="DN10" s="183"/>
      <c r="DO10" s="183"/>
      <c r="DP10" s="183"/>
      <c r="DQ10" s="183"/>
      <c r="DR10" s="183"/>
      <c r="DS10" s="183"/>
      <c r="DT10" s="183"/>
      <c r="DU10" s="183"/>
      <c r="DV10" s="183"/>
      <c r="DW10" s="183"/>
      <c r="DX10" s="183"/>
      <c r="DY10" s="183"/>
      <c r="DZ10" s="183"/>
      <c r="EA10" s="183"/>
      <c r="EB10" s="183"/>
      <c r="EC10" s="183"/>
      <c r="ED10" s="183"/>
      <c r="EE10" s="183"/>
      <c r="EF10" s="183"/>
      <c r="EG10" s="183"/>
      <c r="EH10" s="183"/>
      <c r="EI10" s="183"/>
      <c r="EJ10" s="183"/>
      <c r="EK10" s="183"/>
      <c r="EL10" s="183"/>
      <c r="EM10" s="183"/>
      <c r="EN10" s="183"/>
      <c r="EO10" s="183"/>
      <c r="EP10" s="183"/>
      <c r="EQ10" s="183"/>
      <c r="ER10" s="183"/>
      <c r="ES10" s="183"/>
      <c r="ET10" s="183"/>
      <c r="EU10" s="183"/>
      <c r="EV10" s="183"/>
      <c r="EW10" s="183"/>
      <c r="EX10" s="183"/>
      <c r="EY10" s="183"/>
      <c r="EZ10" s="183"/>
      <c r="FA10" s="183"/>
      <c r="FB10" s="183"/>
      <c r="FC10" s="183"/>
      <c r="FD10" s="183"/>
      <c r="FE10" s="183"/>
      <c r="FF10" s="183"/>
      <c r="FG10" s="183"/>
      <c r="FH10" s="183"/>
      <c r="FI10" s="183"/>
      <c r="FJ10" s="183"/>
      <c r="FK10" s="183"/>
      <c r="FL10" s="183"/>
      <c r="FM10" s="183"/>
      <c r="FN10" s="183"/>
      <c r="FO10" s="183"/>
      <c r="FP10" s="183"/>
      <c r="FQ10" s="183"/>
      <c r="FR10" s="183"/>
      <c r="FS10" s="183"/>
      <c r="FT10" s="183"/>
    </row>
    <row r="11" spans="1:278" s="170" customFormat="1" ht="13.5" customHeight="1" x14ac:dyDescent="0.2">
      <c r="A11" s="468"/>
      <c r="B11" s="496"/>
      <c r="C11" s="471"/>
      <c r="D11" s="471"/>
      <c r="E11" s="474"/>
      <c r="F11" s="474"/>
      <c r="G11" s="474"/>
      <c r="H11" s="480"/>
      <c r="I11" s="483"/>
      <c r="J11" s="492"/>
      <c r="K11" s="489"/>
      <c r="L11" s="489"/>
      <c r="M11" s="486"/>
      <c r="N11" s="489"/>
      <c r="O11" s="477"/>
      <c r="P11" s="477"/>
      <c r="Q11" s="477"/>
      <c r="R11" s="477"/>
      <c r="S11" s="477"/>
      <c r="T11" s="477"/>
      <c r="U11" s="183"/>
      <c r="V11" s="183"/>
      <c r="W11" s="183"/>
      <c r="X11" s="183"/>
      <c r="Y11" s="183"/>
      <c r="Z11" s="183"/>
      <c r="AA11" s="183"/>
      <c r="AB11" s="183"/>
      <c r="AC11" s="183"/>
      <c r="AD11" s="183"/>
      <c r="AE11" s="183"/>
      <c r="AF11" s="183"/>
      <c r="AG11" s="183"/>
      <c r="AH11" s="183"/>
      <c r="AI11" s="183"/>
      <c r="AJ11" s="183"/>
      <c r="AK11" s="183"/>
      <c r="AL11" s="183"/>
      <c r="AM11" s="183"/>
      <c r="AN11" s="183"/>
      <c r="AO11" s="183"/>
      <c r="AP11" s="183"/>
      <c r="AQ11" s="183"/>
      <c r="AR11" s="183"/>
      <c r="AS11" s="183"/>
      <c r="AT11" s="183"/>
      <c r="AU11" s="183"/>
      <c r="AV11" s="183"/>
      <c r="AW11" s="183"/>
      <c r="AX11" s="183"/>
      <c r="AY11" s="183"/>
      <c r="AZ11" s="183"/>
      <c r="BA11" s="183"/>
      <c r="BB11" s="183"/>
      <c r="BC11" s="183"/>
      <c r="BD11" s="183"/>
      <c r="BE11" s="183"/>
      <c r="BF11" s="183"/>
      <c r="BG11" s="183"/>
      <c r="BH11" s="183"/>
      <c r="BI11" s="183"/>
      <c r="BJ11" s="183"/>
      <c r="BK11" s="183"/>
      <c r="BL11" s="183"/>
      <c r="BM11" s="183"/>
      <c r="BN11" s="183"/>
      <c r="BO11" s="183"/>
      <c r="BP11" s="183"/>
      <c r="BQ11" s="183"/>
      <c r="BR11" s="183"/>
      <c r="BS11" s="183"/>
      <c r="BT11" s="183"/>
      <c r="BU11" s="183"/>
      <c r="BV11" s="183"/>
      <c r="BW11" s="183"/>
      <c r="BX11" s="183"/>
      <c r="BY11" s="183"/>
      <c r="BZ11" s="183"/>
      <c r="CA11" s="183"/>
      <c r="CB11" s="183"/>
      <c r="CC11" s="183"/>
      <c r="CD11" s="183"/>
      <c r="CE11" s="183"/>
      <c r="CF11" s="183"/>
      <c r="CG11" s="183"/>
      <c r="CH11" s="183"/>
      <c r="CI11" s="183"/>
      <c r="CJ11" s="183"/>
      <c r="CK11" s="183"/>
      <c r="CL11" s="183"/>
      <c r="CM11" s="183"/>
      <c r="CN11" s="183"/>
      <c r="CO11" s="183"/>
      <c r="CP11" s="183"/>
      <c r="CQ11" s="183"/>
      <c r="CR11" s="183"/>
      <c r="CS11" s="183"/>
      <c r="CT11" s="183"/>
      <c r="CU11" s="183"/>
      <c r="CV11" s="183"/>
      <c r="CW11" s="183"/>
      <c r="CX11" s="183"/>
      <c r="CY11" s="183"/>
      <c r="CZ11" s="183"/>
      <c r="DA11" s="183"/>
      <c r="DB11" s="183"/>
      <c r="DC11" s="183"/>
      <c r="DD11" s="183"/>
      <c r="DE11" s="183"/>
      <c r="DF11" s="183"/>
      <c r="DG11" s="183"/>
      <c r="DH11" s="183"/>
      <c r="DI11" s="183"/>
      <c r="DJ11" s="183"/>
      <c r="DK11" s="183"/>
      <c r="DL11" s="183"/>
      <c r="DM11" s="183"/>
      <c r="DN11" s="183"/>
      <c r="DO11" s="183"/>
      <c r="DP11" s="183"/>
      <c r="DQ11" s="183"/>
      <c r="DR11" s="183"/>
      <c r="DS11" s="183"/>
      <c r="DT11" s="183"/>
      <c r="DU11" s="183"/>
      <c r="DV11" s="183"/>
      <c r="DW11" s="183"/>
      <c r="DX11" s="183"/>
      <c r="DY11" s="183"/>
      <c r="DZ11" s="183"/>
      <c r="EA11" s="183"/>
      <c r="EB11" s="183"/>
      <c r="EC11" s="183"/>
      <c r="ED11" s="183"/>
      <c r="EE11" s="183"/>
      <c r="EF11" s="183"/>
      <c r="EG11" s="183"/>
      <c r="EH11" s="183"/>
      <c r="EI11" s="183"/>
      <c r="EJ11" s="183"/>
      <c r="EK11" s="183"/>
      <c r="EL11" s="183"/>
      <c r="EM11" s="183"/>
      <c r="EN11" s="183"/>
      <c r="EO11" s="183"/>
      <c r="EP11" s="183"/>
      <c r="EQ11" s="183"/>
      <c r="ER11" s="183"/>
      <c r="ES11" s="183"/>
      <c r="ET11" s="183"/>
      <c r="EU11" s="183"/>
      <c r="EV11" s="183"/>
      <c r="EW11" s="183"/>
      <c r="EX11" s="183"/>
      <c r="EY11" s="183"/>
      <c r="EZ11" s="183"/>
      <c r="FA11" s="183"/>
      <c r="FB11" s="183"/>
      <c r="FC11" s="183"/>
      <c r="FD11" s="183"/>
      <c r="FE11" s="183"/>
      <c r="FF11" s="183"/>
      <c r="FG11" s="183"/>
      <c r="FH11" s="183"/>
      <c r="FI11" s="183"/>
      <c r="FJ11" s="183"/>
      <c r="FK11" s="183"/>
      <c r="FL11" s="183"/>
      <c r="FM11" s="183"/>
      <c r="FN11" s="183"/>
      <c r="FO11" s="183"/>
      <c r="FP11" s="183"/>
      <c r="FQ11" s="183"/>
      <c r="FR11" s="183"/>
      <c r="FS11" s="183"/>
      <c r="FT11" s="183"/>
    </row>
    <row r="12" spans="1:278" s="170" customFormat="1" ht="13.5" customHeight="1" x14ac:dyDescent="0.2">
      <c r="A12" s="468"/>
      <c r="B12" s="496"/>
      <c r="C12" s="471"/>
      <c r="D12" s="471"/>
      <c r="E12" s="474"/>
      <c r="F12" s="474"/>
      <c r="G12" s="474"/>
      <c r="H12" s="480"/>
      <c r="I12" s="483"/>
      <c r="J12" s="492"/>
      <c r="K12" s="489"/>
      <c r="L12" s="489"/>
      <c r="M12" s="486"/>
      <c r="N12" s="489"/>
      <c r="O12" s="477"/>
      <c r="P12" s="477"/>
      <c r="Q12" s="477"/>
      <c r="R12" s="477"/>
      <c r="S12" s="477"/>
      <c r="T12" s="477"/>
      <c r="U12" s="183"/>
      <c r="V12" s="183"/>
      <c r="W12" s="183"/>
      <c r="X12" s="183"/>
      <c r="Y12" s="183"/>
      <c r="Z12" s="183"/>
      <c r="AA12" s="183"/>
      <c r="AB12" s="183"/>
      <c r="AC12" s="183"/>
      <c r="AD12" s="183"/>
      <c r="AE12" s="183"/>
      <c r="AF12" s="183"/>
      <c r="AG12" s="183"/>
      <c r="AH12" s="183"/>
      <c r="AI12" s="183"/>
      <c r="AJ12" s="183"/>
      <c r="AK12" s="183"/>
      <c r="AL12" s="183"/>
      <c r="AM12" s="183"/>
      <c r="AN12" s="183"/>
      <c r="AO12" s="183"/>
      <c r="AP12" s="183"/>
      <c r="AQ12" s="183"/>
      <c r="AR12" s="183"/>
      <c r="AS12" s="183"/>
      <c r="AT12" s="183"/>
      <c r="AU12" s="183"/>
      <c r="AV12" s="183"/>
      <c r="AW12" s="183"/>
      <c r="AX12" s="183"/>
      <c r="AY12" s="183"/>
      <c r="AZ12" s="183"/>
      <c r="BA12" s="183"/>
      <c r="BB12" s="183"/>
      <c r="BC12" s="183"/>
      <c r="BD12" s="183"/>
      <c r="BE12" s="183"/>
      <c r="BF12" s="183"/>
      <c r="BG12" s="183"/>
      <c r="BH12" s="183"/>
      <c r="BI12" s="183"/>
      <c r="BJ12" s="183"/>
      <c r="BK12" s="183"/>
      <c r="BL12" s="183"/>
      <c r="BM12" s="183"/>
      <c r="BN12" s="183"/>
      <c r="BO12" s="183"/>
      <c r="BP12" s="183"/>
      <c r="BQ12" s="183"/>
      <c r="BR12" s="183"/>
      <c r="BS12" s="183"/>
      <c r="BT12" s="183"/>
      <c r="BU12" s="183"/>
      <c r="BV12" s="183"/>
      <c r="BW12" s="183"/>
      <c r="BX12" s="183"/>
      <c r="BY12" s="183"/>
      <c r="BZ12" s="183"/>
      <c r="CA12" s="183"/>
      <c r="CB12" s="183"/>
      <c r="CC12" s="183"/>
      <c r="CD12" s="183"/>
      <c r="CE12" s="183"/>
      <c r="CF12" s="183"/>
      <c r="CG12" s="183"/>
      <c r="CH12" s="183"/>
      <c r="CI12" s="183"/>
      <c r="CJ12" s="183"/>
      <c r="CK12" s="183"/>
      <c r="CL12" s="183"/>
      <c r="CM12" s="183"/>
      <c r="CN12" s="183"/>
      <c r="CO12" s="183"/>
      <c r="CP12" s="183"/>
      <c r="CQ12" s="183"/>
      <c r="CR12" s="183"/>
      <c r="CS12" s="183"/>
      <c r="CT12" s="183"/>
      <c r="CU12" s="183"/>
      <c r="CV12" s="183"/>
      <c r="CW12" s="183"/>
      <c r="CX12" s="183"/>
      <c r="CY12" s="183"/>
      <c r="CZ12" s="183"/>
      <c r="DA12" s="183"/>
      <c r="DB12" s="183"/>
      <c r="DC12" s="183"/>
      <c r="DD12" s="183"/>
      <c r="DE12" s="183"/>
      <c r="DF12" s="183"/>
      <c r="DG12" s="183"/>
      <c r="DH12" s="183"/>
      <c r="DI12" s="183"/>
      <c r="DJ12" s="183"/>
      <c r="DK12" s="183"/>
      <c r="DL12" s="183"/>
      <c r="DM12" s="183"/>
      <c r="DN12" s="183"/>
      <c r="DO12" s="183"/>
      <c r="DP12" s="183"/>
      <c r="DQ12" s="183"/>
      <c r="DR12" s="183"/>
      <c r="DS12" s="183"/>
      <c r="DT12" s="183"/>
      <c r="DU12" s="183"/>
      <c r="DV12" s="183"/>
      <c r="DW12" s="183"/>
      <c r="DX12" s="183"/>
      <c r="DY12" s="183"/>
      <c r="DZ12" s="183"/>
      <c r="EA12" s="183"/>
      <c r="EB12" s="183"/>
      <c r="EC12" s="183"/>
      <c r="ED12" s="183"/>
      <c r="EE12" s="183"/>
      <c r="EF12" s="183"/>
      <c r="EG12" s="183"/>
      <c r="EH12" s="183"/>
      <c r="EI12" s="183"/>
      <c r="EJ12" s="183"/>
      <c r="EK12" s="183"/>
      <c r="EL12" s="183"/>
      <c r="EM12" s="183"/>
      <c r="EN12" s="183"/>
      <c r="EO12" s="183"/>
      <c r="EP12" s="183"/>
      <c r="EQ12" s="183"/>
      <c r="ER12" s="183"/>
      <c r="ES12" s="183"/>
      <c r="ET12" s="183"/>
      <c r="EU12" s="183"/>
      <c r="EV12" s="183"/>
      <c r="EW12" s="183"/>
      <c r="EX12" s="183"/>
      <c r="EY12" s="183"/>
      <c r="EZ12" s="183"/>
      <c r="FA12" s="183"/>
      <c r="FB12" s="183"/>
      <c r="FC12" s="183"/>
      <c r="FD12" s="183"/>
      <c r="FE12" s="183"/>
      <c r="FF12" s="183"/>
      <c r="FG12" s="183"/>
      <c r="FH12" s="183"/>
      <c r="FI12" s="183"/>
      <c r="FJ12" s="183"/>
      <c r="FK12" s="183"/>
      <c r="FL12" s="183"/>
      <c r="FM12" s="183"/>
      <c r="FN12" s="183"/>
      <c r="FO12" s="183"/>
      <c r="FP12" s="183"/>
      <c r="FQ12" s="183"/>
      <c r="FR12" s="183"/>
      <c r="FS12" s="183"/>
      <c r="FT12" s="183"/>
    </row>
    <row r="13" spans="1:278" s="170" customFormat="1" ht="13.5" customHeight="1" x14ac:dyDescent="0.2">
      <c r="A13" s="468"/>
      <c r="B13" s="496"/>
      <c r="C13" s="471"/>
      <c r="D13" s="471"/>
      <c r="E13" s="474"/>
      <c r="F13" s="474"/>
      <c r="G13" s="474"/>
      <c r="H13" s="480"/>
      <c r="I13" s="483"/>
      <c r="J13" s="492"/>
      <c r="K13" s="489"/>
      <c r="L13" s="489"/>
      <c r="M13" s="486"/>
      <c r="N13" s="489"/>
      <c r="O13" s="477"/>
      <c r="P13" s="477"/>
      <c r="Q13" s="477"/>
      <c r="R13" s="477"/>
      <c r="S13" s="477"/>
      <c r="T13" s="477"/>
      <c r="U13" s="183"/>
      <c r="V13" s="183"/>
      <c r="W13" s="183"/>
      <c r="X13" s="183"/>
      <c r="Y13" s="183"/>
      <c r="Z13" s="183"/>
      <c r="AA13" s="183"/>
      <c r="AB13" s="183"/>
      <c r="AC13" s="183"/>
      <c r="AD13" s="183"/>
      <c r="AE13" s="183"/>
      <c r="AF13" s="183"/>
      <c r="AG13" s="183"/>
      <c r="AH13" s="183"/>
      <c r="AI13" s="183"/>
      <c r="AJ13" s="183"/>
      <c r="AK13" s="183"/>
      <c r="AL13" s="183"/>
      <c r="AM13" s="183"/>
      <c r="AN13" s="183"/>
      <c r="AO13" s="183"/>
      <c r="AP13" s="183"/>
      <c r="AQ13" s="183"/>
      <c r="AR13" s="183"/>
      <c r="AS13" s="183"/>
      <c r="AT13" s="183"/>
      <c r="AU13" s="183"/>
      <c r="AV13" s="183"/>
      <c r="AW13" s="183"/>
      <c r="AX13" s="183"/>
      <c r="AY13" s="183"/>
      <c r="AZ13" s="183"/>
      <c r="BA13" s="183"/>
      <c r="BB13" s="183"/>
      <c r="BC13" s="183"/>
      <c r="BD13" s="183"/>
      <c r="BE13" s="183"/>
      <c r="BF13" s="183"/>
      <c r="BG13" s="183"/>
      <c r="BH13" s="183"/>
      <c r="BI13" s="183"/>
      <c r="BJ13" s="183"/>
      <c r="BK13" s="183"/>
      <c r="BL13" s="183"/>
      <c r="BM13" s="183"/>
      <c r="BN13" s="183"/>
      <c r="BO13" s="183"/>
      <c r="BP13" s="183"/>
      <c r="BQ13" s="183"/>
      <c r="BR13" s="183"/>
      <c r="BS13" s="183"/>
      <c r="BT13" s="183"/>
      <c r="BU13" s="183"/>
      <c r="BV13" s="183"/>
      <c r="BW13" s="183"/>
      <c r="BX13" s="183"/>
      <c r="BY13" s="183"/>
      <c r="BZ13" s="183"/>
      <c r="CA13" s="183"/>
      <c r="CB13" s="183"/>
      <c r="CC13" s="183"/>
      <c r="CD13" s="183"/>
      <c r="CE13" s="183"/>
      <c r="CF13" s="183"/>
      <c r="CG13" s="183"/>
      <c r="CH13" s="183"/>
      <c r="CI13" s="183"/>
      <c r="CJ13" s="183"/>
      <c r="CK13" s="183"/>
      <c r="CL13" s="183"/>
      <c r="CM13" s="183"/>
      <c r="CN13" s="183"/>
      <c r="CO13" s="183"/>
      <c r="CP13" s="183"/>
      <c r="CQ13" s="183"/>
      <c r="CR13" s="183"/>
      <c r="CS13" s="183"/>
      <c r="CT13" s="183"/>
      <c r="CU13" s="183"/>
      <c r="CV13" s="183"/>
      <c r="CW13" s="183"/>
      <c r="CX13" s="183"/>
      <c r="CY13" s="183"/>
      <c r="CZ13" s="183"/>
      <c r="DA13" s="183"/>
      <c r="DB13" s="183"/>
      <c r="DC13" s="183"/>
      <c r="DD13" s="183"/>
      <c r="DE13" s="183"/>
      <c r="DF13" s="183"/>
      <c r="DG13" s="183"/>
      <c r="DH13" s="183"/>
      <c r="DI13" s="183"/>
      <c r="DJ13" s="183"/>
      <c r="DK13" s="183"/>
      <c r="DL13" s="183"/>
      <c r="DM13" s="183"/>
      <c r="DN13" s="183"/>
      <c r="DO13" s="183"/>
      <c r="DP13" s="183"/>
      <c r="DQ13" s="183"/>
      <c r="DR13" s="183"/>
      <c r="DS13" s="183"/>
      <c r="DT13" s="183"/>
      <c r="DU13" s="183"/>
      <c r="DV13" s="183"/>
      <c r="DW13" s="183"/>
      <c r="DX13" s="183"/>
      <c r="DY13" s="183"/>
      <c r="DZ13" s="183"/>
      <c r="EA13" s="183"/>
      <c r="EB13" s="183"/>
      <c r="EC13" s="183"/>
      <c r="ED13" s="183"/>
      <c r="EE13" s="183"/>
      <c r="EF13" s="183"/>
      <c r="EG13" s="183"/>
      <c r="EH13" s="183"/>
      <c r="EI13" s="183"/>
      <c r="EJ13" s="183"/>
      <c r="EK13" s="183"/>
      <c r="EL13" s="183"/>
      <c r="EM13" s="183"/>
      <c r="EN13" s="183"/>
      <c r="EO13" s="183"/>
      <c r="EP13" s="183"/>
      <c r="EQ13" s="183"/>
      <c r="ER13" s="183"/>
      <c r="ES13" s="183"/>
      <c r="ET13" s="183"/>
      <c r="EU13" s="183"/>
      <c r="EV13" s="183"/>
      <c r="EW13" s="183"/>
      <c r="EX13" s="183"/>
      <c r="EY13" s="183"/>
      <c r="EZ13" s="183"/>
      <c r="FA13" s="183"/>
      <c r="FB13" s="183"/>
      <c r="FC13" s="183"/>
      <c r="FD13" s="183"/>
      <c r="FE13" s="183"/>
      <c r="FF13" s="183"/>
      <c r="FG13" s="183"/>
      <c r="FH13" s="183"/>
      <c r="FI13" s="183"/>
      <c r="FJ13" s="183"/>
      <c r="FK13" s="183"/>
      <c r="FL13" s="183"/>
      <c r="FM13" s="183"/>
      <c r="FN13" s="183"/>
      <c r="FO13" s="183"/>
      <c r="FP13" s="183"/>
      <c r="FQ13" s="183"/>
      <c r="FR13" s="183"/>
      <c r="FS13" s="183"/>
      <c r="FT13" s="183"/>
    </row>
    <row r="14" spans="1:278" s="170" customFormat="1" ht="238.5" customHeight="1" thickBot="1" x14ac:dyDescent="0.25">
      <c r="A14" s="469"/>
      <c r="B14" s="497"/>
      <c r="C14" s="472"/>
      <c r="D14" s="472"/>
      <c r="E14" s="475"/>
      <c r="F14" s="475"/>
      <c r="G14" s="475"/>
      <c r="H14" s="481"/>
      <c r="I14" s="484"/>
      <c r="J14" s="493"/>
      <c r="K14" s="490"/>
      <c r="L14" s="490"/>
      <c r="M14" s="487"/>
      <c r="N14" s="490"/>
      <c r="O14" s="478"/>
      <c r="P14" s="478"/>
      <c r="Q14" s="478"/>
      <c r="R14" s="478"/>
      <c r="S14" s="478"/>
      <c r="T14" s="478"/>
      <c r="U14" s="183"/>
      <c r="V14" s="183"/>
      <c r="W14" s="183"/>
      <c r="X14" s="183"/>
      <c r="Y14" s="183"/>
      <c r="Z14" s="183"/>
      <c r="AA14" s="183"/>
      <c r="AB14" s="183"/>
      <c r="AC14" s="183"/>
      <c r="AD14" s="183"/>
      <c r="AE14" s="183"/>
      <c r="AF14" s="183"/>
      <c r="AG14" s="183"/>
      <c r="AH14" s="183"/>
      <c r="AI14" s="183"/>
      <c r="AJ14" s="183"/>
      <c r="AK14" s="183"/>
      <c r="AL14" s="183"/>
      <c r="AM14" s="183"/>
      <c r="AN14" s="183"/>
      <c r="AO14" s="183"/>
      <c r="AP14" s="183"/>
      <c r="AQ14" s="183"/>
      <c r="AR14" s="183"/>
      <c r="AS14" s="183"/>
      <c r="AT14" s="183"/>
      <c r="AU14" s="183"/>
      <c r="AV14" s="183"/>
      <c r="AW14" s="183"/>
      <c r="AX14" s="183"/>
      <c r="AY14" s="183"/>
      <c r="AZ14" s="183"/>
      <c r="BA14" s="183"/>
      <c r="BB14" s="183"/>
      <c r="BC14" s="183"/>
      <c r="BD14" s="183"/>
      <c r="BE14" s="183"/>
      <c r="BF14" s="183"/>
      <c r="BG14" s="183"/>
      <c r="BH14" s="183"/>
      <c r="BI14" s="183"/>
      <c r="BJ14" s="183"/>
      <c r="BK14" s="183"/>
      <c r="BL14" s="183"/>
      <c r="BM14" s="183"/>
      <c r="BN14" s="183"/>
      <c r="BO14" s="183"/>
      <c r="BP14" s="183"/>
      <c r="BQ14" s="183"/>
      <c r="BR14" s="183"/>
      <c r="BS14" s="183"/>
      <c r="BT14" s="183"/>
      <c r="BU14" s="183"/>
      <c r="BV14" s="183"/>
      <c r="BW14" s="183"/>
      <c r="BX14" s="183"/>
      <c r="BY14" s="183"/>
      <c r="BZ14" s="183"/>
      <c r="CA14" s="183"/>
      <c r="CB14" s="183"/>
      <c r="CC14" s="183"/>
      <c r="CD14" s="183"/>
      <c r="CE14" s="183"/>
      <c r="CF14" s="183"/>
      <c r="CG14" s="183"/>
      <c r="CH14" s="183"/>
      <c r="CI14" s="183"/>
      <c r="CJ14" s="183"/>
      <c r="CK14" s="183"/>
      <c r="CL14" s="183"/>
      <c r="CM14" s="183"/>
      <c r="CN14" s="183"/>
      <c r="CO14" s="183"/>
      <c r="CP14" s="183"/>
      <c r="CQ14" s="183"/>
      <c r="CR14" s="183"/>
      <c r="CS14" s="183"/>
      <c r="CT14" s="183"/>
      <c r="CU14" s="183"/>
      <c r="CV14" s="183"/>
      <c r="CW14" s="183"/>
      <c r="CX14" s="183"/>
      <c r="CY14" s="183"/>
      <c r="CZ14" s="183"/>
      <c r="DA14" s="183"/>
      <c r="DB14" s="183"/>
      <c r="DC14" s="183"/>
      <c r="DD14" s="183"/>
      <c r="DE14" s="183"/>
      <c r="DF14" s="183"/>
      <c r="DG14" s="183"/>
      <c r="DH14" s="183"/>
      <c r="DI14" s="183"/>
      <c r="DJ14" s="183"/>
      <c r="DK14" s="183"/>
      <c r="DL14" s="183"/>
      <c r="DM14" s="183"/>
      <c r="DN14" s="183"/>
      <c r="DO14" s="183"/>
      <c r="DP14" s="183"/>
      <c r="DQ14" s="183"/>
      <c r="DR14" s="183"/>
      <c r="DS14" s="183"/>
      <c r="DT14" s="183"/>
      <c r="DU14" s="183"/>
      <c r="DV14" s="183"/>
      <c r="DW14" s="183"/>
      <c r="DX14" s="183"/>
      <c r="DY14" s="183"/>
      <c r="DZ14" s="183"/>
      <c r="EA14" s="183"/>
      <c r="EB14" s="183"/>
      <c r="EC14" s="183"/>
      <c r="ED14" s="183"/>
      <c r="EE14" s="183"/>
      <c r="EF14" s="183"/>
      <c r="EG14" s="183"/>
      <c r="EH14" s="183"/>
      <c r="EI14" s="183"/>
      <c r="EJ14" s="183"/>
      <c r="EK14" s="183"/>
      <c r="EL14" s="183"/>
      <c r="EM14" s="183"/>
      <c r="EN14" s="183"/>
      <c r="EO14" s="183"/>
      <c r="EP14" s="183"/>
      <c r="EQ14" s="183"/>
      <c r="ER14" s="183"/>
      <c r="ES14" s="183"/>
      <c r="ET14" s="183"/>
      <c r="EU14" s="183"/>
      <c r="EV14" s="183"/>
      <c r="EW14" s="183"/>
      <c r="EX14" s="183"/>
      <c r="EY14" s="183"/>
      <c r="EZ14" s="183"/>
      <c r="FA14" s="183"/>
      <c r="FB14" s="183"/>
      <c r="FC14" s="183"/>
      <c r="FD14" s="183"/>
      <c r="FE14" s="183"/>
      <c r="FF14" s="183"/>
      <c r="FG14" s="183"/>
      <c r="FH14" s="183"/>
      <c r="FI14" s="183"/>
      <c r="FJ14" s="183"/>
      <c r="FK14" s="183"/>
      <c r="FL14" s="183"/>
      <c r="FM14" s="183"/>
      <c r="FN14" s="183"/>
      <c r="FO14" s="183"/>
      <c r="FP14" s="183"/>
      <c r="FQ14" s="183"/>
      <c r="FR14" s="183"/>
      <c r="FS14" s="183"/>
      <c r="FT14" s="183"/>
    </row>
    <row r="15" spans="1:278" s="170" customFormat="1" ht="15" customHeight="1" x14ac:dyDescent="0.2">
      <c r="A15" s="467">
        <f>'Mapa Final'!A15</f>
        <v>2</v>
      </c>
      <c r="B15" s="494" t="str">
        <f>'Mapa Final'!B15</f>
        <v>Error en los productos finales expedidos por la URNA</v>
      </c>
      <c r="C15" s="470" t="str">
        <f>'Mapa Final'!C15</f>
        <v>Reputacional</v>
      </c>
      <c r="D15" s="470" t="str">
        <f>'Mapa Final'!D15</f>
        <v>1.Desconocimiento de los requisitos para la realizaciòn de los tràmites, por parte de los usuarios.
2.Errores en el diligenciamiento del formulario unico y/o falta de actualizaciòn de la informaciòn reportada en este por parte del usuario.
3.Debilidades en la revisiòn de los documentos presentados por el usuario para la validaciòn del cumplimiento de requisitos.
4.Debilidades en los controles al proceso de impresiòn del plàstico de tarjetas profesionales, licencias temporales o carnet de jueces de paz.</v>
      </c>
      <c r="E15" s="473" t="str">
        <f>'Mapa Final'!E15</f>
        <v>Errores en la informacion del solicitante generados por el usuario y/o por el gestor del trámite.</v>
      </c>
      <c r="F15" s="473" t="str">
        <f>'Mapa Final'!F15</f>
        <v>Posibilidad de imprimir con errores en su contenido los plàsticos de tarjetas profesionales, licencias temporales o carnet de jueces de paz, a partir de la informaciòn erronea registrada por el usuario, que genera reprocesos de las actividades y afecta la imagen y credibilidad de la Corporación, la Urna y de los terceros vinculados al tràmite.</v>
      </c>
      <c r="G15" s="473" t="str">
        <f>'Mapa Final'!G15</f>
        <v>Usuarios, productos y prácticas organizacionales</v>
      </c>
      <c r="H15" s="479" t="str">
        <f>'Mapa Final'!I15</f>
        <v>Muy Alta</v>
      </c>
      <c r="I15" s="482" t="str">
        <f>'Mapa Final'!L15</f>
        <v>Menor</v>
      </c>
      <c r="J15" s="491" t="str">
        <f>'Mapa Final'!N15</f>
        <v xml:space="preserve">Alto </v>
      </c>
      <c r="K15" s="488" t="str">
        <f>'Mapa Final'!AA15</f>
        <v>Media</v>
      </c>
      <c r="L15" s="488" t="str">
        <f>'Mapa Final'!AE15</f>
        <v>Menor</v>
      </c>
      <c r="M15" s="485" t="str">
        <f>'Mapa Final'!AG15</f>
        <v>Moderado</v>
      </c>
      <c r="N15" s="488" t="str">
        <f>'Mapa Final'!AH15</f>
        <v>Reducir(mitigar)</v>
      </c>
      <c r="O15" s="476"/>
      <c r="P15" s="476"/>
      <c r="Q15" s="476"/>
      <c r="R15" s="476"/>
      <c r="S15" s="476"/>
      <c r="T15" s="476"/>
      <c r="U15" s="183"/>
      <c r="V15" s="183"/>
      <c r="W15" s="183"/>
      <c r="X15" s="183"/>
      <c r="Y15" s="183"/>
      <c r="Z15" s="183"/>
      <c r="AA15" s="183"/>
      <c r="AB15" s="183"/>
      <c r="AC15" s="183"/>
      <c r="AD15" s="183"/>
      <c r="AE15" s="183"/>
      <c r="AF15" s="183"/>
      <c r="AG15" s="183"/>
      <c r="AH15" s="183"/>
      <c r="AI15" s="183"/>
      <c r="AJ15" s="183"/>
      <c r="AK15" s="183"/>
      <c r="AL15" s="183"/>
      <c r="AM15" s="183"/>
      <c r="AN15" s="183"/>
      <c r="AO15" s="183"/>
      <c r="AP15" s="183"/>
      <c r="AQ15" s="183"/>
      <c r="AR15" s="183"/>
      <c r="AS15" s="183"/>
      <c r="AT15" s="183"/>
      <c r="AU15" s="183"/>
      <c r="AV15" s="183"/>
      <c r="AW15" s="183"/>
      <c r="AX15" s="183"/>
      <c r="AY15" s="183"/>
      <c r="AZ15" s="183"/>
      <c r="BA15" s="183"/>
      <c r="BB15" s="183"/>
      <c r="BC15" s="183"/>
      <c r="BD15" s="183"/>
      <c r="BE15" s="183"/>
      <c r="BF15" s="183"/>
      <c r="BG15" s="183"/>
      <c r="BH15" s="183"/>
      <c r="BI15" s="183"/>
      <c r="BJ15" s="183"/>
      <c r="BK15" s="183"/>
      <c r="BL15" s="183"/>
      <c r="BM15" s="183"/>
      <c r="BN15" s="183"/>
      <c r="BO15" s="183"/>
      <c r="BP15" s="183"/>
      <c r="BQ15" s="183"/>
      <c r="BR15" s="183"/>
      <c r="BS15" s="183"/>
      <c r="BT15" s="183"/>
      <c r="BU15" s="183"/>
      <c r="BV15" s="183"/>
      <c r="BW15" s="183"/>
      <c r="BX15" s="183"/>
      <c r="BY15" s="183"/>
      <c r="BZ15" s="183"/>
      <c r="CA15" s="183"/>
      <c r="CB15" s="183"/>
      <c r="CC15" s="183"/>
      <c r="CD15" s="183"/>
      <c r="CE15" s="183"/>
      <c r="CF15" s="183"/>
      <c r="CG15" s="183"/>
      <c r="CH15" s="183"/>
      <c r="CI15" s="183"/>
      <c r="CJ15" s="183"/>
      <c r="CK15" s="183"/>
      <c r="CL15" s="183"/>
      <c r="CM15" s="183"/>
      <c r="CN15" s="183"/>
      <c r="CO15" s="183"/>
      <c r="CP15" s="183"/>
      <c r="CQ15" s="183"/>
      <c r="CR15" s="183"/>
      <c r="CS15" s="183"/>
      <c r="CT15" s="183"/>
      <c r="CU15" s="183"/>
      <c r="CV15" s="183"/>
      <c r="CW15" s="183"/>
      <c r="CX15" s="183"/>
      <c r="CY15" s="183"/>
      <c r="CZ15" s="183"/>
      <c r="DA15" s="183"/>
      <c r="DB15" s="183"/>
      <c r="DC15" s="183"/>
      <c r="DD15" s="183"/>
      <c r="DE15" s="183"/>
      <c r="DF15" s="183"/>
      <c r="DG15" s="183"/>
      <c r="DH15" s="183"/>
      <c r="DI15" s="183"/>
      <c r="DJ15" s="183"/>
      <c r="DK15" s="183"/>
      <c r="DL15" s="183"/>
      <c r="DM15" s="183"/>
      <c r="DN15" s="183"/>
      <c r="DO15" s="183"/>
      <c r="DP15" s="183"/>
      <c r="DQ15" s="183"/>
      <c r="DR15" s="183"/>
      <c r="DS15" s="183"/>
      <c r="DT15" s="183"/>
      <c r="DU15" s="183"/>
      <c r="DV15" s="183"/>
      <c r="DW15" s="183"/>
      <c r="DX15" s="183"/>
      <c r="DY15" s="183"/>
      <c r="DZ15" s="183"/>
      <c r="EA15" s="183"/>
      <c r="EB15" s="183"/>
      <c r="EC15" s="183"/>
      <c r="ED15" s="183"/>
      <c r="EE15" s="183"/>
      <c r="EF15" s="183"/>
      <c r="EG15" s="183"/>
      <c r="EH15" s="183"/>
      <c r="EI15" s="183"/>
      <c r="EJ15" s="183"/>
      <c r="EK15" s="183"/>
      <c r="EL15" s="183"/>
      <c r="EM15" s="183"/>
      <c r="EN15" s="183"/>
      <c r="EO15" s="183"/>
      <c r="EP15" s="183"/>
      <c r="EQ15" s="183"/>
      <c r="ER15" s="183"/>
      <c r="ES15" s="183"/>
      <c r="ET15" s="183"/>
      <c r="EU15" s="183"/>
      <c r="EV15" s="183"/>
      <c r="EW15" s="183"/>
      <c r="EX15" s="183"/>
      <c r="EY15" s="183"/>
      <c r="EZ15" s="183"/>
      <c r="FA15" s="183"/>
      <c r="FB15" s="183"/>
      <c r="FC15" s="183"/>
      <c r="FD15" s="183"/>
      <c r="FE15" s="183"/>
      <c r="FF15" s="183"/>
      <c r="FG15" s="183"/>
      <c r="FH15" s="183"/>
      <c r="FI15" s="183"/>
      <c r="FJ15" s="183"/>
      <c r="FK15" s="183"/>
      <c r="FL15" s="183"/>
      <c r="FM15" s="183"/>
      <c r="FN15" s="183"/>
      <c r="FO15" s="183"/>
      <c r="FP15" s="183"/>
      <c r="FQ15" s="183"/>
      <c r="FR15" s="183"/>
      <c r="FS15" s="183"/>
      <c r="FT15" s="183"/>
    </row>
    <row r="16" spans="1:278" s="170" customFormat="1" ht="13.5" customHeight="1" x14ac:dyDescent="0.2">
      <c r="A16" s="468"/>
      <c r="B16" s="496"/>
      <c r="C16" s="471"/>
      <c r="D16" s="471"/>
      <c r="E16" s="474"/>
      <c r="F16" s="474"/>
      <c r="G16" s="474"/>
      <c r="H16" s="480"/>
      <c r="I16" s="483"/>
      <c r="J16" s="492"/>
      <c r="K16" s="489"/>
      <c r="L16" s="489"/>
      <c r="M16" s="486"/>
      <c r="N16" s="489"/>
      <c r="O16" s="477"/>
      <c r="P16" s="477"/>
      <c r="Q16" s="477"/>
      <c r="R16" s="477"/>
      <c r="S16" s="477"/>
      <c r="T16" s="477"/>
      <c r="U16" s="183"/>
      <c r="V16" s="183"/>
      <c r="W16" s="183"/>
      <c r="X16" s="183"/>
      <c r="Y16" s="183"/>
      <c r="Z16" s="183"/>
      <c r="AA16" s="183"/>
      <c r="AB16" s="183"/>
      <c r="AC16" s="183"/>
      <c r="AD16" s="183"/>
      <c r="AE16" s="183"/>
      <c r="AF16" s="183"/>
      <c r="AG16" s="183"/>
      <c r="AH16" s="183"/>
      <c r="AI16" s="183"/>
      <c r="AJ16" s="183"/>
      <c r="AK16" s="183"/>
      <c r="AL16" s="183"/>
      <c r="AM16" s="183"/>
      <c r="AN16" s="183"/>
      <c r="AO16" s="183"/>
      <c r="AP16" s="183"/>
      <c r="AQ16" s="183"/>
      <c r="AR16" s="183"/>
      <c r="AS16" s="183"/>
      <c r="AT16" s="183"/>
      <c r="AU16" s="183"/>
      <c r="AV16" s="183"/>
      <c r="AW16" s="183"/>
      <c r="AX16" s="183"/>
      <c r="AY16" s="183"/>
      <c r="AZ16" s="183"/>
      <c r="BA16" s="183"/>
      <c r="BB16" s="183"/>
      <c r="BC16" s="183"/>
      <c r="BD16" s="183"/>
      <c r="BE16" s="183"/>
      <c r="BF16" s="183"/>
      <c r="BG16" s="183"/>
      <c r="BH16" s="183"/>
      <c r="BI16" s="183"/>
      <c r="BJ16" s="183"/>
      <c r="BK16" s="183"/>
      <c r="BL16" s="183"/>
      <c r="BM16" s="183"/>
      <c r="BN16" s="183"/>
      <c r="BO16" s="183"/>
      <c r="BP16" s="183"/>
      <c r="BQ16" s="183"/>
      <c r="BR16" s="183"/>
      <c r="BS16" s="183"/>
      <c r="BT16" s="183"/>
      <c r="BU16" s="183"/>
      <c r="BV16" s="183"/>
      <c r="BW16" s="183"/>
      <c r="BX16" s="183"/>
      <c r="BY16" s="183"/>
      <c r="BZ16" s="183"/>
      <c r="CA16" s="183"/>
      <c r="CB16" s="183"/>
      <c r="CC16" s="183"/>
      <c r="CD16" s="183"/>
      <c r="CE16" s="183"/>
      <c r="CF16" s="183"/>
      <c r="CG16" s="183"/>
      <c r="CH16" s="183"/>
      <c r="CI16" s="183"/>
      <c r="CJ16" s="183"/>
      <c r="CK16" s="183"/>
      <c r="CL16" s="183"/>
      <c r="CM16" s="183"/>
      <c r="CN16" s="183"/>
      <c r="CO16" s="183"/>
      <c r="CP16" s="183"/>
      <c r="CQ16" s="183"/>
      <c r="CR16" s="183"/>
      <c r="CS16" s="183"/>
      <c r="CT16" s="183"/>
      <c r="CU16" s="183"/>
      <c r="CV16" s="183"/>
      <c r="CW16" s="183"/>
      <c r="CX16" s="183"/>
      <c r="CY16" s="183"/>
      <c r="CZ16" s="183"/>
      <c r="DA16" s="183"/>
      <c r="DB16" s="183"/>
      <c r="DC16" s="183"/>
      <c r="DD16" s="183"/>
      <c r="DE16" s="183"/>
      <c r="DF16" s="183"/>
      <c r="DG16" s="183"/>
      <c r="DH16" s="183"/>
      <c r="DI16" s="183"/>
      <c r="DJ16" s="183"/>
      <c r="DK16" s="183"/>
      <c r="DL16" s="183"/>
      <c r="DM16" s="183"/>
      <c r="DN16" s="183"/>
      <c r="DO16" s="183"/>
      <c r="DP16" s="183"/>
      <c r="DQ16" s="183"/>
      <c r="DR16" s="183"/>
      <c r="DS16" s="183"/>
      <c r="DT16" s="183"/>
      <c r="DU16" s="183"/>
      <c r="DV16" s="183"/>
      <c r="DW16" s="183"/>
      <c r="DX16" s="183"/>
      <c r="DY16" s="183"/>
      <c r="DZ16" s="183"/>
      <c r="EA16" s="183"/>
      <c r="EB16" s="183"/>
      <c r="EC16" s="183"/>
      <c r="ED16" s="183"/>
      <c r="EE16" s="183"/>
      <c r="EF16" s="183"/>
      <c r="EG16" s="183"/>
      <c r="EH16" s="183"/>
      <c r="EI16" s="183"/>
      <c r="EJ16" s="183"/>
      <c r="EK16" s="183"/>
      <c r="EL16" s="183"/>
      <c r="EM16" s="183"/>
      <c r="EN16" s="183"/>
      <c r="EO16" s="183"/>
      <c r="EP16" s="183"/>
      <c r="EQ16" s="183"/>
      <c r="ER16" s="183"/>
      <c r="ES16" s="183"/>
      <c r="ET16" s="183"/>
      <c r="EU16" s="183"/>
      <c r="EV16" s="183"/>
      <c r="EW16" s="183"/>
      <c r="EX16" s="183"/>
      <c r="EY16" s="183"/>
      <c r="EZ16" s="183"/>
      <c r="FA16" s="183"/>
      <c r="FB16" s="183"/>
      <c r="FC16" s="183"/>
      <c r="FD16" s="183"/>
      <c r="FE16" s="183"/>
      <c r="FF16" s="183"/>
      <c r="FG16" s="183"/>
      <c r="FH16" s="183"/>
      <c r="FI16" s="183"/>
      <c r="FJ16" s="183"/>
      <c r="FK16" s="183"/>
      <c r="FL16" s="183"/>
      <c r="FM16" s="183"/>
      <c r="FN16" s="183"/>
      <c r="FO16" s="183"/>
      <c r="FP16" s="183"/>
      <c r="FQ16" s="183"/>
      <c r="FR16" s="183"/>
      <c r="FS16" s="183"/>
      <c r="FT16" s="183"/>
    </row>
    <row r="17" spans="1:176" s="170" customFormat="1" ht="13.5" customHeight="1" x14ac:dyDescent="0.2">
      <c r="A17" s="468"/>
      <c r="B17" s="496"/>
      <c r="C17" s="471"/>
      <c r="D17" s="471"/>
      <c r="E17" s="474"/>
      <c r="F17" s="474"/>
      <c r="G17" s="474"/>
      <c r="H17" s="480"/>
      <c r="I17" s="483"/>
      <c r="J17" s="492"/>
      <c r="K17" s="489"/>
      <c r="L17" s="489"/>
      <c r="M17" s="486"/>
      <c r="N17" s="489"/>
      <c r="O17" s="477"/>
      <c r="P17" s="477"/>
      <c r="Q17" s="477"/>
      <c r="R17" s="477"/>
      <c r="S17" s="477"/>
      <c r="T17" s="477"/>
      <c r="U17" s="183"/>
      <c r="V17" s="183"/>
      <c r="W17" s="183"/>
      <c r="X17" s="183"/>
      <c r="Y17" s="183"/>
      <c r="Z17" s="183"/>
      <c r="AA17" s="183"/>
      <c r="AB17" s="183"/>
      <c r="AC17" s="183"/>
      <c r="AD17" s="183"/>
      <c r="AE17" s="183"/>
      <c r="AF17" s="183"/>
      <c r="AG17" s="183"/>
      <c r="AH17" s="183"/>
      <c r="AI17" s="183"/>
      <c r="AJ17" s="183"/>
      <c r="AK17" s="183"/>
      <c r="AL17" s="183"/>
      <c r="AM17" s="183"/>
      <c r="AN17" s="183"/>
      <c r="AO17" s="183"/>
      <c r="AP17" s="183"/>
      <c r="AQ17" s="183"/>
      <c r="AR17" s="183"/>
      <c r="AS17" s="183"/>
      <c r="AT17" s="183"/>
      <c r="AU17" s="183"/>
      <c r="AV17" s="183"/>
      <c r="AW17" s="183"/>
      <c r="AX17" s="183"/>
      <c r="AY17" s="183"/>
      <c r="AZ17" s="183"/>
      <c r="BA17" s="183"/>
      <c r="BB17" s="183"/>
      <c r="BC17" s="183"/>
      <c r="BD17" s="183"/>
      <c r="BE17" s="183"/>
      <c r="BF17" s="183"/>
      <c r="BG17" s="183"/>
      <c r="BH17" s="183"/>
      <c r="BI17" s="183"/>
      <c r="BJ17" s="183"/>
      <c r="BK17" s="183"/>
      <c r="BL17" s="183"/>
      <c r="BM17" s="183"/>
      <c r="BN17" s="183"/>
      <c r="BO17" s="183"/>
      <c r="BP17" s="183"/>
      <c r="BQ17" s="183"/>
      <c r="BR17" s="183"/>
      <c r="BS17" s="183"/>
      <c r="BT17" s="183"/>
      <c r="BU17" s="183"/>
      <c r="BV17" s="183"/>
      <c r="BW17" s="183"/>
      <c r="BX17" s="183"/>
      <c r="BY17" s="183"/>
      <c r="BZ17" s="183"/>
      <c r="CA17" s="183"/>
      <c r="CB17" s="183"/>
      <c r="CC17" s="183"/>
      <c r="CD17" s="183"/>
      <c r="CE17" s="183"/>
      <c r="CF17" s="183"/>
      <c r="CG17" s="183"/>
      <c r="CH17" s="183"/>
      <c r="CI17" s="183"/>
      <c r="CJ17" s="183"/>
      <c r="CK17" s="183"/>
      <c r="CL17" s="183"/>
      <c r="CM17" s="183"/>
      <c r="CN17" s="183"/>
      <c r="CO17" s="183"/>
      <c r="CP17" s="183"/>
      <c r="CQ17" s="183"/>
      <c r="CR17" s="183"/>
      <c r="CS17" s="183"/>
      <c r="CT17" s="183"/>
      <c r="CU17" s="183"/>
      <c r="CV17" s="183"/>
      <c r="CW17" s="183"/>
      <c r="CX17" s="183"/>
      <c r="CY17" s="183"/>
      <c r="CZ17" s="183"/>
      <c r="DA17" s="183"/>
      <c r="DB17" s="183"/>
      <c r="DC17" s="183"/>
      <c r="DD17" s="183"/>
      <c r="DE17" s="183"/>
      <c r="DF17" s="183"/>
      <c r="DG17" s="183"/>
      <c r="DH17" s="183"/>
      <c r="DI17" s="183"/>
      <c r="DJ17" s="183"/>
      <c r="DK17" s="183"/>
      <c r="DL17" s="183"/>
      <c r="DM17" s="183"/>
      <c r="DN17" s="183"/>
      <c r="DO17" s="183"/>
      <c r="DP17" s="183"/>
      <c r="DQ17" s="183"/>
      <c r="DR17" s="183"/>
      <c r="DS17" s="183"/>
      <c r="DT17" s="183"/>
      <c r="DU17" s="183"/>
      <c r="DV17" s="183"/>
      <c r="DW17" s="183"/>
      <c r="DX17" s="183"/>
      <c r="DY17" s="183"/>
      <c r="DZ17" s="183"/>
      <c r="EA17" s="183"/>
      <c r="EB17" s="183"/>
      <c r="EC17" s="183"/>
      <c r="ED17" s="183"/>
      <c r="EE17" s="183"/>
      <c r="EF17" s="183"/>
      <c r="EG17" s="183"/>
      <c r="EH17" s="183"/>
      <c r="EI17" s="183"/>
      <c r="EJ17" s="183"/>
      <c r="EK17" s="183"/>
      <c r="EL17" s="183"/>
      <c r="EM17" s="183"/>
      <c r="EN17" s="183"/>
      <c r="EO17" s="183"/>
      <c r="EP17" s="183"/>
      <c r="EQ17" s="183"/>
      <c r="ER17" s="183"/>
      <c r="ES17" s="183"/>
      <c r="ET17" s="183"/>
      <c r="EU17" s="183"/>
      <c r="EV17" s="183"/>
      <c r="EW17" s="183"/>
      <c r="EX17" s="183"/>
      <c r="EY17" s="183"/>
      <c r="EZ17" s="183"/>
      <c r="FA17" s="183"/>
      <c r="FB17" s="183"/>
      <c r="FC17" s="183"/>
      <c r="FD17" s="183"/>
      <c r="FE17" s="183"/>
      <c r="FF17" s="183"/>
      <c r="FG17" s="183"/>
      <c r="FH17" s="183"/>
      <c r="FI17" s="183"/>
      <c r="FJ17" s="183"/>
      <c r="FK17" s="183"/>
      <c r="FL17" s="183"/>
      <c r="FM17" s="183"/>
      <c r="FN17" s="183"/>
      <c r="FO17" s="183"/>
      <c r="FP17" s="183"/>
      <c r="FQ17" s="183"/>
      <c r="FR17" s="183"/>
      <c r="FS17" s="183"/>
      <c r="FT17" s="183"/>
    </row>
    <row r="18" spans="1:176" s="170" customFormat="1" ht="13.5" customHeight="1" x14ac:dyDescent="0.2">
      <c r="A18" s="468"/>
      <c r="B18" s="496"/>
      <c r="C18" s="471"/>
      <c r="D18" s="471"/>
      <c r="E18" s="474"/>
      <c r="F18" s="474"/>
      <c r="G18" s="474"/>
      <c r="H18" s="480"/>
      <c r="I18" s="483"/>
      <c r="J18" s="492"/>
      <c r="K18" s="489"/>
      <c r="L18" s="489"/>
      <c r="M18" s="486"/>
      <c r="N18" s="489"/>
      <c r="O18" s="477"/>
      <c r="P18" s="477"/>
      <c r="Q18" s="477"/>
      <c r="R18" s="477"/>
      <c r="S18" s="477"/>
      <c r="T18" s="477"/>
      <c r="U18" s="183"/>
      <c r="V18" s="183"/>
      <c r="W18" s="183"/>
      <c r="X18" s="183"/>
      <c r="Y18" s="183"/>
      <c r="Z18" s="183"/>
      <c r="AA18" s="183"/>
      <c r="AB18" s="183"/>
      <c r="AC18" s="183"/>
      <c r="AD18" s="183"/>
      <c r="AE18" s="183"/>
      <c r="AF18" s="183"/>
      <c r="AG18" s="183"/>
      <c r="AH18" s="183"/>
      <c r="AI18" s="183"/>
      <c r="AJ18" s="183"/>
      <c r="AK18" s="183"/>
      <c r="AL18" s="183"/>
      <c r="AM18" s="183"/>
      <c r="AN18" s="183"/>
      <c r="AO18" s="183"/>
      <c r="AP18" s="183"/>
      <c r="AQ18" s="183"/>
      <c r="AR18" s="183"/>
      <c r="AS18" s="183"/>
      <c r="AT18" s="183"/>
      <c r="AU18" s="183"/>
      <c r="AV18" s="183"/>
      <c r="AW18" s="183"/>
      <c r="AX18" s="183"/>
      <c r="AY18" s="183"/>
      <c r="AZ18" s="183"/>
      <c r="BA18" s="183"/>
      <c r="BB18" s="183"/>
      <c r="BC18" s="183"/>
      <c r="BD18" s="183"/>
      <c r="BE18" s="183"/>
      <c r="BF18" s="183"/>
      <c r="BG18" s="183"/>
      <c r="BH18" s="183"/>
      <c r="BI18" s="183"/>
      <c r="BJ18" s="183"/>
      <c r="BK18" s="183"/>
      <c r="BL18" s="183"/>
      <c r="BM18" s="183"/>
      <c r="BN18" s="183"/>
      <c r="BO18" s="183"/>
      <c r="BP18" s="183"/>
      <c r="BQ18" s="183"/>
      <c r="BR18" s="183"/>
      <c r="BS18" s="183"/>
      <c r="BT18" s="183"/>
      <c r="BU18" s="183"/>
      <c r="BV18" s="183"/>
      <c r="BW18" s="183"/>
      <c r="BX18" s="183"/>
      <c r="BY18" s="183"/>
      <c r="BZ18" s="183"/>
      <c r="CA18" s="183"/>
      <c r="CB18" s="183"/>
      <c r="CC18" s="183"/>
      <c r="CD18" s="183"/>
      <c r="CE18" s="183"/>
      <c r="CF18" s="183"/>
      <c r="CG18" s="183"/>
      <c r="CH18" s="183"/>
      <c r="CI18" s="183"/>
      <c r="CJ18" s="183"/>
      <c r="CK18" s="183"/>
      <c r="CL18" s="183"/>
      <c r="CM18" s="183"/>
      <c r="CN18" s="183"/>
      <c r="CO18" s="183"/>
      <c r="CP18" s="183"/>
      <c r="CQ18" s="183"/>
      <c r="CR18" s="183"/>
      <c r="CS18" s="183"/>
      <c r="CT18" s="183"/>
      <c r="CU18" s="183"/>
      <c r="CV18" s="183"/>
      <c r="CW18" s="183"/>
      <c r="CX18" s="183"/>
      <c r="CY18" s="183"/>
      <c r="CZ18" s="183"/>
      <c r="DA18" s="183"/>
      <c r="DB18" s="183"/>
      <c r="DC18" s="183"/>
      <c r="DD18" s="183"/>
      <c r="DE18" s="183"/>
      <c r="DF18" s="183"/>
      <c r="DG18" s="183"/>
      <c r="DH18" s="183"/>
      <c r="DI18" s="183"/>
      <c r="DJ18" s="183"/>
      <c r="DK18" s="183"/>
      <c r="DL18" s="183"/>
      <c r="DM18" s="183"/>
      <c r="DN18" s="183"/>
      <c r="DO18" s="183"/>
      <c r="DP18" s="183"/>
      <c r="DQ18" s="183"/>
      <c r="DR18" s="183"/>
      <c r="DS18" s="183"/>
      <c r="DT18" s="183"/>
      <c r="DU18" s="183"/>
      <c r="DV18" s="183"/>
      <c r="DW18" s="183"/>
      <c r="DX18" s="183"/>
      <c r="DY18" s="183"/>
      <c r="DZ18" s="183"/>
      <c r="EA18" s="183"/>
      <c r="EB18" s="183"/>
      <c r="EC18" s="183"/>
      <c r="ED18" s="183"/>
      <c r="EE18" s="183"/>
      <c r="EF18" s="183"/>
      <c r="EG18" s="183"/>
      <c r="EH18" s="183"/>
      <c r="EI18" s="183"/>
      <c r="EJ18" s="183"/>
      <c r="EK18" s="183"/>
      <c r="EL18" s="183"/>
      <c r="EM18" s="183"/>
      <c r="EN18" s="183"/>
      <c r="EO18" s="183"/>
      <c r="EP18" s="183"/>
      <c r="EQ18" s="183"/>
      <c r="ER18" s="183"/>
      <c r="ES18" s="183"/>
      <c r="ET18" s="183"/>
      <c r="EU18" s="183"/>
      <c r="EV18" s="183"/>
      <c r="EW18" s="183"/>
      <c r="EX18" s="183"/>
      <c r="EY18" s="183"/>
      <c r="EZ18" s="183"/>
      <c r="FA18" s="183"/>
      <c r="FB18" s="183"/>
      <c r="FC18" s="183"/>
      <c r="FD18" s="183"/>
      <c r="FE18" s="183"/>
      <c r="FF18" s="183"/>
      <c r="FG18" s="183"/>
      <c r="FH18" s="183"/>
      <c r="FI18" s="183"/>
      <c r="FJ18" s="183"/>
      <c r="FK18" s="183"/>
      <c r="FL18" s="183"/>
      <c r="FM18" s="183"/>
      <c r="FN18" s="183"/>
      <c r="FO18" s="183"/>
      <c r="FP18" s="183"/>
      <c r="FQ18" s="183"/>
      <c r="FR18" s="183"/>
      <c r="FS18" s="183"/>
      <c r="FT18" s="183"/>
    </row>
    <row r="19" spans="1:176" s="170" customFormat="1" ht="255.75" customHeight="1" thickBot="1" x14ac:dyDescent="0.25">
      <c r="A19" s="469"/>
      <c r="B19" s="497"/>
      <c r="C19" s="472"/>
      <c r="D19" s="472"/>
      <c r="E19" s="475"/>
      <c r="F19" s="475"/>
      <c r="G19" s="475"/>
      <c r="H19" s="481"/>
      <c r="I19" s="484"/>
      <c r="J19" s="493"/>
      <c r="K19" s="490"/>
      <c r="L19" s="490"/>
      <c r="M19" s="487"/>
      <c r="N19" s="490"/>
      <c r="O19" s="478"/>
      <c r="P19" s="478"/>
      <c r="Q19" s="478"/>
      <c r="R19" s="478"/>
      <c r="S19" s="478"/>
      <c r="T19" s="478"/>
      <c r="U19" s="183"/>
      <c r="V19" s="183"/>
      <c r="W19" s="183"/>
      <c r="X19" s="183"/>
      <c r="Y19" s="183"/>
      <c r="Z19" s="183"/>
      <c r="AA19" s="183"/>
      <c r="AB19" s="183"/>
      <c r="AC19" s="183"/>
      <c r="AD19" s="183"/>
      <c r="AE19" s="183"/>
      <c r="AF19" s="183"/>
      <c r="AG19" s="183"/>
      <c r="AH19" s="183"/>
      <c r="AI19" s="183"/>
      <c r="AJ19" s="183"/>
      <c r="AK19" s="183"/>
      <c r="AL19" s="183"/>
      <c r="AM19" s="183"/>
      <c r="AN19" s="183"/>
      <c r="AO19" s="183"/>
      <c r="AP19" s="183"/>
      <c r="AQ19" s="183"/>
      <c r="AR19" s="183"/>
      <c r="AS19" s="183"/>
      <c r="AT19" s="183"/>
      <c r="AU19" s="183"/>
      <c r="AV19" s="183"/>
      <c r="AW19" s="183"/>
      <c r="AX19" s="183"/>
      <c r="AY19" s="183"/>
      <c r="AZ19" s="183"/>
      <c r="BA19" s="183"/>
      <c r="BB19" s="183"/>
      <c r="BC19" s="183"/>
      <c r="BD19" s="183"/>
      <c r="BE19" s="183"/>
      <c r="BF19" s="183"/>
      <c r="BG19" s="183"/>
      <c r="BH19" s="183"/>
      <c r="BI19" s="183"/>
      <c r="BJ19" s="183"/>
      <c r="BK19" s="183"/>
      <c r="BL19" s="183"/>
      <c r="BM19" s="183"/>
      <c r="BN19" s="183"/>
      <c r="BO19" s="183"/>
      <c r="BP19" s="183"/>
      <c r="BQ19" s="183"/>
      <c r="BR19" s="183"/>
      <c r="BS19" s="183"/>
      <c r="BT19" s="183"/>
      <c r="BU19" s="183"/>
      <c r="BV19" s="183"/>
      <c r="BW19" s="183"/>
      <c r="BX19" s="183"/>
      <c r="BY19" s="183"/>
      <c r="BZ19" s="183"/>
      <c r="CA19" s="183"/>
      <c r="CB19" s="183"/>
      <c r="CC19" s="183"/>
      <c r="CD19" s="183"/>
      <c r="CE19" s="183"/>
      <c r="CF19" s="183"/>
      <c r="CG19" s="183"/>
      <c r="CH19" s="183"/>
      <c r="CI19" s="183"/>
      <c r="CJ19" s="183"/>
      <c r="CK19" s="183"/>
      <c r="CL19" s="183"/>
      <c r="CM19" s="183"/>
      <c r="CN19" s="183"/>
      <c r="CO19" s="183"/>
      <c r="CP19" s="183"/>
      <c r="CQ19" s="183"/>
      <c r="CR19" s="183"/>
      <c r="CS19" s="183"/>
      <c r="CT19" s="183"/>
      <c r="CU19" s="183"/>
      <c r="CV19" s="183"/>
      <c r="CW19" s="183"/>
      <c r="CX19" s="183"/>
      <c r="CY19" s="183"/>
      <c r="CZ19" s="183"/>
      <c r="DA19" s="183"/>
      <c r="DB19" s="183"/>
      <c r="DC19" s="183"/>
      <c r="DD19" s="183"/>
      <c r="DE19" s="183"/>
      <c r="DF19" s="183"/>
      <c r="DG19" s="183"/>
      <c r="DH19" s="183"/>
      <c r="DI19" s="183"/>
      <c r="DJ19" s="183"/>
      <c r="DK19" s="183"/>
      <c r="DL19" s="183"/>
      <c r="DM19" s="183"/>
      <c r="DN19" s="183"/>
      <c r="DO19" s="183"/>
      <c r="DP19" s="183"/>
      <c r="DQ19" s="183"/>
      <c r="DR19" s="183"/>
      <c r="DS19" s="183"/>
      <c r="DT19" s="183"/>
      <c r="DU19" s="183"/>
      <c r="DV19" s="183"/>
      <c r="DW19" s="183"/>
      <c r="DX19" s="183"/>
      <c r="DY19" s="183"/>
      <c r="DZ19" s="183"/>
      <c r="EA19" s="183"/>
      <c r="EB19" s="183"/>
      <c r="EC19" s="183"/>
      <c r="ED19" s="183"/>
      <c r="EE19" s="183"/>
      <c r="EF19" s="183"/>
      <c r="EG19" s="183"/>
      <c r="EH19" s="183"/>
      <c r="EI19" s="183"/>
      <c r="EJ19" s="183"/>
      <c r="EK19" s="183"/>
      <c r="EL19" s="183"/>
      <c r="EM19" s="183"/>
      <c r="EN19" s="183"/>
      <c r="EO19" s="183"/>
      <c r="EP19" s="183"/>
      <c r="EQ19" s="183"/>
      <c r="ER19" s="183"/>
      <c r="ES19" s="183"/>
      <c r="ET19" s="183"/>
      <c r="EU19" s="183"/>
      <c r="EV19" s="183"/>
      <c r="EW19" s="183"/>
      <c r="EX19" s="183"/>
      <c r="EY19" s="183"/>
      <c r="EZ19" s="183"/>
      <c r="FA19" s="183"/>
      <c r="FB19" s="183"/>
      <c r="FC19" s="183"/>
      <c r="FD19" s="183"/>
      <c r="FE19" s="183"/>
      <c r="FF19" s="183"/>
      <c r="FG19" s="183"/>
      <c r="FH19" s="183"/>
      <c r="FI19" s="183"/>
      <c r="FJ19" s="183"/>
      <c r="FK19" s="183"/>
      <c r="FL19" s="183"/>
      <c r="FM19" s="183"/>
      <c r="FN19" s="183"/>
      <c r="FO19" s="183"/>
      <c r="FP19" s="183"/>
      <c r="FQ19" s="183"/>
      <c r="FR19" s="183"/>
      <c r="FS19" s="183"/>
      <c r="FT19" s="183"/>
    </row>
    <row r="20" spans="1:176" x14ac:dyDescent="0.25">
      <c r="A20" s="467" t="e">
        <f>'Mapa Final'!#REF!</f>
        <v>#REF!</v>
      </c>
      <c r="B20" s="494" t="e">
        <f>'Mapa Final'!#REF!</f>
        <v>#REF!</v>
      </c>
      <c r="C20" s="470" t="e">
        <f>'Mapa Final'!#REF!</f>
        <v>#REF!</v>
      </c>
      <c r="D20" s="470" t="e">
        <f>'Mapa Final'!#REF!</f>
        <v>#REF!</v>
      </c>
      <c r="E20" s="473" t="e">
        <f>'Mapa Final'!#REF!</f>
        <v>#REF!</v>
      </c>
      <c r="F20" s="473" t="e">
        <f>'Mapa Final'!#REF!</f>
        <v>#REF!</v>
      </c>
      <c r="G20" s="473" t="e">
        <f>'Mapa Final'!#REF!</f>
        <v>#REF!</v>
      </c>
      <c r="H20" s="479" t="e">
        <f>'Mapa Final'!#REF!</f>
        <v>#REF!</v>
      </c>
      <c r="I20" s="482" t="e">
        <f>'Mapa Final'!#REF!</f>
        <v>#REF!</v>
      </c>
      <c r="J20" s="491" t="e">
        <f>'Mapa Final'!#REF!</f>
        <v>#REF!</v>
      </c>
      <c r="K20" s="488" t="e">
        <f>'Mapa Final'!#REF!</f>
        <v>#REF!</v>
      </c>
      <c r="L20" s="488" t="e">
        <f>'Mapa Final'!#REF!</f>
        <v>#REF!</v>
      </c>
      <c r="M20" s="485" t="e">
        <f>'Mapa Final'!#REF!</f>
        <v>#REF!</v>
      </c>
      <c r="N20" s="488" t="e">
        <f>'Mapa Final'!#REF!</f>
        <v>#REF!</v>
      </c>
      <c r="O20" s="476"/>
      <c r="P20" s="476"/>
      <c r="Q20" s="476"/>
      <c r="R20" s="476"/>
      <c r="S20" s="476"/>
      <c r="T20" s="476"/>
      <c r="U20" s="183"/>
      <c r="V20" s="183"/>
    </row>
    <row r="21" spans="1:176" x14ac:dyDescent="0.25">
      <c r="A21" s="468"/>
      <c r="B21" s="496"/>
      <c r="C21" s="471"/>
      <c r="D21" s="471"/>
      <c r="E21" s="474"/>
      <c r="F21" s="474"/>
      <c r="G21" s="474"/>
      <c r="H21" s="480"/>
      <c r="I21" s="483"/>
      <c r="J21" s="492"/>
      <c r="K21" s="489"/>
      <c r="L21" s="489"/>
      <c r="M21" s="486"/>
      <c r="N21" s="489"/>
      <c r="O21" s="477"/>
      <c r="P21" s="477"/>
      <c r="Q21" s="477"/>
      <c r="R21" s="477"/>
      <c r="S21" s="477"/>
      <c r="T21" s="477"/>
      <c r="U21" s="183"/>
      <c r="V21" s="183"/>
    </row>
    <row r="22" spans="1:176" x14ac:dyDescent="0.25">
      <c r="A22" s="468"/>
      <c r="B22" s="496"/>
      <c r="C22" s="471"/>
      <c r="D22" s="471"/>
      <c r="E22" s="474"/>
      <c r="F22" s="474"/>
      <c r="G22" s="474"/>
      <c r="H22" s="480"/>
      <c r="I22" s="483"/>
      <c r="J22" s="492"/>
      <c r="K22" s="489"/>
      <c r="L22" s="489"/>
      <c r="M22" s="486"/>
      <c r="N22" s="489"/>
      <c r="O22" s="477"/>
      <c r="P22" s="477"/>
      <c r="Q22" s="477"/>
      <c r="R22" s="477"/>
      <c r="S22" s="477"/>
      <c r="T22" s="477"/>
      <c r="U22" s="183"/>
      <c r="V22" s="183"/>
    </row>
    <row r="23" spans="1:176" x14ac:dyDescent="0.25">
      <c r="A23" s="468"/>
      <c r="B23" s="496"/>
      <c r="C23" s="471"/>
      <c r="D23" s="471"/>
      <c r="E23" s="474"/>
      <c r="F23" s="474"/>
      <c r="G23" s="474"/>
      <c r="H23" s="480"/>
      <c r="I23" s="483"/>
      <c r="J23" s="492"/>
      <c r="K23" s="489"/>
      <c r="L23" s="489"/>
      <c r="M23" s="486"/>
      <c r="N23" s="489"/>
      <c r="O23" s="477"/>
      <c r="P23" s="477"/>
      <c r="Q23" s="477"/>
      <c r="R23" s="477"/>
      <c r="S23" s="477"/>
      <c r="T23" s="477"/>
      <c r="U23" s="183"/>
      <c r="V23" s="183"/>
    </row>
    <row r="24" spans="1:176" ht="307.5" customHeight="1" thickBot="1" x14ac:dyDescent="0.3">
      <c r="A24" s="469"/>
      <c r="B24" s="497"/>
      <c r="C24" s="472"/>
      <c r="D24" s="472"/>
      <c r="E24" s="475"/>
      <c r="F24" s="475"/>
      <c r="G24" s="475"/>
      <c r="H24" s="481"/>
      <c r="I24" s="484"/>
      <c r="J24" s="493"/>
      <c r="K24" s="490"/>
      <c r="L24" s="490"/>
      <c r="M24" s="487"/>
      <c r="N24" s="490"/>
      <c r="O24" s="478"/>
      <c r="P24" s="478"/>
      <c r="Q24" s="478"/>
      <c r="R24" s="478"/>
      <c r="S24" s="478"/>
      <c r="T24" s="478"/>
      <c r="U24" s="183"/>
      <c r="V24" s="183"/>
    </row>
    <row r="25" spans="1:176" x14ac:dyDescent="0.25">
      <c r="A25" s="467">
        <f>'Mapa Final'!A20</f>
        <v>3</v>
      </c>
      <c r="B25" s="494" t="str">
        <f>'Mapa Final'!B20</f>
        <v>Corrupción</v>
      </c>
      <c r="C25" s="470" t="str">
        <f>'Mapa Final'!C20</f>
        <v>Reputacional(Corrupción)</v>
      </c>
      <c r="D25" s="470" t="str">
        <f>'Mapa Final'!D20</f>
        <v>1.Insuficientes programas de capacitación para la toma de conciencia debido al desconocimiento de la Ley Antisoborno (ISO 37001:2016), Plan Anticorrupción y  de los valores y principios propios de la entidad.
2. Desconocimiento del Código de Ètica y Buen Gobierno.    
3.Carencia de compromiso  y transparencia de los servidores con la entidad.
4.Deficiencias o debilidades en el seguimiento y control a la gestión realizada por los servidores.
5.Obtención de beneficios propios o en favor de terceros (tráfico de influencias).</v>
      </c>
      <c r="E25" s="473" t="str">
        <f>'Mapa Final'!E20</f>
        <v xml:space="preserve">Carencia de transparencia, ètica y valores. </v>
      </c>
      <c r="F25" s="473" t="str">
        <f>'Mapa Final'!F20</f>
        <v xml:space="preserve">Posibilidad que los servidores cometan actos ilegales para beneficio propio o en favor de terceros, debido a la carencia de transparencia, ètica y valores. </v>
      </c>
      <c r="G25" s="473" t="str">
        <f>'Mapa Final'!G20</f>
        <v>Fraude Interno</v>
      </c>
      <c r="H25" s="479" t="str">
        <f>'Mapa Final'!I20</f>
        <v>Muy Alta</v>
      </c>
      <c r="I25" s="482" t="str">
        <f>'Mapa Final'!L20</f>
        <v>Mayor</v>
      </c>
      <c r="J25" s="491" t="str">
        <f>'Mapa Final'!N20</f>
        <v xml:space="preserve">Alto </v>
      </c>
      <c r="K25" s="488" t="str">
        <f>'Mapa Final'!AA20</f>
        <v>Media</v>
      </c>
      <c r="L25" s="488" t="str">
        <f>'Mapa Final'!AE20</f>
        <v>Mayor</v>
      </c>
      <c r="M25" s="485" t="str">
        <f>'Mapa Final'!AG20</f>
        <v xml:space="preserve">Alto </v>
      </c>
      <c r="N25" s="488" t="str">
        <f>'Mapa Final'!AH20</f>
        <v>Evitar</v>
      </c>
      <c r="O25" s="476"/>
      <c r="P25" s="476"/>
      <c r="Q25" s="476"/>
      <c r="R25" s="476"/>
      <c r="S25" s="476"/>
      <c r="T25" s="476"/>
    </row>
    <row r="26" spans="1:176" x14ac:dyDescent="0.25">
      <c r="A26" s="468"/>
      <c r="B26" s="496"/>
      <c r="C26" s="471"/>
      <c r="D26" s="471"/>
      <c r="E26" s="474"/>
      <c r="F26" s="474"/>
      <c r="G26" s="474"/>
      <c r="H26" s="480"/>
      <c r="I26" s="483"/>
      <c r="J26" s="492"/>
      <c r="K26" s="489"/>
      <c r="L26" s="489"/>
      <c r="M26" s="486"/>
      <c r="N26" s="489"/>
      <c r="O26" s="477"/>
      <c r="P26" s="477"/>
      <c r="Q26" s="477"/>
      <c r="R26" s="477"/>
      <c r="S26" s="477"/>
      <c r="T26" s="477"/>
    </row>
    <row r="27" spans="1:176" x14ac:dyDescent="0.25">
      <c r="A27" s="468"/>
      <c r="B27" s="496"/>
      <c r="C27" s="471"/>
      <c r="D27" s="471"/>
      <c r="E27" s="474"/>
      <c r="F27" s="474"/>
      <c r="G27" s="474"/>
      <c r="H27" s="480"/>
      <c r="I27" s="483"/>
      <c r="J27" s="492"/>
      <c r="K27" s="489"/>
      <c r="L27" s="489"/>
      <c r="M27" s="486"/>
      <c r="N27" s="489"/>
      <c r="O27" s="477"/>
      <c r="P27" s="477"/>
      <c r="Q27" s="477"/>
      <c r="R27" s="477"/>
      <c r="S27" s="477"/>
      <c r="T27" s="477"/>
    </row>
    <row r="28" spans="1:176" x14ac:dyDescent="0.25">
      <c r="A28" s="468"/>
      <c r="B28" s="496"/>
      <c r="C28" s="471"/>
      <c r="D28" s="471"/>
      <c r="E28" s="474"/>
      <c r="F28" s="474"/>
      <c r="G28" s="474"/>
      <c r="H28" s="480"/>
      <c r="I28" s="483"/>
      <c r="J28" s="492"/>
      <c r="K28" s="489"/>
      <c r="L28" s="489"/>
      <c r="M28" s="486"/>
      <c r="N28" s="489"/>
      <c r="O28" s="477"/>
      <c r="P28" s="477"/>
      <c r="Q28" s="477"/>
      <c r="R28" s="477"/>
      <c r="S28" s="477"/>
      <c r="T28" s="477"/>
    </row>
    <row r="29" spans="1:176" ht="277.5" customHeight="1" thickBot="1" x14ac:dyDescent="0.3">
      <c r="A29" s="469"/>
      <c r="B29" s="497"/>
      <c r="C29" s="472"/>
      <c r="D29" s="472"/>
      <c r="E29" s="475"/>
      <c r="F29" s="475"/>
      <c r="G29" s="475"/>
      <c r="H29" s="481"/>
      <c r="I29" s="484"/>
      <c r="J29" s="493"/>
      <c r="K29" s="490"/>
      <c r="L29" s="490"/>
      <c r="M29" s="487"/>
      <c r="N29" s="490"/>
      <c r="O29" s="478"/>
      <c r="P29" s="478"/>
      <c r="Q29" s="478"/>
      <c r="R29" s="478"/>
      <c r="S29" s="478"/>
      <c r="T29" s="478"/>
    </row>
    <row r="30" spans="1:176" x14ac:dyDescent="0.25">
      <c r="A30" s="467">
        <f>'Mapa Final'!A25</f>
        <v>4</v>
      </c>
      <c r="B30" s="494" t="str">
        <f>'Mapa Final'!B25</f>
        <v>Demora en la expedición de documentos y trámites solicitados.</v>
      </c>
      <c r="C30" s="470" t="str">
        <f>'Mapa Final'!C25</f>
        <v>Incumplimiento de las metas establecidas</v>
      </c>
      <c r="D30" s="470" t="str">
        <f>'Mapa Final'!D25</f>
        <v>1.Paros huelgas y protestas que afecten la prestación del servicio.  
2.Congestion de trámites por fallas en los sistemas de información  
4.Emergencias Sanitarias (Pandemia, epidemia, etc), Emergencias Ambientales o Desastres Naturales.</v>
      </c>
      <c r="E30" s="473" t="str">
        <f>'Mapa Final'!E25</f>
        <v>Suceso(s) de fuerza mayor que impiden o dificultan el cumplimiento de las funciones de la URNA y afecta(n) la imagen de la Corporaciòn.</v>
      </c>
      <c r="F30" s="473" t="str">
        <f>'Mapa Final'!F25</f>
        <v>Posibilidad de afectación a los servicios que presta la URNA, debido a sucesos de fuerza mayor que imposibilitan su gestiòn administrativa.</v>
      </c>
      <c r="G30" s="473" t="str">
        <f>'Mapa Final'!G25</f>
        <v>Usuarios, productos y prácticas organizacionales</v>
      </c>
      <c r="H30" s="479" t="str">
        <f>'Mapa Final'!I25</f>
        <v>Muy Alta</v>
      </c>
      <c r="I30" s="482" t="str">
        <f>'Mapa Final'!L25</f>
        <v>Leve</v>
      </c>
      <c r="J30" s="491" t="str">
        <f>'Mapa Final'!N25</f>
        <v xml:space="preserve">Alto </v>
      </c>
      <c r="K30" s="488" t="str">
        <f>'Mapa Final'!AA25</f>
        <v>Media</v>
      </c>
      <c r="L30" s="488" t="str">
        <f>'Mapa Final'!AE25</f>
        <v>Leve</v>
      </c>
      <c r="M30" s="485" t="str">
        <f>'Mapa Final'!AG25</f>
        <v>Moderado</v>
      </c>
      <c r="N30" s="488" t="str">
        <f>'Mapa Final'!AH25</f>
        <v>Reducir(mitigar)</v>
      </c>
      <c r="O30" s="476"/>
      <c r="P30" s="476"/>
      <c r="Q30" s="476"/>
      <c r="R30" s="476"/>
      <c r="S30" s="476"/>
      <c r="T30" s="476"/>
    </row>
    <row r="31" spans="1:176" x14ac:dyDescent="0.25">
      <c r="A31" s="468"/>
      <c r="B31" s="496"/>
      <c r="C31" s="471"/>
      <c r="D31" s="471"/>
      <c r="E31" s="474"/>
      <c r="F31" s="474"/>
      <c r="G31" s="474"/>
      <c r="H31" s="480"/>
      <c r="I31" s="483"/>
      <c r="J31" s="492"/>
      <c r="K31" s="489"/>
      <c r="L31" s="489"/>
      <c r="M31" s="486"/>
      <c r="N31" s="489"/>
      <c r="O31" s="477"/>
      <c r="P31" s="477"/>
      <c r="Q31" s="477"/>
      <c r="R31" s="477"/>
      <c r="S31" s="477"/>
      <c r="T31" s="477"/>
    </row>
    <row r="32" spans="1:176" x14ac:dyDescent="0.25">
      <c r="A32" s="468"/>
      <c r="B32" s="496"/>
      <c r="C32" s="471"/>
      <c r="D32" s="471"/>
      <c r="E32" s="474"/>
      <c r="F32" s="474"/>
      <c r="G32" s="474"/>
      <c r="H32" s="480"/>
      <c r="I32" s="483"/>
      <c r="J32" s="492"/>
      <c r="K32" s="489"/>
      <c r="L32" s="489"/>
      <c r="M32" s="486"/>
      <c r="N32" s="489"/>
      <c r="O32" s="477"/>
      <c r="P32" s="477"/>
      <c r="Q32" s="477"/>
      <c r="R32" s="477"/>
      <c r="S32" s="477"/>
      <c r="T32" s="477"/>
    </row>
    <row r="33" spans="1:20" x14ac:dyDescent="0.25">
      <c r="A33" s="468"/>
      <c r="B33" s="496"/>
      <c r="C33" s="471"/>
      <c r="D33" s="471"/>
      <c r="E33" s="474"/>
      <c r="F33" s="474"/>
      <c r="G33" s="474"/>
      <c r="H33" s="480"/>
      <c r="I33" s="483"/>
      <c r="J33" s="492"/>
      <c r="K33" s="489"/>
      <c r="L33" s="489"/>
      <c r="M33" s="486"/>
      <c r="N33" s="489"/>
      <c r="O33" s="477"/>
      <c r="P33" s="477"/>
      <c r="Q33" s="477"/>
      <c r="R33" s="477"/>
      <c r="S33" s="477"/>
      <c r="T33" s="477"/>
    </row>
    <row r="34" spans="1:20" ht="102.75" customHeight="1" thickBot="1" x14ac:dyDescent="0.3">
      <c r="A34" s="469"/>
      <c r="B34" s="497"/>
      <c r="C34" s="472"/>
      <c r="D34" s="472"/>
      <c r="E34" s="475"/>
      <c r="F34" s="475"/>
      <c r="G34" s="475"/>
      <c r="H34" s="481"/>
      <c r="I34" s="484"/>
      <c r="J34" s="493"/>
      <c r="K34" s="490"/>
      <c r="L34" s="490"/>
      <c r="M34" s="487"/>
      <c r="N34" s="490"/>
      <c r="O34" s="478"/>
      <c r="P34" s="478"/>
      <c r="Q34" s="478"/>
      <c r="R34" s="478"/>
      <c r="S34" s="478"/>
      <c r="T34" s="478"/>
    </row>
    <row r="35" spans="1:20" x14ac:dyDescent="0.25">
      <c r="A35" s="467">
        <f>'Mapa Final'!A30</f>
        <v>5</v>
      </c>
      <c r="B35" s="494" t="str">
        <f>'Mapa Final'!B30</f>
        <v>Inaplicabilidad de la normatividad ambiental vigente</v>
      </c>
      <c r="C35" s="470" t="str">
        <f>'Mapa Final'!C30</f>
        <v xml:space="preserve"> Afectación Ambiental</v>
      </c>
      <c r="D35" s="470" t="str">
        <f>'Mapa Final'!D30</f>
        <v>1.Inaplicabilidad de las normas ambientales vigentes y de la Polìtica Ambiental para la Rama Judicial consignada en el Acuerdo PSAA14-10160.
2.Baja participación de los  servidores en las actividades de formación en temas del Sistema de Gestión Ambiental.
3.Ausencia de liderazgo y falta de interès de los servidores en el Sistema de Gestión Ambiental y el fortalecimiento de la cultura ambiental al interior de la Entidad.
4.Falta de atenciòn por parte de los servidores a las campañas ambientales socializadas a travès de los correos electònicos.</v>
      </c>
      <c r="E35" s="473" t="str">
        <f>'Mapa Final'!E30</f>
        <v>Inaplicaciòn de normas, requisitos y lineamientos ambientales por desconocimiento de los servidores.</v>
      </c>
      <c r="F35" s="473" t="str">
        <f>'Mapa Final'!F30</f>
        <v>Posibilidad de afectación ambiental causada por la falta de control a los aspectos que puedan generarla, debido a la inaplicaciòn de los requisitos legales ambientales por parte de los servidores.</v>
      </c>
      <c r="G35" s="473" t="str">
        <f>'Mapa Final'!G30</f>
        <v>Eventos Ambientales Internos</v>
      </c>
      <c r="H35" s="479" t="str">
        <f>'Mapa Final'!I30</f>
        <v>Baja</v>
      </c>
      <c r="I35" s="482" t="str">
        <f>'Mapa Final'!L30</f>
        <v>Leve</v>
      </c>
      <c r="J35" s="491" t="str">
        <f>'Mapa Final'!N30</f>
        <v>Bajo</v>
      </c>
      <c r="K35" s="488" t="str">
        <f>'Mapa Final'!AA30</f>
        <v>Baja</v>
      </c>
      <c r="L35" s="488" t="str">
        <f>'Mapa Final'!AE30</f>
        <v>Leve</v>
      </c>
      <c r="M35" s="485" t="str">
        <f>'Mapa Final'!AG30</f>
        <v>Bajo</v>
      </c>
      <c r="N35" s="488" t="str">
        <f>'Mapa Final'!AH30</f>
        <v>Aceptar</v>
      </c>
      <c r="O35" s="476"/>
      <c r="P35" s="476"/>
      <c r="Q35" s="476"/>
      <c r="R35" s="476"/>
      <c r="S35" s="476"/>
      <c r="T35" s="476"/>
    </row>
    <row r="36" spans="1:20" x14ac:dyDescent="0.25">
      <c r="A36" s="468"/>
      <c r="B36" s="496"/>
      <c r="C36" s="471"/>
      <c r="D36" s="471"/>
      <c r="E36" s="474"/>
      <c r="F36" s="474"/>
      <c r="G36" s="474"/>
      <c r="H36" s="480"/>
      <c r="I36" s="483"/>
      <c r="J36" s="492"/>
      <c r="K36" s="489"/>
      <c r="L36" s="489"/>
      <c r="M36" s="486"/>
      <c r="N36" s="489"/>
      <c r="O36" s="477"/>
      <c r="P36" s="477"/>
      <c r="Q36" s="477"/>
      <c r="R36" s="477"/>
      <c r="S36" s="477"/>
      <c r="T36" s="477"/>
    </row>
    <row r="37" spans="1:20" x14ac:dyDescent="0.25">
      <c r="A37" s="468"/>
      <c r="B37" s="496"/>
      <c r="C37" s="471"/>
      <c r="D37" s="471"/>
      <c r="E37" s="474"/>
      <c r="F37" s="474"/>
      <c r="G37" s="474"/>
      <c r="H37" s="480"/>
      <c r="I37" s="483"/>
      <c r="J37" s="492"/>
      <c r="K37" s="489"/>
      <c r="L37" s="489"/>
      <c r="M37" s="486"/>
      <c r="N37" s="489"/>
      <c r="O37" s="477"/>
      <c r="P37" s="477"/>
      <c r="Q37" s="477"/>
      <c r="R37" s="477"/>
      <c r="S37" s="477"/>
      <c r="T37" s="477"/>
    </row>
    <row r="38" spans="1:20" x14ac:dyDescent="0.25">
      <c r="A38" s="468"/>
      <c r="B38" s="496"/>
      <c r="C38" s="471"/>
      <c r="D38" s="471"/>
      <c r="E38" s="474"/>
      <c r="F38" s="474"/>
      <c r="G38" s="474"/>
      <c r="H38" s="480"/>
      <c r="I38" s="483"/>
      <c r="J38" s="492"/>
      <c r="K38" s="489"/>
      <c r="L38" s="489"/>
      <c r="M38" s="486"/>
      <c r="N38" s="489"/>
      <c r="O38" s="477"/>
      <c r="P38" s="477"/>
      <c r="Q38" s="477"/>
      <c r="R38" s="477"/>
      <c r="S38" s="477"/>
      <c r="T38" s="477"/>
    </row>
    <row r="39" spans="1:20" ht="278.25" customHeight="1" thickBot="1" x14ac:dyDescent="0.3">
      <c r="A39" s="469"/>
      <c r="B39" s="497"/>
      <c r="C39" s="472"/>
      <c r="D39" s="472"/>
      <c r="E39" s="475"/>
      <c r="F39" s="475"/>
      <c r="G39" s="475"/>
      <c r="H39" s="481"/>
      <c r="I39" s="484"/>
      <c r="J39" s="493"/>
      <c r="K39" s="490"/>
      <c r="L39" s="490"/>
      <c r="M39" s="487"/>
      <c r="N39" s="490"/>
      <c r="O39" s="478"/>
      <c r="P39" s="478"/>
      <c r="Q39" s="478"/>
      <c r="R39" s="478"/>
      <c r="S39" s="478"/>
      <c r="T39" s="478"/>
    </row>
    <row r="40" spans="1:20" x14ac:dyDescent="0.25">
      <c r="A40" s="467">
        <f>'Mapa Final'!A35</f>
        <v>6</v>
      </c>
      <c r="B40" s="494" t="str">
        <f>'Mapa Final'!B35</f>
        <v>Pèrdida de la información procesada en las bases de datos</v>
      </c>
      <c r="C40" s="470" t="str">
        <f>'Mapa Final'!C35</f>
        <v>Reputacional</v>
      </c>
      <c r="D40" s="470" t="str">
        <f>'Mapa Final'!D35</f>
        <v>1. Fallas en las redes de comunicación y/o en los Servidores.
2. Afectaciòn a la informaciòn a a los sistemas por hackeo o virus informaticos.</v>
      </c>
      <c r="E40" s="473" t="str">
        <f>'Mapa Final'!E35</f>
        <v xml:space="preserve">Falta de respaldos o de la tecnologìa necesaria para garantizar la protecciòn de la informaciòn. </v>
      </c>
      <c r="F40" s="473" t="str">
        <f>'Mapa Final'!F35</f>
        <v>Posibilidad de afectación a la prestación del servicio y/o a la gestión de la URNA, causados por agentes externos o sucesos de fuerza mayor que pueden derivar en la pèrdida total o parcial de las bases de datos o la inhabilitaciòn temporal de los sistemas de informaciòn de la URNA.</v>
      </c>
      <c r="G40" s="473" t="str">
        <f>'Mapa Final'!G35</f>
        <v>Fallas Tecnológicas</v>
      </c>
      <c r="H40" s="479" t="str">
        <f>'Mapa Final'!I35</f>
        <v>Baja</v>
      </c>
      <c r="I40" s="482" t="str">
        <f>'Mapa Final'!L35</f>
        <v>Leve</v>
      </c>
      <c r="J40" s="491" t="str">
        <f>'Mapa Final'!N35</f>
        <v>Bajo</v>
      </c>
      <c r="K40" s="488" t="str">
        <f>'Mapa Final'!AA35</f>
        <v>Baja</v>
      </c>
      <c r="L40" s="488" t="str">
        <f>'Mapa Final'!AE35</f>
        <v>Leve</v>
      </c>
      <c r="M40" s="485" t="str">
        <f>'Mapa Final'!AG35</f>
        <v>Bajo</v>
      </c>
      <c r="N40" s="488" t="str">
        <f>'Mapa Final'!AH35</f>
        <v>Aceptar</v>
      </c>
      <c r="O40" s="476"/>
      <c r="P40" s="476"/>
      <c r="Q40" s="476"/>
      <c r="R40" s="476"/>
      <c r="S40" s="476"/>
      <c r="T40" s="476"/>
    </row>
    <row r="41" spans="1:20" x14ac:dyDescent="0.25">
      <c r="A41" s="468"/>
      <c r="B41" s="496"/>
      <c r="C41" s="471"/>
      <c r="D41" s="471"/>
      <c r="E41" s="474"/>
      <c r="F41" s="474"/>
      <c r="G41" s="474"/>
      <c r="H41" s="480"/>
      <c r="I41" s="483"/>
      <c r="J41" s="492"/>
      <c r="K41" s="489"/>
      <c r="L41" s="489"/>
      <c r="M41" s="486"/>
      <c r="N41" s="489"/>
      <c r="O41" s="477"/>
      <c r="P41" s="477"/>
      <c r="Q41" s="477"/>
      <c r="R41" s="477"/>
      <c r="S41" s="477"/>
      <c r="T41" s="477"/>
    </row>
    <row r="42" spans="1:20" x14ac:dyDescent="0.25">
      <c r="A42" s="468"/>
      <c r="B42" s="496"/>
      <c r="C42" s="471"/>
      <c r="D42" s="471"/>
      <c r="E42" s="474"/>
      <c r="F42" s="474"/>
      <c r="G42" s="474"/>
      <c r="H42" s="480"/>
      <c r="I42" s="483"/>
      <c r="J42" s="492"/>
      <c r="K42" s="489"/>
      <c r="L42" s="489"/>
      <c r="M42" s="486"/>
      <c r="N42" s="489"/>
      <c r="O42" s="477"/>
      <c r="P42" s="477"/>
      <c r="Q42" s="477"/>
      <c r="R42" s="477"/>
      <c r="S42" s="477"/>
      <c r="T42" s="477"/>
    </row>
    <row r="43" spans="1:20" x14ac:dyDescent="0.25">
      <c r="A43" s="468"/>
      <c r="B43" s="496"/>
      <c r="C43" s="471"/>
      <c r="D43" s="471"/>
      <c r="E43" s="474"/>
      <c r="F43" s="474"/>
      <c r="G43" s="474"/>
      <c r="H43" s="480"/>
      <c r="I43" s="483"/>
      <c r="J43" s="492"/>
      <c r="K43" s="489"/>
      <c r="L43" s="489"/>
      <c r="M43" s="486"/>
      <c r="N43" s="489"/>
      <c r="O43" s="477"/>
      <c r="P43" s="477"/>
      <c r="Q43" s="477"/>
      <c r="R43" s="477"/>
      <c r="S43" s="477"/>
      <c r="T43" s="477"/>
    </row>
    <row r="44" spans="1:20" ht="15.75" thickBot="1" x14ac:dyDescent="0.3">
      <c r="A44" s="469"/>
      <c r="B44" s="497"/>
      <c r="C44" s="472"/>
      <c r="D44" s="472"/>
      <c r="E44" s="475"/>
      <c r="F44" s="475"/>
      <c r="G44" s="475"/>
      <c r="H44" s="481"/>
      <c r="I44" s="484"/>
      <c r="J44" s="493"/>
      <c r="K44" s="490"/>
      <c r="L44" s="490"/>
      <c r="M44" s="487"/>
      <c r="N44" s="490"/>
      <c r="O44" s="478"/>
      <c r="P44" s="478"/>
      <c r="Q44" s="478"/>
      <c r="R44" s="478"/>
      <c r="S44" s="478"/>
      <c r="T44" s="478"/>
    </row>
    <row r="45" spans="1:20" x14ac:dyDescent="0.25">
      <c r="A45" s="467">
        <f>'Mapa Final'!A40</f>
        <v>0</v>
      </c>
      <c r="B45" s="494">
        <f>'Mapa Final'!B40</f>
        <v>0</v>
      </c>
      <c r="C45" s="470">
        <f>'Mapa Final'!C40</f>
        <v>0</v>
      </c>
      <c r="D45" s="470">
        <f>'Mapa Final'!D40</f>
        <v>0</v>
      </c>
      <c r="E45" s="473">
        <f>'Mapa Final'!E40</f>
        <v>0</v>
      </c>
      <c r="F45" s="473">
        <f>'Mapa Final'!F40</f>
        <v>0</v>
      </c>
      <c r="G45" s="473">
        <f>'Mapa Final'!G40</f>
        <v>0</v>
      </c>
      <c r="H45" s="479" t="str">
        <f>'Mapa Final'!I40</f>
        <v>Muy Baja</v>
      </c>
      <c r="I45" s="482" t="b">
        <f>'Mapa Final'!L40</f>
        <v>0</v>
      </c>
      <c r="J45" s="491" t="e">
        <f>'Mapa Final'!N40</f>
        <v>#N/A</v>
      </c>
      <c r="K45" s="488" t="e">
        <f>'Mapa Final'!AA40</f>
        <v>#DIV/0!</v>
      </c>
      <c r="L45" s="488" t="e">
        <f>'Mapa Final'!AE40</f>
        <v>#DIV/0!</v>
      </c>
      <c r="M45" s="485" t="e">
        <f>'Mapa Final'!AG40</f>
        <v>#DIV/0!</v>
      </c>
      <c r="N45" s="488">
        <f>'Mapa Final'!AH40</f>
        <v>0</v>
      </c>
      <c r="O45" s="476"/>
      <c r="P45" s="476"/>
      <c r="Q45" s="476"/>
      <c r="R45" s="476"/>
      <c r="S45" s="476"/>
      <c r="T45" s="476"/>
    </row>
    <row r="46" spans="1:20" x14ac:dyDescent="0.25">
      <c r="A46" s="468"/>
      <c r="B46" s="496"/>
      <c r="C46" s="471"/>
      <c r="D46" s="471"/>
      <c r="E46" s="474"/>
      <c r="F46" s="474"/>
      <c r="G46" s="474"/>
      <c r="H46" s="480"/>
      <c r="I46" s="483"/>
      <c r="J46" s="492"/>
      <c r="K46" s="489"/>
      <c r="L46" s="489"/>
      <c r="M46" s="486"/>
      <c r="N46" s="489"/>
      <c r="O46" s="477"/>
      <c r="P46" s="477"/>
      <c r="Q46" s="477"/>
      <c r="R46" s="477"/>
      <c r="S46" s="477"/>
      <c r="T46" s="477"/>
    </row>
    <row r="47" spans="1:20" x14ac:dyDescent="0.25">
      <c r="A47" s="468"/>
      <c r="B47" s="496"/>
      <c r="C47" s="471"/>
      <c r="D47" s="471"/>
      <c r="E47" s="474"/>
      <c r="F47" s="474"/>
      <c r="G47" s="474"/>
      <c r="H47" s="480"/>
      <c r="I47" s="483"/>
      <c r="J47" s="492"/>
      <c r="K47" s="489"/>
      <c r="L47" s="489"/>
      <c r="M47" s="486"/>
      <c r="N47" s="489"/>
      <c r="O47" s="477"/>
      <c r="P47" s="477"/>
      <c r="Q47" s="477"/>
      <c r="R47" s="477"/>
      <c r="S47" s="477"/>
      <c r="T47" s="477"/>
    </row>
    <row r="48" spans="1:20" x14ac:dyDescent="0.25">
      <c r="A48" s="468"/>
      <c r="B48" s="496"/>
      <c r="C48" s="471"/>
      <c r="D48" s="471"/>
      <c r="E48" s="474"/>
      <c r="F48" s="474"/>
      <c r="G48" s="474"/>
      <c r="H48" s="480"/>
      <c r="I48" s="483"/>
      <c r="J48" s="492"/>
      <c r="K48" s="489"/>
      <c r="L48" s="489"/>
      <c r="M48" s="486"/>
      <c r="N48" s="489"/>
      <c r="O48" s="477"/>
      <c r="P48" s="477"/>
      <c r="Q48" s="477"/>
      <c r="R48" s="477"/>
      <c r="S48" s="477"/>
      <c r="T48" s="477"/>
    </row>
    <row r="49" spans="1:20" ht="15.75" thickBot="1" x14ac:dyDescent="0.3">
      <c r="A49" s="469"/>
      <c r="B49" s="497"/>
      <c r="C49" s="472"/>
      <c r="D49" s="472"/>
      <c r="E49" s="475"/>
      <c r="F49" s="475"/>
      <c r="G49" s="475"/>
      <c r="H49" s="481"/>
      <c r="I49" s="484"/>
      <c r="J49" s="493"/>
      <c r="K49" s="490"/>
      <c r="L49" s="490"/>
      <c r="M49" s="487"/>
      <c r="N49" s="490"/>
      <c r="O49" s="478"/>
      <c r="P49" s="478"/>
      <c r="Q49" s="478"/>
      <c r="R49" s="478"/>
      <c r="S49" s="478"/>
      <c r="T49" s="478"/>
    </row>
    <row r="50" spans="1:20" x14ac:dyDescent="0.25">
      <c r="A50" s="467">
        <f>'Mapa Final'!A45</f>
        <v>0</v>
      </c>
      <c r="B50" s="494">
        <f>'Mapa Final'!B45</f>
        <v>0</v>
      </c>
      <c r="C50" s="470">
        <f>'Mapa Final'!C45</f>
        <v>0</v>
      </c>
      <c r="D50" s="470">
        <f>'Mapa Final'!D45</f>
        <v>0</v>
      </c>
      <c r="E50" s="473">
        <f>'Mapa Final'!E45</f>
        <v>0</v>
      </c>
      <c r="F50" s="473">
        <f>'Mapa Final'!F45</f>
        <v>0</v>
      </c>
      <c r="G50" s="473">
        <f>'Mapa Final'!G45</f>
        <v>0</v>
      </c>
      <c r="H50" s="479" t="str">
        <f>'Mapa Final'!I45</f>
        <v>Muy Baja</v>
      </c>
      <c r="I50" s="482" t="b">
        <f>'Mapa Final'!L45</f>
        <v>0</v>
      </c>
      <c r="J50" s="491" t="e">
        <f>'Mapa Final'!N45</f>
        <v>#N/A</v>
      </c>
      <c r="K50" s="488" t="e">
        <f>'Mapa Final'!AA45</f>
        <v>#DIV/0!</v>
      </c>
      <c r="L50" s="488" t="e">
        <f>'Mapa Final'!AE45</f>
        <v>#DIV/0!</v>
      </c>
      <c r="M50" s="485" t="e">
        <f>'Mapa Final'!AG45</f>
        <v>#DIV/0!</v>
      </c>
      <c r="N50" s="488">
        <f>'Mapa Final'!AH45</f>
        <v>0</v>
      </c>
      <c r="O50" s="476"/>
      <c r="P50" s="476"/>
      <c r="Q50" s="476"/>
      <c r="R50" s="476"/>
      <c r="S50" s="476"/>
      <c r="T50" s="476"/>
    </row>
    <row r="51" spans="1:20" x14ac:dyDescent="0.25">
      <c r="A51" s="468"/>
      <c r="B51" s="496"/>
      <c r="C51" s="471"/>
      <c r="D51" s="471"/>
      <c r="E51" s="474"/>
      <c r="F51" s="474"/>
      <c r="G51" s="474"/>
      <c r="H51" s="480"/>
      <c r="I51" s="483"/>
      <c r="J51" s="492"/>
      <c r="K51" s="489"/>
      <c r="L51" s="489"/>
      <c r="M51" s="486"/>
      <c r="N51" s="489"/>
      <c r="O51" s="477"/>
      <c r="P51" s="477"/>
      <c r="Q51" s="477"/>
      <c r="R51" s="477"/>
      <c r="S51" s="477"/>
      <c r="T51" s="477"/>
    </row>
    <row r="52" spans="1:20" x14ac:dyDescent="0.25">
      <c r="A52" s="468"/>
      <c r="B52" s="496"/>
      <c r="C52" s="471"/>
      <c r="D52" s="471"/>
      <c r="E52" s="474"/>
      <c r="F52" s="474"/>
      <c r="G52" s="474"/>
      <c r="H52" s="480"/>
      <c r="I52" s="483"/>
      <c r="J52" s="492"/>
      <c r="K52" s="489"/>
      <c r="L52" s="489"/>
      <c r="M52" s="486"/>
      <c r="N52" s="489"/>
      <c r="O52" s="477"/>
      <c r="P52" s="477"/>
      <c r="Q52" s="477"/>
      <c r="R52" s="477"/>
      <c r="S52" s="477"/>
      <c r="T52" s="477"/>
    </row>
    <row r="53" spans="1:20" x14ac:dyDescent="0.25">
      <c r="A53" s="468"/>
      <c r="B53" s="496"/>
      <c r="C53" s="471"/>
      <c r="D53" s="471"/>
      <c r="E53" s="474"/>
      <c r="F53" s="474"/>
      <c r="G53" s="474"/>
      <c r="H53" s="480"/>
      <c r="I53" s="483"/>
      <c r="J53" s="492"/>
      <c r="K53" s="489"/>
      <c r="L53" s="489"/>
      <c r="M53" s="486"/>
      <c r="N53" s="489"/>
      <c r="O53" s="477"/>
      <c r="P53" s="477"/>
      <c r="Q53" s="477"/>
      <c r="R53" s="477"/>
      <c r="S53" s="477"/>
      <c r="T53" s="477"/>
    </row>
    <row r="54" spans="1:20" ht="15.75" thickBot="1" x14ac:dyDescent="0.3">
      <c r="A54" s="469"/>
      <c r="B54" s="497"/>
      <c r="C54" s="472"/>
      <c r="D54" s="472"/>
      <c r="E54" s="475"/>
      <c r="F54" s="475"/>
      <c r="G54" s="475"/>
      <c r="H54" s="481"/>
      <c r="I54" s="484"/>
      <c r="J54" s="493"/>
      <c r="K54" s="490"/>
      <c r="L54" s="490"/>
      <c r="M54" s="487"/>
      <c r="N54" s="490"/>
      <c r="O54" s="478"/>
      <c r="P54" s="478"/>
      <c r="Q54" s="478"/>
      <c r="R54" s="478"/>
      <c r="S54" s="478"/>
      <c r="T54" s="478"/>
    </row>
    <row r="55" spans="1:20" x14ac:dyDescent="0.25">
      <c r="A55" s="467">
        <f>'Mapa Final'!A50</f>
        <v>0</v>
      </c>
      <c r="B55" s="494">
        <f>'Mapa Final'!B50</f>
        <v>0</v>
      </c>
      <c r="C55" s="470">
        <f>'Mapa Final'!C50</f>
        <v>0</v>
      </c>
      <c r="D55" s="470">
        <f>'Mapa Final'!D50</f>
        <v>0</v>
      </c>
      <c r="E55" s="473">
        <f>'Mapa Final'!E50</f>
        <v>0</v>
      </c>
      <c r="F55" s="473">
        <f>'Mapa Final'!F50</f>
        <v>0</v>
      </c>
      <c r="G55" s="473">
        <f>'Mapa Final'!G50</f>
        <v>0</v>
      </c>
      <c r="H55" s="479" t="str">
        <f>'Mapa Final'!I50</f>
        <v>Muy Baja</v>
      </c>
      <c r="I55" s="482" t="b">
        <f>'Mapa Final'!L50</f>
        <v>0</v>
      </c>
      <c r="J55" s="491" t="e">
        <f>'Mapa Final'!N50</f>
        <v>#N/A</v>
      </c>
      <c r="K55" s="488" t="e">
        <f>'Mapa Final'!AA50</f>
        <v>#DIV/0!</v>
      </c>
      <c r="L55" s="488" t="e">
        <f>'Mapa Final'!AE50</f>
        <v>#DIV/0!</v>
      </c>
      <c r="M55" s="485" t="e">
        <f>'Mapa Final'!AG50</f>
        <v>#DIV/0!</v>
      </c>
      <c r="N55" s="488">
        <f>'Mapa Final'!AH50</f>
        <v>0</v>
      </c>
      <c r="O55" s="476"/>
      <c r="P55" s="476"/>
      <c r="Q55" s="476"/>
      <c r="R55" s="476"/>
      <c r="S55" s="476"/>
      <c r="T55" s="476"/>
    </row>
    <row r="56" spans="1:20" x14ac:dyDescent="0.25">
      <c r="A56" s="468"/>
      <c r="B56" s="496"/>
      <c r="C56" s="471"/>
      <c r="D56" s="471"/>
      <c r="E56" s="474"/>
      <c r="F56" s="474"/>
      <c r="G56" s="474"/>
      <c r="H56" s="480"/>
      <c r="I56" s="483"/>
      <c r="J56" s="492"/>
      <c r="K56" s="489"/>
      <c r="L56" s="489"/>
      <c r="M56" s="486"/>
      <c r="N56" s="489"/>
      <c r="O56" s="477"/>
      <c r="P56" s="477"/>
      <c r="Q56" s="477"/>
      <c r="R56" s="477"/>
      <c r="S56" s="477"/>
      <c r="T56" s="477"/>
    </row>
    <row r="57" spans="1:20" x14ac:dyDescent="0.25">
      <c r="A57" s="468"/>
      <c r="B57" s="496"/>
      <c r="C57" s="471"/>
      <c r="D57" s="471"/>
      <c r="E57" s="474"/>
      <c r="F57" s="474"/>
      <c r="G57" s="474"/>
      <c r="H57" s="480"/>
      <c r="I57" s="483"/>
      <c r="J57" s="492"/>
      <c r="K57" s="489"/>
      <c r="L57" s="489"/>
      <c r="M57" s="486"/>
      <c r="N57" s="489"/>
      <c r="O57" s="477"/>
      <c r="P57" s="477"/>
      <c r="Q57" s="477"/>
      <c r="R57" s="477"/>
      <c r="S57" s="477"/>
      <c r="T57" s="477"/>
    </row>
    <row r="58" spans="1:20" x14ac:dyDescent="0.25">
      <c r="A58" s="468"/>
      <c r="B58" s="496"/>
      <c r="C58" s="471"/>
      <c r="D58" s="471"/>
      <c r="E58" s="474"/>
      <c r="F58" s="474"/>
      <c r="G58" s="474"/>
      <c r="H58" s="480"/>
      <c r="I58" s="483"/>
      <c r="J58" s="492"/>
      <c r="K58" s="489"/>
      <c r="L58" s="489"/>
      <c r="M58" s="486"/>
      <c r="N58" s="489"/>
      <c r="O58" s="477"/>
      <c r="P58" s="477"/>
      <c r="Q58" s="477"/>
      <c r="R58" s="477"/>
      <c r="S58" s="477"/>
      <c r="T58" s="477"/>
    </row>
    <row r="59" spans="1:20" ht="15.75" thickBot="1" x14ac:dyDescent="0.3">
      <c r="A59" s="469"/>
      <c r="B59" s="497"/>
      <c r="C59" s="472"/>
      <c r="D59" s="472"/>
      <c r="E59" s="475"/>
      <c r="F59" s="475"/>
      <c r="G59" s="475"/>
      <c r="H59" s="481"/>
      <c r="I59" s="484"/>
      <c r="J59" s="493"/>
      <c r="K59" s="490"/>
      <c r="L59" s="490"/>
      <c r="M59" s="487"/>
      <c r="N59" s="490"/>
      <c r="O59" s="478"/>
      <c r="P59" s="478"/>
      <c r="Q59" s="478"/>
      <c r="R59" s="478"/>
      <c r="S59" s="478"/>
      <c r="T59" s="478"/>
    </row>
  </sheetData>
  <mergeCells count="219">
    <mergeCell ref="B20:B24"/>
    <mergeCell ref="B25:B29"/>
    <mergeCell ref="B30:B34"/>
    <mergeCell ref="B35:B39"/>
    <mergeCell ref="B40:B44"/>
    <mergeCell ref="B45:B49"/>
    <mergeCell ref="B50:B54"/>
    <mergeCell ref="B55:B59"/>
    <mergeCell ref="K55:K59"/>
    <mergeCell ref="E45:E49"/>
    <mergeCell ref="F45:F49"/>
    <mergeCell ref="G45:G49"/>
    <mergeCell ref="I55:I59"/>
    <mergeCell ref="J55:J59"/>
    <mergeCell ref="I35:I39"/>
    <mergeCell ref="J35:J39"/>
    <mergeCell ref="K35:K39"/>
    <mergeCell ref="K40:K44"/>
    <mergeCell ref="D25:D29"/>
    <mergeCell ref="E25:E29"/>
    <mergeCell ref="F25:F29"/>
    <mergeCell ref="G25:G29"/>
    <mergeCell ref="H45:H49"/>
    <mergeCell ref="I45:I49"/>
    <mergeCell ref="M55:M59"/>
    <mergeCell ref="S50:S54"/>
    <mergeCell ref="T50:T54"/>
    <mergeCell ref="A55:A59"/>
    <mergeCell ref="C55:C59"/>
    <mergeCell ref="D55:D59"/>
    <mergeCell ref="E55:E59"/>
    <mergeCell ref="F55:F59"/>
    <mergeCell ref="G55:G59"/>
    <mergeCell ref="K50:K54"/>
    <mergeCell ref="L50:L54"/>
    <mergeCell ref="M50:M54"/>
    <mergeCell ref="N50:N54"/>
    <mergeCell ref="O50:O54"/>
    <mergeCell ref="P50:P54"/>
    <mergeCell ref="T55:T59"/>
    <mergeCell ref="N55:N59"/>
    <mergeCell ref="O55:O59"/>
    <mergeCell ref="P55:P59"/>
    <mergeCell ref="Q55:Q59"/>
    <mergeCell ref="R55:R59"/>
    <mergeCell ref="S55:S59"/>
    <mergeCell ref="H55:H59"/>
    <mergeCell ref="J45:J49"/>
    <mergeCell ref="K45:K49"/>
    <mergeCell ref="L45:L49"/>
    <mergeCell ref="A45:A49"/>
    <mergeCell ref="C45:C49"/>
    <mergeCell ref="D45:D49"/>
    <mergeCell ref="L55:L59"/>
    <mergeCell ref="A50:A54"/>
    <mergeCell ref="C50:C54"/>
    <mergeCell ref="D50:D54"/>
    <mergeCell ref="E50:E54"/>
    <mergeCell ref="F50:F54"/>
    <mergeCell ref="G50:G54"/>
    <mergeCell ref="H50:H54"/>
    <mergeCell ref="I50:I54"/>
    <mergeCell ref="J50:J54"/>
    <mergeCell ref="L35:L39"/>
    <mergeCell ref="M35:M39"/>
    <mergeCell ref="Q40:Q44"/>
    <mergeCell ref="M45:M49"/>
    <mergeCell ref="Q50:Q54"/>
    <mergeCell ref="R50:R54"/>
    <mergeCell ref="R40:R44"/>
    <mergeCell ref="S40:S44"/>
    <mergeCell ref="T40:T44"/>
    <mergeCell ref="N40:N44"/>
    <mergeCell ref="O40:O44"/>
    <mergeCell ref="P40:P44"/>
    <mergeCell ref="L40:L44"/>
    <mergeCell ref="M40:M44"/>
    <mergeCell ref="T45:T49"/>
    <mergeCell ref="N45:N49"/>
    <mergeCell ref="O45:O49"/>
    <mergeCell ref="P45:P49"/>
    <mergeCell ref="Q45:Q49"/>
    <mergeCell ref="R45:R49"/>
    <mergeCell ref="S45:S49"/>
    <mergeCell ref="A40:A44"/>
    <mergeCell ref="C40:C44"/>
    <mergeCell ref="D40:D44"/>
    <mergeCell ref="E40:E44"/>
    <mergeCell ref="F40:F44"/>
    <mergeCell ref="G40:G44"/>
    <mergeCell ref="H40:H44"/>
    <mergeCell ref="I40:I44"/>
    <mergeCell ref="J40:J44"/>
    <mergeCell ref="Q30:Q34"/>
    <mergeCell ref="R30:R34"/>
    <mergeCell ref="S30:S34"/>
    <mergeCell ref="T30:T34"/>
    <mergeCell ref="A35:A39"/>
    <mergeCell ref="C35:C39"/>
    <mergeCell ref="D35:D39"/>
    <mergeCell ref="E35:E39"/>
    <mergeCell ref="F35:F39"/>
    <mergeCell ref="G35:G39"/>
    <mergeCell ref="K30:K34"/>
    <mergeCell ref="L30:L34"/>
    <mergeCell ref="M30:M34"/>
    <mergeCell ref="N30:N34"/>
    <mergeCell ref="O30:O34"/>
    <mergeCell ref="P30:P34"/>
    <mergeCell ref="T35:T39"/>
    <mergeCell ref="N35:N39"/>
    <mergeCell ref="O35:O39"/>
    <mergeCell ref="P35:P39"/>
    <mergeCell ref="Q35:Q39"/>
    <mergeCell ref="R35:R39"/>
    <mergeCell ref="S35:S39"/>
    <mergeCell ref="H35:H39"/>
    <mergeCell ref="T25:T29"/>
    <mergeCell ref="A30:A34"/>
    <mergeCell ref="C30:C34"/>
    <mergeCell ref="D30:D34"/>
    <mergeCell ref="E30:E34"/>
    <mergeCell ref="F30:F34"/>
    <mergeCell ref="G30:G34"/>
    <mergeCell ref="H30:H34"/>
    <mergeCell ref="I30:I34"/>
    <mergeCell ref="J30:J34"/>
    <mergeCell ref="N25:N29"/>
    <mergeCell ref="O25:O29"/>
    <mergeCell ref="P25:P29"/>
    <mergeCell ref="Q25:Q29"/>
    <mergeCell ref="R25:R29"/>
    <mergeCell ref="S25:S29"/>
    <mergeCell ref="H25:H29"/>
    <mergeCell ref="I25:I29"/>
    <mergeCell ref="J25:J29"/>
    <mergeCell ref="K25:K29"/>
    <mergeCell ref="L25:L29"/>
    <mergeCell ref="M25:M29"/>
    <mergeCell ref="A25:A29"/>
    <mergeCell ref="C25:C29"/>
    <mergeCell ref="O20:O24"/>
    <mergeCell ref="P20:P24"/>
    <mergeCell ref="Q20:Q24"/>
    <mergeCell ref="R20:R24"/>
    <mergeCell ref="S20:S24"/>
    <mergeCell ref="D20:D24"/>
    <mergeCell ref="E20:E24"/>
    <mergeCell ref="F20:F24"/>
    <mergeCell ref="G20:G24"/>
    <mergeCell ref="H20:H24"/>
    <mergeCell ref="I20:I24"/>
    <mergeCell ref="J20:J24"/>
    <mergeCell ref="K20:K24"/>
    <mergeCell ref="L20:L24"/>
    <mergeCell ref="M20:M24"/>
    <mergeCell ref="T10:T14"/>
    <mergeCell ref="A7:F7"/>
    <mergeCell ref="A1:C2"/>
    <mergeCell ref="A4:C4"/>
    <mergeCell ref="D4:N4"/>
    <mergeCell ref="O4:Q4"/>
    <mergeCell ref="A5:C5"/>
    <mergeCell ref="D5:N5"/>
    <mergeCell ref="O10:O14"/>
    <mergeCell ref="P10:P14"/>
    <mergeCell ref="Q10:Q14"/>
    <mergeCell ref="R10:R14"/>
    <mergeCell ref="S10:S14"/>
    <mergeCell ref="I10:I14"/>
    <mergeCell ref="R1:T3"/>
    <mergeCell ref="D1:Q3"/>
    <mergeCell ref="R7:S7"/>
    <mergeCell ref="T7:T8"/>
    <mergeCell ref="A9:N9"/>
    <mergeCell ref="A10:A14"/>
    <mergeCell ref="C10:C14"/>
    <mergeCell ref="D10:D14"/>
    <mergeCell ref="E10:E14"/>
    <mergeCell ref="H10:H14"/>
    <mergeCell ref="J15:J19"/>
    <mergeCell ref="T20:T24"/>
    <mergeCell ref="N20:N24"/>
    <mergeCell ref="A20:A24"/>
    <mergeCell ref="C20:C24"/>
    <mergeCell ref="A15:A19"/>
    <mergeCell ref="C15:C19"/>
    <mergeCell ref="D15:D19"/>
    <mergeCell ref="E15:E19"/>
    <mergeCell ref="H15:H19"/>
    <mergeCell ref="I15:I19"/>
    <mergeCell ref="F15:F19"/>
    <mergeCell ref="G15:G19"/>
    <mergeCell ref="T15:T19"/>
    <mergeCell ref="O15:O19"/>
    <mergeCell ref="P15:P19"/>
    <mergeCell ref="Q15:Q19"/>
    <mergeCell ref="R15:R19"/>
    <mergeCell ref="S15:S19"/>
    <mergeCell ref="K15:K19"/>
    <mergeCell ref="L15:L19"/>
    <mergeCell ref="M15:M19"/>
    <mergeCell ref="N15:N19"/>
    <mergeCell ref="B15:B19"/>
    <mergeCell ref="O7:O8"/>
    <mergeCell ref="P7:Q7"/>
    <mergeCell ref="H7:J7"/>
    <mergeCell ref="K7:M7"/>
    <mergeCell ref="N7:N8"/>
    <mergeCell ref="F10:F14"/>
    <mergeCell ref="G10:G14"/>
    <mergeCell ref="A6:C6"/>
    <mergeCell ref="D6:N6"/>
    <mergeCell ref="J10:J14"/>
    <mergeCell ref="K10:K14"/>
    <mergeCell ref="L10:L14"/>
    <mergeCell ref="M10:M14"/>
    <mergeCell ref="N10:N14"/>
    <mergeCell ref="B10:B14"/>
  </mergeCells>
  <conditionalFormatting sqref="D8:G8 H7 H60:J1048576 A7:B7">
    <cfRule type="containsText" dxfId="1793" priority="703" operator="containsText" text="3- Moderado">
      <formula>NOT(ISERROR(SEARCH("3- Moderado",A7)))</formula>
    </cfRule>
    <cfRule type="containsText" dxfId="1792" priority="704" operator="containsText" text="6- Moderado">
      <formula>NOT(ISERROR(SEARCH("6- Moderado",A7)))</formula>
    </cfRule>
    <cfRule type="containsText" dxfId="1791" priority="705" operator="containsText" text="4- Moderado">
      <formula>NOT(ISERROR(SEARCH("4- Moderado",A7)))</formula>
    </cfRule>
    <cfRule type="containsText" dxfId="1790" priority="706" operator="containsText" text="3- Bajo">
      <formula>NOT(ISERROR(SEARCH("3- Bajo",A7)))</formula>
    </cfRule>
    <cfRule type="containsText" dxfId="1789" priority="707" operator="containsText" text="4- Bajo">
      <formula>NOT(ISERROR(SEARCH("4- Bajo",A7)))</formula>
    </cfRule>
    <cfRule type="containsText" dxfId="1788" priority="708" operator="containsText" text="1- Bajo">
      <formula>NOT(ISERROR(SEARCH("1- Bajo",A7)))</formula>
    </cfRule>
  </conditionalFormatting>
  <conditionalFormatting sqref="H8:J8">
    <cfRule type="containsText" dxfId="1787" priority="696" operator="containsText" text="3- Moderado">
      <formula>NOT(ISERROR(SEARCH("3- Moderado",H8)))</formula>
    </cfRule>
    <cfRule type="containsText" dxfId="1786" priority="697" operator="containsText" text="6- Moderado">
      <formula>NOT(ISERROR(SEARCH("6- Moderado",H8)))</formula>
    </cfRule>
    <cfRule type="containsText" dxfId="1785" priority="698" operator="containsText" text="4- Moderado">
      <formula>NOT(ISERROR(SEARCH("4- Moderado",H8)))</formula>
    </cfRule>
    <cfRule type="containsText" dxfId="1784" priority="699" operator="containsText" text="3- Bajo">
      <formula>NOT(ISERROR(SEARCH("3- Bajo",H8)))</formula>
    </cfRule>
    <cfRule type="containsText" dxfId="1783" priority="700" operator="containsText" text="4- Bajo">
      <formula>NOT(ISERROR(SEARCH("4- Bajo",H8)))</formula>
    </cfRule>
    <cfRule type="containsText" dxfId="1782" priority="702" operator="containsText" text="1- Bajo">
      <formula>NOT(ISERROR(SEARCH("1- Bajo",H8)))</formula>
    </cfRule>
  </conditionalFormatting>
  <conditionalFormatting sqref="J8 J60:J1048576">
    <cfRule type="containsText" dxfId="1781" priority="685" operator="containsText" text="25- Extremo">
      <formula>NOT(ISERROR(SEARCH("25- Extremo",J8)))</formula>
    </cfRule>
    <cfRule type="containsText" dxfId="1780" priority="686" operator="containsText" text="20- Extremo">
      <formula>NOT(ISERROR(SEARCH("20- Extremo",J8)))</formula>
    </cfRule>
    <cfRule type="containsText" dxfId="1779" priority="687" operator="containsText" text="15- Extremo">
      <formula>NOT(ISERROR(SEARCH("15- Extremo",J8)))</formula>
    </cfRule>
    <cfRule type="containsText" dxfId="1778" priority="688" operator="containsText" text="10- Extremo">
      <formula>NOT(ISERROR(SEARCH("10- Extremo",J8)))</formula>
    </cfRule>
    <cfRule type="containsText" dxfId="1777" priority="689" operator="containsText" text="5- Extremo">
      <formula>NOT(ISERROR(SEARCH("5- Extremo",J8)))</formula>
    </cfRule>
    <cfRule type="containsText" dxfId="1776" priority="690" operator="containsText" text="12- Alto">
      <formula>NOT(ISERROR(SEARCH("12- Alto",J8)))</formula>
    </cfRule>
    <cfRule type="containsText" dxfId="1775" priority="691" operator="containsText" text="10- Alto">
      <formula>NOT(ISERROR(SEARCH("10- Alto",J8)))</formula>
    </cfRule>
    <cfRule type="containsText" dxfId="1774" priority="692" operator="containsText" text="9- Alto">
      <formula>NOT(ISERROR(SEARCH("9- Alto",J8)))</formula>
    </cfRule>
    <cfRule type="containsText" dxfId="1773" priority="693" operator="containsText" text="8- Alto">
      <formula>NOT(ISERROR(SEARCH("8- Alto",J8)))</formula>
    </cfRule>
    <cfRule type="containsText" dxfId="1772" priority="694" operator="containsText" text="5- Alto">
      <formula>NOT(ISERROR(SEARCH("5- Alto",J8)))</formula>
    </cfRule>
    <cfRule type="containsText" dxfId="1771" priority="695" operator="containsText" text="4- Alto">
      <formula>NOT(ISERROR(SEARCH("4- Alto",J8)))</formula>
    </cfRule>
    <cfRule type="containsText" dxfId="1770" priority="701" operator="containsText" text="2- Bajo">
      <formula>NOT(ISERROR(SEARCH("2- Bajo",J8)))</formula>
    </cfRule>
  </conditionalFormatting>
  <conditionalFormatting sqref="K10:L10 K15:L15 K20:L20">
    <cfRule type="containsText" dxfId="1769" priority="679" operator="containsText" text="3- Moderado">
      <formula>NOT(ISERROR(SEARCH("3- Moderado",K10)))</formula>
    </cfRule>
    <cfRule type="containsText" dxfId="1768" priority="680" operator="containsText" text="6- Moderado">
      <formula>NOT(ISERROR(SEARCH("6- Moderado",K10)))</formula>
    </cfRule>
    <cfRule type="containsText" dxfId="1767" priority="681" operator="containsText" text="4- Moderado">
      <formula>NOT(ISERROR(SEARCH("4- Moderado",K10)))</formula>
    </cfRule>
    <cfRule type="containsText" dxfId="1766" priority="682" operator="containsText" text="3- Bajo">
      <formula>NOT(ISERROR(SEARCH("3- Bajo",K10)))</formula>
    </cfRule>
    <cfRule type="containsText" dxfId="1765" priority="683" operator="containsText" text="4- Bajo">
      <formula>NOT(ISERROR(SEARCH("4- Bajo",K10)))</formula>
    </cfRule>
    <cfRule type="containsText" dxfId="1764" priority="684" operator="containsText" text="1- Bajo">
      <formula>NOT(ISERROR(SEARCH("1- Bajo",K10)))</formula>
    </cfRule>
  </conditionalFormatting>
  <conditionalFormatting sqref="H10:I10 H15:I15 H20:I20">
    <cfRule type="containsText" dxfId="1763" priority="673" operator="containsText" text="3- Moderado">
      <formula>NOT(ISERROR(SEARCH("3- Moderado",H10)))</formula>
    </cfRule>
    <cfRule type="containsText" dxfId="1762" priority="674" operator="containsText" text="6- Moderado">
      <formula>NOT(ISERROR(SEARCH("6- Moderado",H10)))</formula>
    </cfRule>
    <cfRule type="containsText" dxfId="1761" priority="675" operator="containsText" text="4- Moderado">
      <formula>NOT(ISERROR(SEARCH("4- Moderado",H10)))</formula>
    </cfRule>
    <cfRule type="containsText" dxfId="1760" priority="676" operator="containsText" text="3- Bajo">
      <formula>NOT(ISERROR(SEARCH("3- Bajo",H10)))</formula>
    </cfRule>
    <cfRule type="containsText" dxfId="1759" priority="677" operator="containsText" text="4- Bajo">
      <formula>NOT(ISERROR(SEARCH("4- Bajo",H10)))</formula>
    </cfRule>
    <cfRule type="containsText" dxfId="1758" priority="678" operator="containsText" text="1- Bajo">
      <formula>NOT(ISERROR(SEARCH("1- Bajo",H10)))</formula>
    </cfRule>
  </conditionalFormatting>
  <conditionalFormatting sqref="A10:E10 E15 A15:B15 B20 B25 B30 B35 B40 B45 B50 B55">
    <cfRule type="containsText" dxfId="1757" priority="667" operator="containsText" text="3- Moderado">
      <formula>NOT(ISERROR(SEARCH("3- Moderado",A10)))</formula>
    </cfRule>
    <cfRule type="containsText" dxfId="1756" priority="668" operator="containsText" text="6- Moderado">
      <formula>NOT(ISERROR(SEARCH("6- Moderado",A10)))</formula>
    </cfRule>
    <cfRule type="containsText" dxfId="1755" priority="669" operator="containsText" text="4- Moderado">
      <formula>NOT(ISERROR(SEARCH("4- Moderado",A10)))</formula>
    </cfRule>
    <cfRule type="containsText" dxfId="1754" priority="670" operator="containsText" text="3- Bajo">
      <formula>NOT(ISERROR(SEARCH("3- Bajo",A10)))</formula>
    </cfRule>
    <cfRule type="containsText" dxfId="1753" priority="671" operator="containsText" text="4- Bajo">
      <formula>NOT(ISERROR(SEARCH("4- Bajo",A10)))</formula>
    </cfRule>
    <cfRule type="containsText" dxfId="1752" priority="672" operator="containsText" text="1- Bajo">
      <formula>NOT(ISERROR(SEARCH("1- Bajo",A10)))</formula>
    </cfRule>
  </conditionalFormatting>
  <conditionalFormatting sqref="F10:G10 F15:G15">
    <cfRule type="containsText" dxfId="1751" priority="661" operator="containsText" text="3- Moderado">
      <formula>NOT(ISERROR(SEARCH("3- Moderado",F10)))</formula>
    </cfRule>
    <cfRule type="containsText" dxfId="1750" priority="662" operator="containsText" text="6- Moderado">
      <formula>NOT(ISERROR(SEARCH("6- Moderado",F10)))</formula>
    </cfRule>
    <cfRule type="containsText" dxfId="1749" priority="663" operator="containsText" text="4- Moderado">
      <formula>NOT(ISERROR(SEARCH("4- Moderado",F10)))</formula>
    </cfRule>
    <cfRule type="containsText" dxfId="1748" priority="664" operator="containsText" text="3- Bajo">
      <formula>NOT(ISERROR(SEARCH("3- Bajo",F10)))</formula>
    </cfRule>
    <cfRule type="containsText" dxfId="1747" priority="665" operator="containsText" text="4- Bajo">
      <formula>NOT(ISERROR(SEARCH("4- Bajo",F10)))</formula>
    </cfRule>
    <cfRule type="containsText" dxfId="1746" priority="666" operator="containsText" text="1- Bajo">
      <formula>NOT(ISERROR(SEARCH("1- Bajo",F10)))</formula>
    </cfRule>
  </conditionalFormatting>
  <conditionalFormatting sqref="K8">
    <cfRule type="containsText" dxfId="1745" priority="655" operator="containsText" text="3- Moderado">
      <formula>NOT(ISERROR(SEARCH("3- Moderado",K8)))</formula>
    </cfRule>
    <cfRule type="containsText" dxfId="1744" priority="656" operator="containsText" text="6- Moderado">
      <formula>NOT(ISERROR(SEARCH("6- Moderado",K8)))</formula>
    </cfRule>
    <cfRule type="containsText" dxfId="1743" priority="657" operator="containsText" text="4- Moderado">
      <formula>NOT(ISERROR(SEARCH("4- Moderado",K8)))</formula>
    </cfRule>
    <cfRule type="containsText" dxfId="1742" priority="658" operator="containsText" text="3- Bajo">
      <formula>NOT(ISERROR(SEARCH("3- Bajo",K8)))</formula>
    </cfRule>
    <cfRule type="containsText" dxfId="1741" priority="659" operator="containsText" text="4- Bajo">
      <formula>NOT(ISERROR(SEARCH("4- Bajo",K8)))</formula>
    </cfRule>
    <cfRule type="containsText" dxfId="1740" priority="660" operator="containsText" text="1- Bajo">
      <formula>NOT(ISERROR(SEARCH("1- Bajo",K8)))</formula>
    </cfRule>
  </conditionalFormatting>
  <conditionalFormatting sqref="L8">
    <cfRule type="containsText" dxfId="1739" priority="649" operator="containsText" text="3- Moderado">
      <formula>NOT(ISERROR(SEARCH("3- Moderado",L8)))</formula>
    </cfRule>
    <cfRule type="containsText" dxfId="1738" priority="650" operator="containsText" text="6- Moderado">
      <formula>NOT(ISERROR(SEARCH("6- Moderado",L8)))</formula>
    </cfRule>
    <cfRule type="containsText" dxfId="1737" priority="651" operator="containsText" text="4- Moderado">
      <formula>NOT(ISERROR(SEARCH("4- Moderado",L8)))</formula>
    </cfRule>
    <cfRule type="containsText" dxfId="1736" priority="652" operator="containsText" text="3- Bajo">
      <formula>NOT(ISERROR(SEARCH("3- Bajo",L8)))</formula>
    </cfRule>
    <cfRule type="containsText" dxfId="1735" priority="653" operator="containsText" text="4- Bajo">
      <formula>NOT(ISERROR(SEARCH("4- Bajo",L8)))</formula>
    </cfRule>
    <cfRule type="containsText" dxfId="1734" priority="654" operator="containsText" text="1- Bajo">
      <formula>NOT(ISERROR(SEARCH("1- Bajo",L8)))</formula>
    </cfRule>
  </conditionalFormatting>
  <conditionalFormatting sqref="M8">
    <cfRule type="containsText" dxfId="1733" priority="643" operator="containsText" text="3- Moderado">
      <formula>NOT(ISERROR(SEARCH("3- Moderado",M8)))</formula>
    </cfRule>
    <cfRule type="containsText" dxfId="1732" priority="644" operator="containsText" text="6- Moderado">
      <formula>NOT(ISERROR(SEARCH("6- Moderado",M8)))</formula>
    </cfRule>
    <cfRule type="containsText" dxfId="1731" priority="645" operator="containsText" text="4- Moderado">
      <formula>NOT(ISERROR(SEARCH("4- Moderado",M8)))</formula>
    </cfRule>
    <cfRule type="containsText" dxfId="1730" priority="646" operator="containsText" text="3- Bajo">
      <formula>NOT(ISERROR(SEARCH("3- Bajo",M8)))</formula>
    </cfRule>
    <cfRule type="containsText" dxfId="1729" priority="647" operator="containsText" text="4- Bajo">
      <formula>NOT(ISERROR(SEARCH("4- Bajo",M8)))</formula>
    </cfRule>
    <cfRule type="containsText" dxfId="1728" priority="648" operator="containsText" text="1- Bajo">
      <formula>NOT(ISERROR(SEARCH("1- Bajo",M8)))</formula>
    </cfRule>
  </conditionalFormatting>
  <conditionalFormatting sqref="J10:J24">
    <cfRule type="containsText" dxfId="1727" priority="638" operator="containsText" text="Bajo">
      <formula>NOT(ISERROR(SEARCH("Bajo",J10)))</formula>
    </cfRule>
    <cfRule type="containsText" dxfId="1726" priority="639" operator="containsText" text="Moderado">
      <formula>NOT(ISERROR(SEARCH("Moderado",J10)))</formula>
    </cfRule>
    <cfRule type="containsText" dxfId="1725" priority="640" operator="containsText" text="Alto">
      <formula>NOT(ISERROR(SEARCH("Alto",J10)))</formula>
    </cfRule>
    <cfRule type="containsText" dxfId="1724" priority="641" operator="containsText" text="Extremo">
      <formula>NOT(ISERROR(SEARCH("Extremo",J10)))</formula>
    </cfRule>
    <cfRule type="colorScale" priority="642">
      <colorScale>
        <cfvo type="min"/>
        <cfvo type="max"/>
        <color rgb="FFFF7128"/>
        <color rgb="FFFFEF9C"/>
      </colorScale>
    </cfRule>
  </conditionalFormatting>
  <conditionalFormatting sqref="M10:M24">
    <cfRule type="containsText" dxfId="1723" priority="573" operator="containsText" text="Moderado">
      <formula>NOT(ISERROR(SEARCH("Moderado",M10)))</formula>
    </cfRule>
    <cfRule type="containsText" dxfId="1722" priority="633" operator="containsText" text="Bajo">
      <formula>NOT(ISERROR(SEARCH("Bajo",M10)))</formula>
    </cfRule>
    <cfRule type="containsText" dxfId="1721" priority="634" operator="containsText" text="Moderado">
      <formula>NOT(ISERROR(SEARCH("Moderado",M10)))</formula>
    </cfRule>
    <cfRule type="containsText" dxfId="1720" priority="635" operator="containsText" text="Alto">
      <formula>NOT(ISERROR(SEARCH("Alto",M10)))</formula>
    </cfRule>
    <cfRule type="containsText" dxfId="1719" priority="636" operator="containsText" text="Extremo">
      <formula>NOT(ISERROR(SEARCH("Extremo",M10)))</formula>
    </cfRule>
    <cfRule type="colorScale" priority="637">
      <colorScale>
        <cfvo type="min"/>
        <cfvo type="max"/>
        <color rgb="FFFF7128"/>
        <color rgb="FFFFEF9C"/>
      </colorScale>
    </cfRule>
  </conditionalFormatting>
  <conditionalFormatting sqref="N10 N15 N20">
    <cfRule type="containsText" dxfId="1718" priority="627" operator="containsText" text="3- Moderado">
      <formula>NOT(ISERROR(SEARCH("3- Moderado",N10)))</formula>
    </cfRule>
    <cfRule type="containsText" dxfId="1717" priority="628" operator="containsText" text="6- Moderado">
      <formula>NOT(ISERROR(SEARCH("6- Moderado",N10)))</formula>
    </cfRule>
    <cfRule type="containsText" dxfId="1716" priority="629" operator="containsText" text="4- Moderado">
      <formula>NOT(ISERROR(SEARCH("4- Moderado",N10)))</formula>
    </cfRule>
    <cfRule type="containsText" dxfId="1715" priority="630" operator="containsText" text="3- Bajo">
      <formula>NOT(ISERROR(SEARCH("3- Bajo",N10)))</formula>
    </cfRule>
    <cfRule type="containsText" dxfId="1714" priority="631" operator="containsText" text="4- Bajo">
      <formula>NOT(ISERROR(SEARCH("4- Bajo",N10)))</formula>
    </cfRule>
    <cfRule type="containsText" dxfId="1713" priority="632" operator="containsText" text="1- Bajo">
      <formula>NOT(ISERROR(SEARCH("1- Bajo",N10)))</formula>
    </cfRule>
  </conditionalFormatting>
  <conditionalFormatting sqref="H10:H24">
    <cfRule type="containsText" dxfId="1712" priority="574" operator="containsText" text="Muy Alta">
      <formula>NOT(ISERROR(SEARCH("Muy Alta",H10)))</formula>
    </cfRule>
    <cfRule type="containsText" dxfId="1711" priority="575" operator="containsText" text="Alta">
      <formula>NOT(ISERROR(SEARCH("Alta",H10)))</formula>
    </cfRule>
    <cfRule type="containsText" dxfId="1710" priority="576" operator="containsText" text="Muy Alta">
      <formula>NOT(ISERROR(SEARCH("Muy Alta",H10)))</formula>
    </cfRule>
    <cfRule type="containsText" dxfId="1709" priority="581" operator="containsText" text="Muy Baja">
      <formula>NOT(ISERROR(SEARCH("Muy Baja",H10)))</formula>
    </cfRule>
    <cfRule type="containsText" dxfId="1708" priority="582" operator="containsText" text="Baja">
      <formula>NOT(ISERROR(SEARCH("Baja",H10)))</formula>
    </cfRule>
    <cfRule type="containsText" dxfId="1707" priority="583" operator="containsText" text="Media">
      <formula>NOT(ISERROR(SEARCH("Media",H10)))</formula>
    </cfRule>
    <cfRule type="containsText" dxfId="1706" priority="584" operator="containsText" text="Alta">
      <formula>NOT(ISERROR(SEARCH("Alta",H10)))</formula>
    </cfRule>
    <cfRule type="containsText" dxfId="1705" priority="586" operator="containsText" text="Muy Alta">
      <formula>NOT(ISERROR(SEARCH("Muy Alta",H10)))</formula>
    </cfRule>
  </conditionalFormatting>
  <conditionalFormatting sqref="I10:I24">
    <cfRule type="containsText" dxfId="1704" priority="577" operator="containsText" text="Catastrófico">
      <formula>NOT(ISERROR(SEARCH("Catastrófico",I10)))</formula>
    </cfRule>
    <cfRule type="containsText" dxfId="1703" priority="578" operator="containsText" text="Mayor">
      <formula>NOT(ISERROR(SEARCH("Mayor",I10)))</formula>
    </cfRule>
    <cfRule type="containsText" dxfId="1702" priority="579" operator="containsText" text="Menor">
      <formula>NOT(ISERROR(SEARCH("Menor",I10)))</formula>
    </cfRule>
    <cfRule type="containsText" dxfId="1701" priority="580" operator="containsText" text="Leve">
      <formula>NOT(ISERROR(SEARCH("Leve",I10)))</formula>
    </cfRule>
    <cfRule type="containsText" dxfId="1700" priority="585" operator="containsText" text="Moderado">
      <formula>NOT(ISERROR(SEARCH("Moderado",I10)))</formula>
    </cfRule>
  </conditionalFormatting>
  <conditionalFormatting sqref="K10:K24">
    <cfRule type="containsText" dxfId="1699" priority="572" operator="containsText" text="Media">
      <formula>NOT(ISERROR(SEARCH("Media",K10)))</formula>
    </cfRule>
  </conditionalFormatting>
  <conditionalFormatting sqref="L10:L24">
    <cfRule type="containsText" dxfId="1698" priority="571" operator="containsText" text="Moderado">
      <formula>NOT(ISERROR(SEARCH("Moderado",L10)))</formula>
    </cfRule>
  </conditionalFormatting>
  <conditionalFormatting sqref="C15">
    <cfRule type="containsText" dxfId="1697" priority="565" operator="containsText" text="3- Moderado">
      <formula>NOT(ISERROR(SEARCH("3- Moderado",C15)))</formula>
    </cfRule>
    <cfRule type="containsText" dxfId="1696" priority="566" operator="containsText" text="6- Moderado">
      <formula>NOT(ISERROR(SEARCH("6- Moderado",C15)))</formula>
    </cfRule>
    <cfRule type="containsText" dxfId="1695" priority="567" operator="containsText" text="4- Moderado">
      <formula>NOT(ISERROR(SEARCH("4- Moderado",C15)))</formula>
    </cfRule>
    <cfRule type="containsText" dxfId="1694" priority="568" operator="containsText" text="3- Bajo">
      <formula>NOT(ISERROR(SEARCH("3- Bajo",C15)))</formula>
    </cfRule>
    <cfRule type="containsText" dxfId="1693" priority="569" operator="containsText" text="4- Bajo">
      <formula>NOT(ISERROR(SEARCH("4- Bajo",C15)))</formula>
    </cfRule>
    <cfRule type="containsText" dxfId="1692" priority="570" operator="containsText" text="1- Bajo">
      <formula>NOT(ISERROR(SEARCH("1- Bajo",C15)))</formula>
    </cfRule>
  </conditionalFormatting>
  <conditionalFormatting sqref="D15">
    <cfRule type="containsText" dxfId="1691" priority="559" operator="containsText" text="3- Moderado">
      <formula>NOT(ISERROR(SEARCH("3- Moderado",D15)))</formula>
    </cfRule>
    <cfRule type="containsText" dxfId="1690" priority="560" operator="containsText" text="6- Moderado">
      <formula>NOT(ISERROR(SEARCH("6- Moderado",D15)))</formula>
    </cfRule>
    <cfRule type="containsText" dxfId="1689" priority="561" operator="containsText" text="4- Moderado">
      <formula>NOT(ISERROR(SEARCH("4- Moderado",D15)))</formula>
    </cfRule>
    <cfRule type="containsText" dxfId="1688" priority="562" operator="containsText" text="3- Bajo">
      <formula>NOT(ISERROR(SEARCH("3- Bajo",D15)))</formula>
    </cfRule>
    <cfRule type="containsText" dxfId="1687" priority="563" operator="containsText" text="4- Bajo">
      <formula>NOT(ISERROR(SEARCH("4- Bajo",D15)))</formula>
    </cfRule>
    <cfRule type="containsText" dxfId="1686" priority="564" operator="containsText" text="1- Bajo">
      <formula>NOT(ISERROR(SEARCH("1- Bajo",D15)))</formula>
    </cfRule>
  </conditionalFormatting>
  <conditionalFormatting sqref="J10:J24">
    <cfRule type="containsText" dxfId="1685" priority="558" operator="containsText" text="Moderado">
      <formula>NOT(ISERROR(SEARCH("Moderado",J10)))</formula>
    </cfRule>
  </conditionalFormatting>
  <conditionalFormatting sqref="J10:J24">
    <cfRule type="containsText" dxfId="1684" priority="556" operator="containsText" text="Bajo">
      <formula>NOT(ISERROR(SEARCH("Bajo",J10)))</formula>
    </cfRule>
    <cfRule type="containsText" dxfId="1683" priority="557" operator="containsText" text="Extremo">
      <formula>NOT(ISERROR(SEARCH("Extremo",J10)))</formula>
    </cfRule>
  </conditionalFormatting>
  <conditionalFormatting sqref="K10:K24">
    <cfRule type="containsText" dxfId="1682" priority="554" operator="containsText" text="Baja">
      <formula>NOT(ISERROR(SEARCH("Baja",K10)))</formula>
    </cfRule>
    <cfRule type="containsText" dxfId="1681" priority="555" operator="containsText" text="Muy Baja">
      <formula>NOT(ISERROR(SEARCH("Muy Baja",K10)))</formula>
    </cfRule>
  </conditionalFormatting>
  <conditionalFormatting sqref="K10:K24">
    <cfRule type="containsText" dxfId="1680" priority="552" operator="containsText" text="Muy Alta">
      <formula>NOT(ISERROR(SEARCH("Muy Alta",K10)))</formula>
    </cfRule>
    <cfRule type="containsText" dxfId="1679" priority="553" operator="containsText" text="Alta">
      <formula>NOT(ISERROR(SEARCH("Alta",K10)))</formula>
    </cfRule>
  </conditionalFormatting>
  <conditionalFormatting sqref="L10:L24">
    <cfRule type="containsText" dxfId="1678" priority="548" operator="containsText" text="Catastrófico">
      <formula>NOT(ISERROR(SEARCH("Catastrófico",L10)))</formula>
    </cfRule>
    <cfRule type="containsText" dxfId="1677" priority="549" operator="containsText" text="Mayor">
      <formula>NOT(ISERROR(SEARCH("Mayor",L10)))</formula>
    </cfRule>
    <cfRule type="containsText" dxfId="1676" priority="550" operator="containsText" text="Menor">
      <formula>NOT(ISERROR(SEARCH("Menor",L10)))</formula>
    </cfRule>
    <cfRule type="containsText" dxfId="1675" priority="551" operator="containsText" text="Leve">
      <formula>NOT(ISERROR(SEARCH("Leve",L10)))</formula>
    </cfRule>
  </conditionalFormatting>
  <conditionalFormatting sqref="A20 E20">
    <cfRule type="containsText" dxfId="1674" priority="542" operator="containsText" text="3- Moderado">
      <formula>NOT(ISERROR(SEARCH("3- Moderado",A20)))</formula>
    </cfRule>
    <cfRule type="containsText" dxfId="1673" priority="543" operator="containsText" text="6- Moderado">
      <formula>NOT(ISERROR(SEARCH("6- Moderado",A20)))</formula>
    </cfRule>
    <cfRule type="containsText" dxfId="1672" priority="544" operator="containsText" text="4- Moderado">
      <formula>NOT(ISERROR(SEARCH("4- Moderado",A20)))</formula>
    </cfRule>
    <cfRule type="containsText" dxfId="1671" priority="545" operator="containsText" text="3- Bajo">
      <formula>NOT(ISERROR(SEARCH("3- Bajo",A20)))</formula>
    </cfRule>
    <cfRule type="containsText" dxfId="1670" priority="546" operator="containsText" text="4- Bajo">
      <formula>NOT(ISERROR(SEARCH("4- Bajo",A20)))</formula>
    </cfRule>
    <cfRule type="containsText" dxfId="1669" priority="547" operator="containsText" text="1- Bajo">
      <formula>NOT(ISERROR(SEARCH("1- Bajo",A20)))</formula>
    </cfRule>
  </conditionalFormatting>
  <conditionalFormatting sqref="F20:G20">
    <cfRule type="containsText" dxfId="1668" priority="536" operator="containsText" text="3- Moderado">
      <formula>NOT(ISERROR(SEARCH("3- Moderado",F20)))</formula>
    </cfRule>
    <cfRule type="containsText" dxfId="1667" priority="537" operator="containsText" text="6- Moderado">
      <formula>NOT(ISERROR(SEARCH("6- Moderado",F20)))</formula>
    </cfRule>
    <cfRule type="containsText" dxfId="1666" priority="538" operator="containsText" text="4- Moderado">
      <formula>NOT(ISERROR(SEARCH("4- Moderado",F20)))</formula>
    </cfRule>
    <cfRule type="containsText" dxfId="1665" priority="539" operator="containsText" text="3- Bajo">
      <formula>NOT(ISERROR(SEARCH("3- Bajo",F20)))</formula>
    </cfRule>
    <cfRule type="containsText" dxfId="1664" priority="540" operator="containsText" text="4- Bajo">
      <formula>NOT(ISERROR(SEARCH("4- Bajo",F20)))</formula>
    </cfRule>
    <cfRule type="containsText" dxfId="1663" priority="541" operator="containsText" text="1- Bajo">
      <formula>NOT(ISERROR(SEARCH("1- Bajo",F20)))</formula>
    </cfRule>
  </conditionalFormatting>
  <conditionalFormatting sqref="C20">
    <cfRule type="containsText" dxfId="1662" priority="530" operator="containsText" text="3- Moderado">
      <formula>NOT(ISERROR(SEARCH("3- Moderado",C20)))</formula>
    </cfRule>
    <cfRule type="containsText" dxfId="1661" priority="531" operator="containsText" text="6- Moderado">
      <formula>NOT(ISERROR(SEARCH("6- Moderado",C20)))</formula>
    </cfRule>
    <cfRule type="containsText" dxfId="1660" priority="532" operator="containsText" text="4- Moderado">
      <formula>NOT(ISERROR(SEARCH("4- Moderado",C20)))</formula>
    </cfRule>
    <cfRule type="containsText" dxfId="1659" priority="533" operator="containsText" text="3- Bajo">
      <formula>NOT(ISERROR(SEARCH("3- Bajo",C20)))</formula>
    </cfRule>
    <cfRule type="containsText" dxfId="1658" priority="534" operator="containsText" text="4- Bajo">
      <formula>NOT(ISERROR(SEARCH("4- Bajo",C20)))</formula>
    </cfRule>
    <cfRule type="containsText" dxfId="1657" priority="535" operator="containsText" text="1- Bajo">
      <formula>NOT(ISERROR(SEARCH("1- Bajo",C20)))</formula>
    </cfRule>
  </conditionalFormatting>
  <conditionalFormatting sqref="D20">
    <cfRule type="containsText" dxfId="1656" priority="524" operator="containsText" text="3- Moderado">
      <formula>NOT(ISERROR(SEARCH("3- Moderado",D20)))</formula>
    </cfRule>
    <cfRule type="containsText" dxfId="1655" priority="525" operator="containsText" text="6- Moderado">
      <formula>NOT(ISERROR(SEARCH("6- Moderado",D20)))</formula>
    </cfRule>
    <cfRule type="containsText" dxfId="1654" priority="526" operator="containsText" text="4- Moderado">
      <formula>NOT(ISERROR(SEARCH("4- Moderado",D20)))</formula>
    </cfRule>
    <cfRule type="containsText" dxfId="1653" priority="527" operator="containsText" text="3- Bajo">
      <formula>NOT(ISERROR(SEARCH("3- Bajo",D20)))</formula>
    </cfRule>
    <cfRule type="containsText" dxfId="1652" priority="528" operator="containsText" text="4- Bajo">
      <formula>NOT(ISERROR(SEARCH("4- Bajo",D20)))</formula>
    </cfRule>
    <cfRule type="containsText" dxfId="1651" priority="529" operator="containsText" text="1- Bajo">
      <formula>NOT(ISERROR(SEARCH("1- Bajo",D20)))</formula>
    </cfRule>
  </conditionalFormatting>
  <conditionalFormatting sqref="K25:L25">
    <cfRule type="containsText" dxfId="1650" priority="518" operator="containsText" text="3- Moderado">
      <formula>NOT(ISERROR(SEARCH("3- Moderado",K25)))</formula>
    </cfRule>
    <cfRule type="containsText" dxfId="1649" priority="519" operator="containsText" text="6- Moderado">
      <formula>NOT(ISERROR(SEARCH("6- Moderado",K25)))</formula>
    </cfRule>
    <cfRule type="containsText" dxfId="1648" priority="520" operator="containsText" text="4- Moderado">
      <formula>NOT(ISERROR(SEARCH("4- Moderado",K25)))</formula>
    </cfRule>
    <cfRule type="containsText" dxfId="1647" priority="521" operator="containsText" text="3- Bajo">
      <formula>NOT(ISERROR(SEARCH("3- Bajo",K25)))</formula>
    </cfRule>
    <cfRule type="containsText" dxfId="1646" priority="522" operator="containsText" text="4- Bajo">
      <formula>NOT(ISERROR(SEARCH("4- Bajo",K25)))</formula>
    </cfRule>
    <cfRule type="containsText" dxfId="1645" priority="523" operator="containsText" text="1- Bajo">
      <formula>NOT(ISERROR(SEARCH("1- Bajo",K25)))</formula>
    </cfRule>
  </conditionalFormatting>
  <conditionalFormatting sqref="H25:I25">
    <cfRule type="containsText" dxfId="1644" priority="512" operator="containsText" text="3- Moderado">
      <formula>NOT(ISERROR(SEARCH("3- Moderado",H25)))</formula>
    </cfRule>
    <cfRule type="containsText" dxfId="1643" priority="513" operator="containsText" text="6- Moderado">
      <formula>NOT(ISERROR(SEARCH("6- Moderado",H25)))</formula>
    </cfRule>
    <cfRule type="containsText" dxfId="1642" priority="514" operator="containsText" text="4- Moderado">
      <formula>NOT(ISERROR(SEARCH("4- Moderado",H25)))</formula>
    </cfRule>
    <cfRule type="containsText" dxfId="1641" priority="515" operator="containsText" text="3- Bajo">
      <formula>NOT(ISERROR(SEARCH("3- Bajo",H25)))</formula>
    </cfRule>
    <cfRule type="containsText" dxfId="1640" priority="516" operator="containsText" text="4- Bajo">
      <formula>NOT(ISERROR(SEARCH("4- Bajo",H25)))</formula>
    </cfRule>
    <cfRule type="containsText" dxfId="1639" priority="517" operator="containsText" text="1- Bajo">
      <formula>NOT(ISERROR(SEARCH("1- Bajo",H25)))</formula>
    </cfRule>
  </conditionalFormatting>
  <conditionalFormatting sqref="A25 C25:E25">
    <cfRule type="containsText" dxfId="1638" priority="506" operator="containsText" text="3- Moderado">
      <formula>NOT(ISERROR(SEARCH("3- Moderado",A25)))</formula>
    </cfRule>
    <cfRule type="containsText" dxfId="1637" priority="507" operator="containsText" text="6- Moderado">
      <formula>NOT(ISERROR(SEARCH("6- Moderado",A25)))</formula>
    </cfRule>
    <cfRule type="containsText" dxfId="1636" priority="508" operator="containsText" text="4- Moderado">
      <formula>NOT(ISERROR(SEARCH("4- Moderado",A25)))</formula>
    </cfRule>
    <cfRule type="containsText" dxfId="1635" priority="509" operator="containsText" text="3- Bajo">
      <formula>NOT(ISERROR(SEARCH("3- Bajo",A25)))</formula>
    </cfRule>
    <cfRule type="containsText" dxfId="1634" priority="510" operator="containsText" text="4- Bajo">
      <formula>NOT(ISERROR(SEARCH("4- Bajo",A25)))</formula>
    </cfRule>
    <cfRule type="containsText" dxfId="1633" priority="511" operator="containsText" text="1- Bajo">
      <formula>NOT(ISERROR(SEARCH("1- Bajo",A25)))</formula>
    </cfRule>
  </conditionalFormatting>
  <conditionalFormatting sqref="F25:G25">
    <cfRule type="containsText" dxfId="1632" priority="500" operator="containsText" text="3- Moderado">
      <formula>NOT(ISERROR(SEARCH("3- Moderado",F25)))</formula>
    </cfRule>
    <cfRule type="containsText" dxfId="1631" priority="501" operator="containsText" text="6- Moderado">
      <formula>NOT(ISERROR(SEARCH("6- Moderado",F25)))</formula>
    </cfRule>
    <cfRule type="containsText" dxfId="1630" priority="502" operator="containsText" text="4- Moderado">
      <formula>NOT(ISERROR(SEARCH("4- Moderado",F25)))</formula>
    </cfRule>
    <cfRule type="containsText" dxfId="1629" priority="503" operator="containsText" text="3- Bajo">
      <formula>NOT(ISERROR(SEARCH("3- Bajo",F25)))</formula>
    </cfRule>
    <cfRule type="containsText" dxfId="1628" priority="504" operator="containsText" text="4- Bajo">
      <formula>NOT(ISERROR(SEARCH("4- Bajo",F25)))</formula>
    </cfRule>
    <cfRule type="containsText" dxfId="1627" priority="505" operator="containsText" text="1- Bajo">
      <formula>NOT(ISERROR(SEARCH("1- Bajo",F25)))</formula>
    </cfRule>
  </conditionalFormatting>
  <conditionalFormatting sqref="J25:J29">
    <cfRule type="containsText" dxfId="1626" priority="495" operator="containsText" text="Bajo">
      <formula>NOT(ISERROR(SEARCH("Bajo",J25)))</formula>
    </cfRule>
    <cfRule type="containsText" dxfId="1625" priority="496" operator="containsText" text="Moderado">
      <formula>NOT(ISERROR(SEARCH("Moderado",J25)))</formula>
    </cfRule>
    <cfRule type="containsText" dxfId="1624" priority="497" operator="containsText" text="Alto">
      <formula>NOT(ISERROR(SEARCH("Alto",J25)))</formula>
    </cfRule>
    <cfRule type="containsText" dxfId="1623" priority="498" operator="containsText" text="Extremo">
      <formula>NOT(ISERROR(SEARCH("Extremo",J25)))</formula>
    </cfRule>
    <cfRule type="colorScale" priority="499">
      <colorScale>
        <cfvo type="min"/>
        <cfvo type="max"/>
        <color rgb="FFFF7128"/>
        <color rgb="FFFFEF9C"/>
      </colorScale>
    </cfRule>
  </conditionalFormatting>
  <conditionalFormatting sqref="M25:M29">
    <cfRule type="containsText" dxfId="1622" priority="470" operator="containsText" text="Moderado">
      <formula>NOT(ISERROR(SEARCH("Moderado",M25)))</formula>
    </cfRule>
    <cfRule type="containsText" dxfId="1621" priority="490" operator="containsText" text="Bajo">
      <formula>NOT(ISERROR(SEARCH("Bajo",M25)))</formula>
    </cfRule>
    <cfRule type="containsText" dxfId="1620" priority="491" operator="containsText" text="Moderado">
      <formula>NOT(ISERROR(SEARCH("Moderado",M25)))</formula>
    </cfRule>
    <cfRule type="containsText" dxfId="1619" priority="492" operator="containsText" text="Alto">
      <formula>NOT(ISERROR(SEARCH("Alto",M25)))</formula>
    </cfRule>
    <cfRule type="containsText" dxfId="1618" priority="493" operator="containsText" text="Extremo">
      <formula>NOT(ISERROR(SEARCH("Extremo",M25)))</formula>
    </cfRule>
    <cfRule type="colorScale" priority="494">
      <colorScale>
        <cfvo type="min"/>
        <cfvo type="max"/>
        <color rgb="FFFF7128"/>
        <color rgb="FFFFEF9C"/>
      </colorScale>
    </cfRule>
  </conditionalFormatting>
  <conditionalFormatting sqref="N25">
    <cfRule type="containsText" dxfId="1617" priority="484" operator="containsText" text="3- Moderado">
      <formula>NOT(ISERROR(SEARCH("3- Moderado",N25)))</formula>
    </cfRule>
    <cfRule type="containsText" dxfId="1616" priority="485" operator="containsText" text="6- Moderado">
      <formula>NOT(ISERROR(SEARCH("6- Moderado",N25)))</formula>
    </cfRule>
    <cfRule type="containsText" dxfId="1615" priority="486" operator="containsText" text="4- Moderado">
      <formula>NOT(ISERROR(SEARCH("4- Moderado",N25)))</formula>
    </cfRule>
    <cfRule type="containsText" dxfId="1614" priority="487" operator="containsText" text="3- Bajo">
      <formula>NOT(ISERROR(SEARCH("3- Bajo",N25)))</formula>
    </cfRule>
    <cfRule type="containsText" dxfId="1613" priority="488" operator="containsText" text="4- Bajo">
      <formula>NOT(ISERROR(SEARCH("4- Bajo",N25)))</formula>
    </cfRule>
    <cfRule type="containsText" dxfId="1612" priority="489" operator="containsText" text="1- Bajo">
      <formula>NOT(ISERROR(SEARCH("1- Bajo",N25)))</formula>
    </cfRule>
  </conditionalFormatting>
  <conditionalFormatting sqref="H25:H29">
    <cfRule type="containsText" dxfId="1611" priority="471" operator="containsText" text="Muy Alta">
      <formula>NOT(ISERROR(SEARCH("Muy Alta",H25)))</formula>
    </cfRule>
    <cfRule type="containsText" dxfId="1610" priority="472" operator="containsText" text="Alta">
      <formula>NOT(ISERROR(SEARCH("Alta",H25)))</formula>
    </cfRule>
    <cfRule type="containsText" dxfId="1609" priority="473" operator="containsText" text="Muy Alta">
      <formula>NOT(ISERROR(SEARCH("Muy Alta",H25)))</formula>
    </cfRule>
    <cfRule type="containsText" dxfId="1608" priority="478" operator="containsText" text="Muy Baja">
      <formula>NOT(ISERROR(SEARCH("Muy Baja",H25)))</formula>
    </cfRule>
    <cfRule type="containsText" dxfId="1607" priority="479" operator="containsText" text="Baja">
      <formula>NOT(ISERROR(SEARCH("Baja",H25)))</formula>
    </cfRule>
    <cfRule type="containsText" dxfId="1606" priority="480" operator="containsText" text="Media">
      <formula>NOT(ISERROR(SEARCH("Media",H25)))</formula>
    </cfRule>
    <cfRule type="containsText" dxfId="1605" priority="481" operator="containsText" text="Alta">
      <formula>NOT(ISERROR(SEARCH("Alta",H25)))</formula>
    </cfRule>
    <cfRule type="containsText" dxfId="1604" priority="483" operator="containsText" text="Muy Alta">
      <formula>NOT(ISERROR(SEARCH("Muy Alta",H25)))</formula>
    </cfRule>
  </conditionalFormatting>
  <conditionalFormatting sqref="I25:I29">
    <cfRule type="containsText" dxfId="1603" priority="474" operator="containsText" text="Catastrófico">
      <formula>NOT(ISERROR(SEARCH("Catastrófico",I25)))</formula>
    </cfRule>
    <cfRule type="containsText" dxfId="1602" priority="475" operator="containsText" text="Mayor">
      <formula>NOT(ISERROR(SEARCH("Mayor",I25)))</formula>
    </cfRule>
    <cfRule type="containsText" dxfId="1601" priority="476" operator="containsText" text="Menor">
      <formula>NOT(ISERROR(SEARCH("Menor",I25)))</formula>
    </cfRule>
    <cfRule type="containsText" dxfId="1600" priority="477" operator="containsText" text="Leve">
      <formula>NOT(ISERROR(SEARCH("Leve",I25)))</formula>
    </cfRule>
    <cfRule type="containsText" dxfId="1599" priority="482" operator="containsText" text="Moderado">
      <formula>NOT(ISERROR(SEARCH("Moderado",I25)))</formula>
    </cfRule>
  </conditionalFormatting>
  <conditionalFormatting sqref="K25:K29">
    <cfRule type="containsText" dxfId="1598" priority="469" operator="containsText" text="Media">
      <formula>NOT(ISERROR(SEARCH("Media",K25)))</formula>
    </cfRule>
  </conditionalFormatting>
  <conditionalFormatting sqref="L25:L29">
    <cfRule type="containsText" dxfId="1597" priority="468" operator="containsText" text="Moderado">
      <formula>NOT(ISERROR(SEARCH("Moderado",L25)))</formula>
    </cfRule>
  </conditionalFormatting>
  <conditionalFormatting sqref="J25:J29">
    <cfRule type="containsText" dxfId="1596" priority="467" operator="containsText" text="Moderado">
      <formula>NOT(ISERROR(SEARCH("Moderado",J25)))</formula>
    </cfRule>
  </conditionalFormatting>
  <conditionalFormatting sqref="J25:J29">
    <cfRule type="containsText" dxfId="1595" priority="465" operator="containsText" text="Bajo">
      <formula>NOT(ISERROR(SEARCH("Bajo",J25)))</formula>
    </cfRule>
    <cfRule type="containsText" dxfId="1594" priority="466" operator="containsText" text="Extremo">
      <formula>NOT(ISERROR(SEARCH("Extremo",J25)))</formula>
    </cfRule>
  </conditionalFormatting>
  <conditionalFormatting sqref="K25:K29">
    <cfRule type="containsText" dxfId="1593" priority="463" operator="containsText" text="Baja">
      <formula>NOT(ISERROR(SEARCH("Baja",K25)))</formula>
    </cfRule>
    <cfRule type="containsText" dxfId="1592" priority="464" operator="containsText" text="Muy Baja">
      <formula>NOT(ISERROR(SEARCH("Muy Baja",K25)))</formula>
    </cfRule>
  </conditionalFormatting>
  <conditionalFormatting sqref="K25:K29">
    <cfRule type="containsText" dxfId="1591" priority="461" operator="containsText" text="Muy Alta">
      <formula>NOT(ISERROR(SEARCH("Muy Alta",K25)))</formula>
    </cfRule>
    <cfRule type="containsText" dxfId="1590" priority="462" operator="containsText" text="Alta">
      <formula>NOT(ISERROR(SEARCH("Alta",K25)))</formula>
    </cfRule>
  </conditionalFormatting>
  <conditionalFormatting sqref="L25:L29">
    <cfRule type="containsText" dxfId="1589" priority="457" operator="containsText" text="Catastrófico">
      <formula>NOT(ISERROR(SEARCH("Catastrófico",L25)))</formula>
    </cfRule>
    <cfRule type="containsText" dxfId="1588" priority="458" operator="containsText" text="Mayor">
      <formula>NOT(ISERROR(SEARCH("Mayor",L25)))</formula>
    </cfRule>
    <cfRule type="containsText" dxfId="1587" priority="459" operator="containsText" text="Menor">
      <formula>NOT(ISERROR(SEARCH("Menor",L25)))</formula>
    </cfRule>
    <cfRule type="containsText" dxfId="1586" priority="460" operator="containsText" text="Leve">
      <formula>NOT(ISERROR(SEARCH("Leve",L25)))</formula>
    </cfRule>
  </conditionalFormatting>
  <conditionalFormatting sqref="K30:L30">
    <cfRule type="containsText" dxfId="1585" priority="451" operator="containsText" text="3- Moderado">
      <formula>NOT(ISERROR(SEARCH("3- Moderado",K30)))</formula>
    </cfRule>
    <cfRule type="containsText" dxfId="1584" priority="452" operator="containsText" text="6- Moderado">
      <formula>NOT(ISERROR(SEARCH("6- Moderado",K30)))</formula>
    </cfRule>
    <cfRule type="containsText" dxfId="1583" priority="453" operator="containsText" text="4- Moderado">
      <formula>NOT(ISERROR(SEARCH("4- Moderado",K30)))</formula>
    </cfRule>
    <cfRule type="containsText" dxfId="1582" priority="454" operator="containsText" text="3- Bajo">
      <formula>NOT(ISERROR(SEARCH("3- Bajo",K30)))</formula>
    </cfRule>
    <cfRule type="containsText" dxfId="1581" priority="455" operator="containsText" text="4- Bajo">
      <formula>NOT(ISERROR(SEARCH("4- Bajo",K30)))</formula>
    </cfRule>
    <cfRule type="containsText" dxfId="1580" priority="456" operator="containsText" text="1- Bajo">
      <formula>NOT(ISERROR(SEARCH("1- Bajo",K30)))</formula>
    </cfRule>
  </conditionalFormatting>
  <conditionalFormatting sqref="H30:I30">
    <cfRule type="containsText" dxfId="1579" priority="445" operator="containsText" text="3- Moderado">
      <formula>NOT(ISERROR(SEARCH("3- Moderado",H30)))</formula>
    </cfRule>
    <cfRule type="containsText" dxfId="1578" priority="446" operator="containsText" text="6- Moderado">
      <formula>NOT(ISERROR(SEARCH("6- Moderado",H30)))</formula>
    </cfRule>
    <cfRule type="containsText" dxfId="1577" priority="447" operator="containsText" text="4- Moderado">
      <formula>NOT(ISERROR(SEARCH("4- Moderado",H30)))</formula>
    </cfRule>
    <cfRule type="containsText" dxfId="1576" priority="448" operator="containsText" text="3- Bajo">
      <formula>NOT(ISERROR(SEARCH("3- Bajo",H30)))</formula>
    </cfRule>
    <cfRule type="containsText" dxfId="1575" priority="449" operator="containsText" text="4- Bajo">
      <formula>NOT(ISERROR(SEARCH("4- Bajo",H30)))</formula>
    </cfRule>
    <cfRule type="containsText" dxfId="1574" priority="450" operator="containsText" text="1- Bajo">
      <formula>NOT(ISERROR(SEARCH("1- Bajo",H30)))</formula>
    </cfRule>
  </conditionalFormatting>
  <conditionalFormatting sqref="A30 C30:E30">
    <cfRule type="containsText" dxfId="1573" priority="439" operator="containsText" text="3- Moderado">
      <formula>NOT(ISERROR(SEARCH("3- Moderado",A30)))</formula>
    </cfRule>
    <cfRule type="containsText" dxfId="1572" priority="440" operator="containsText" text="6- Moderado">
      <formula>NOT(ISERROR(SEARCH("6- Moderado",A30)))</formula>
    </cfRule>
    <cfRule type="containsText" dxfId="1571" priority="441" operator="containsText" text="4- Moderado">
      <formula>NOT(ISERROR(SEARCH("4- Moderado",A30)))</formula>
    </cfRule>
    <cfRule type="containsText" dxfId="1570" priority="442" operator="containsText" text="3- Bajo">
      <formula>NOT(ISERROR(SEARCH("3- Bajo",A30)))</formula>
    </cfRule>
    <cfRule type="containsText" dxfId="1569" priority="443" operator="containsText" text="4- Bajo">
      <formula>NOT(ISERROR(SEARCH("4- Bajo",A30)))</formula>
    </cfRule>
    <cfRule type="containsText" dxfId="1568" priority="444" operator="containsText" text="1- Bajo">
      <formula>NOT(ISERROR(SEARCH("1- Bajo",A30)))</formula>
    </cfRule>
  </conditionalFormatting>
  <conditionalFormatting sqref="F30:G30">
    <cfRule type="containsText" dxfId="1567" priority="433" operator="containsText" text="3- Moderado">
      <formula>NOT(ISERROR(SEARCH("3- Moderado",F30)))</formula>
    </cfRule>
    <cfRule type="containsText" dxfId="1566" priority="434" operator="containsText" text="6- Moderado">
      <formula>NOT(ISERROR(SEARCH("6- Moderado",F30)))</formula>
    </cfRule>
    <cfRule type="containsText" dxfId="1565" priority="435" operator="containsText" text="4- Moderado">
      <formula>NOT(ISERROR(SEARCH("4- Moderado",F30)))</formula>
    </cfRule>
    <cfRule type="containsText" dxfId="1564" priority="436" operator="containsText" text="3- Bajo">
      <formula>NOT(ISERROR(SEARCH("3- Bajo",F30)))</formula>
    </cfRule>
    <cfRule type="containsText" dxfId="1563" priority="437" operator="containsText" text="4- Bajo">
      <formula>NOT(ISERROR(SEARCH("4- Bajo",F30)))</formula>
    </cfRule>
    <cfRule type="containsText" dxfId="1562" priority="438" operator="containsText" text="1- Bajo">
      <formula>NOT(ISERROR(SEARCH("1- Bajo",F30)))</formula>
    </cfRule>
  </conditionalFormatting>
  <conditionalFormatting sqref="J30:J34">
    <cfRule type="containsText" dxfId="1561" priority="428" operator="containsText" text="Bajo">
      <formula>NOT(ISERROR(SEARCH("Bajo",J30)))</formula>
    </cfRule>
    <cfRule type="containsText" dxfId="1560" priority="429" operator="containsText" text="Moderado">
      <formula>NOT(ISERROR(SEARCH("Moderado",J30)))</formula>
    </cfRule>
    <cfRule type="containsText" dxfId="1559" priority="430" operator="containsText" text="Alto">
      <formula>NOT(ISERROR(SEARCH("Alto",J30)))</formula>
    </cfRule>
    <cfRule type="containsText" dxfId="1558" priority="431" operator="containsText" text="Extremo">
      <formula>NOT(ISERROR(SEARCH("Extremo",J30)))</formula>
    </cfRule>
    <cfRule type="colorScale" priority="432">
      <colorScale>
        <cfvo type="min"/>
        <cfvo type="max"/>
        <color rgb="FFFF7128"/>
        <color rgb="FFFFEF9C"/>
      </colorScale>
    </cfRule>
  </conditionalFormatting>
  <conditionalFormatting sqref="M30:M34">
    <cfRule type="containsText" dxfId="1557" priority="403" operator="containsText" text="Moderado">
      <formula>NOT(ISERROR(SEARCH("Moderado",M30)))</formula>
    </cfRule>
    <cfRule type="containsText" dxfId="1556" priority="423" operator="containsText" text="Bajo">
      <formula>NOT(ISERROR(SEARCH("Bajo",M30)))</formula>
    </cfRule>
    <cfRule type="containsText" dxfId="1555" priority="424" operator="containsText" text="Moderado">
      <formula>NOT(ISERROR(SEARCH("Moderado",M30)))</formula>
    </cfRule>
    <cfRule type="containsText" dxfId="1554" priority="425" operator="containsText" text="Alto">
      <formula>NOT(ISERROR(SEARCH("Alto",M30)))</formula>
    </cfRule>
    <cfRule type="containsText" dxfId="1553" priority="426" operator="containsText" text="Extremo">
      <formula>NOT(ISERROR(SEARCH("Extremo",M30)))</formula>
    </cfRule>
    <cfRule type="colorScale" priority="427">
      <colorScale>
        <cfvo type="min"/>
        <cfvo type="max"/>
        <color rgb="FFFF7128"/>
        <color rgb="FFFFEF9C"/>
      </colorScale>
    </cfRule>
  </conditionalFormatting>
  <conditionalFormatting sqref="N30">
    <cfRule type="containsText" dxfId="1552" priority="417" operator="containsText" text="3- Moderado">
      <formula>NOT(ISERROR(SEARCH("3- Moderado",N30)))</formula>
    </cfRule>
    <cfRule type="containsText" dxfId="1551" priority="418" operator="containsText" text="6- Moderado">
      <formula>NOT(ISERROR(SEARCH("6- Moderado",N30)))</formula>
    </cfRule>
    <cfRule type="containsText" dxfId="1550" priority="419" operator="containsText" text="4- Moderado">
      <formula>NOT(ISERROR(SEARCH("4- Moderado",N30)))</formula>
    </cfRule>
    <cfRule type="containsText" dxfId="1549" priority="420" operator="containsText" text="3- Bajo">
      <formula>NOT(ISERROR(SEARCH("3- Bajo",N30)))</formula>
    </cfRule>
    <cfRule type="containsText" dxfId="1548" priority="421" operator="containsText" text="4- Bajo">
      <formula>NOT(ISERROR(SEARCH("4- Bajo",N30)))</formula>
    </cfRule>
    <cfRule type="containsText" dxfId="1547" priority="422" operator="containsText" text="1- Bajo">
      <formula>NOT(ISERROR(SEARCH("1- Bajo",N30)))</formula>
    </cfRule>
  </conditionalFormatting>
  <conditionalFormatting sqref="H30:H34">
    <cfRule type="containsText" dxfId="1546" priority="404" operator="containsText" text="Muy Alta">
      <formula>NOT(ISERROR(SEARCH("Muy Alta",H30)))</formula>
    </cfRule>
    <cfRule type="containsText" dxfId="1545" priority="405" operator="containsText" text="Alta">
      <formula>NOT(ISERROR(SEARCH("Alta",H30)))</formula>
    </cfRule>
    <cfRule type="containsText" dxfId="1544" priority="406" operator="containsText" text="Muy Alta">
      <formula>NOT(ISERROR(SEARCH("Muy Alta",H30)))</formula>
    </cfRule>
    <cfRule type="containsText" dxfId="1543" priority="411" operator="containsText" text="Muy Baja">
      <formula>NOT(ISERROR(SEARCH("Muy Baja",H30)))</formula>
    </cfRule>
    <cfRule type="containsText" dxfId="1542" priority="412" operator="containsText" text="Baja">
      <formula>NOT(ISERROR(SEARCH("Baja",H30)))</formula>
    </cfRule>
    <cfRule type="containsText" dxfId="1541" priority="413" operator="containsText" text="Media">
      <formula>NOT(ISERROR(SEARCH("Media",H30)))</formula>
    </cfRule>
    <cfRule type="containsText" dxfId="1540" priority="414" operator="containsText" text="Alta">
      <formula>NOT(ISERROR(SEARCH("Alta",H30)))</formula>
    </cfRule>
    <cfRule type="containsText" dxfId="1539" priority="416" operator="containsText" text="Muy Alta">
      <formula>NOT(ISERROR(SEARCH("Muy Alta",H30)))</formula>
    </cfRule>
  </conditionalFormatting>
  <conditionalFormatting sqref="I30:I34">
    <cfRule type="containsText" dxfId="1538" priority="407" operator="containsText" text="Catastrófico">
      <formula>NOT(ISERROR(SEARCH("Catastrófico",I30)))</formula>
    </cfRule>
    <cfRule type="containsText" dxfId="1537" priority="408" operator="containsText" text="Mayor">
      <formula>NOT(ISERROR(SEARCH("Mayor",I30)))</formula>
    </cfRule>
    <cfRule type="containsText" dxfId="1536" priority="409" operator="containsText" text="Menor">
      <formula>NOT(ISERROR(SEARCH("Menor",I30)))</formula>
    </cfRule>
    <cfRule type="containsText" dxfId="1535" priority="410" operator="containsText" text="Leve">
      <formula>NOT(ISERROR(SEARCH("Leve",I30)))</formula>
    </cfRule>
    <cfRule type="containsText" dxfId="1534" priority="415" operator="containsText" text="Moderado">
      <formula>NOT(ISERROR(SEARCH("Moderado",I30)))</formula>
    </cfRule>
  </conditionalFormatting>
  <conditionalFormatting sqref="K30:K34">
    <cfRule type="containsText" dxfId="1533" priority="402" operator="containsText" text="Media">
      <formula>NOT(ISERROR(SEARCH("Media",K30)))</formula>
    </cfRule>
  </conditionalFormatting>
  <conditionalFormatting sqref="L30:L34">
    <cfRule type="containsText" dxfId="1532" priority="401" operator="containsText" text="Moderado">
      <formula>NOT(ISERROR(SEARCH("Moderado",L30)))</formula>
    </cfRule>
  </conditionalFormatting>
  <conditionalFormatting sqref="J30:J34">
    <cfRule type="containsText" dxfId="1531" priority="400" operator="containsText" text="Moderado">
      <formula>NOT(ISERROR(SEARCH("Moderado",J30)))</formula>
    </cfRule>
  </conditionalFormatting>
  <conditionalFormatting sqref="J30:J34">
    <cfRule type="containsText" dxfId="1530" priority="398" operator="containsText" text="Bajo">
      <formula>NOT(ISERROR(SEARCH("Bajo",J30)))</formula>
    </cfRule>
    <cfRule type="containsText" dxfId="1529" priority="399" operator="containsText" text="Extremo">
      <formula>NOT(ISERROR(SEARCH("Extremo",J30)))</formula>
    </cfRule>
  </conditionalFormatting>
  <conditionalFormatting sqref="K30:K34">
    <cfRule type="containsText" dxfId="1528" priority="396" operator="containsText" text="Baja">
      <formula>NOT(ISERROR(SEARCH("Baja",K30)))</formula>
    </cfRule>
    <cfRule type="containsText" dxfId="1527" priority="397" operator="containsText" text="Muy Baja">
      <formula>NOT(ISERROR(SEARCH("Muy Baja",K30)))</formula>
    </cfRule>
  </conditionalFormatting>
  <conditionalFormatting sqref="K30:K34">
    <cfRule type="containsText" dxfId="1526" priority="394" operator="containsText" text="Muy Alta">
      <formula>NOT(ISERROR(SEARCH("Muy Alta",K30)))</formula>
    </cfRule>
    <cfRule type="containsText" dxfId="1525" priority="395" operator="containsText" text="Alta">
      <formula>NOT(ISERROR(SEARCH("Alta",K30)))</formula>
    </cfRule>
  </conditionalFormatting>
  <conditionalFormatting sqref="L30:L34">
    <cfRule type="containsText" dxfId="1524" priority="390" operator="containsText" text="Catastrófico">
      <formula>NOT(ISERROR(SEARCH("Catastrófico",L30)))</formula>
    </cfRule>
    <cfRule type="containsText" dxfId="1523" priority="391" operator="containsText" text="Mayor">
      <formula>NOT(ISERROR(SEARCH("Mayor",L30)))</formula>
    </cfRule>
    <cfRule type="containsText" dxfId="1522" priority="392" operator="containsText" text="Menor">
      <formula>NOT(ISERROR(SEARCH("Menor",L30)))</formula>
    </cfRule>
    <cfRule type="containsText" dxfId="1521" priority="393" operator="containsText" text="Leve">
      <formula>NOT(ISERROR(SEARCH("Leve",L30)))</formula>
    </cfRule>
  </conditionalFormatting>
  <conditionalFormatting sqref="K35:L35">
    <cfRule type="containsText" dxfId="1520" priority="384" operator="containsText" text="3- Moderado">
      <formula>NOT(ISERROR(SEARCH("3- Moderado",K35)))</formula>
    </cfRule>
    <cfRule type="containsText" dxfId="1519" priority="385" operator="containsText" text="6- Moderado">
      <formula>NOT(ISERROR(SEARCH("6- Moderado",K35)))</formula>
    </cfRule>
    <cfRule type="containsText" dxfId="1518" priority="386" operator="containsText" text="4- Moderado">
      <formula>NOT(ISERROR(SEARCH("4- Moderado",K35)))</formula>
    </cfRule>
    <cfRule type="containsText" dxfId="1517" priority="387" operator="containsText" text="3- Bajo">
      <formula>NOT(ISERROR(SEARCH("3- Bajo",K35)))</formula>
    </cfRule>
    <cfRule type="containsText" dxfId="1516" priority="388" operator="containsText" text="4- Bajo">
      <formula>NOT(ISERROR(SEARCH("4- Bajo",K35)))</formula>
    </cfRule>
    <cfRule type="containsText" dxfId="1515" priority="389" operator="containsText" text="1- Bajo">
      <formula>NOT(ISERROR(SEARCH("1- Bajo",K35)))</formula>
    </cfRule>
  </conditionalFormatting>
  <conditionalFormatting sqref="H35:I35">
    <cfRule type="containsText" dxfId="1514" priority="378" operator="containsText" text="3- Moderado">
      <formula>NOT(ISERROR(SEARCH("3- Moderado",H35)))</formula>
    </cfRule>
    <cfRule type="containsText" dxfId="1513" priority="379" operator="containsText" text="6- Moderado">
      <formula>NOT(ISERROR(SEARCH("6- Moderado",H35)))</formula>
    </cfRule>
    <cfRule type="containsText" dxfId="1512" priority="380" operator="containsText" text="4- Moderado">
      <formula>NOT(ISERROR(SEARCH("4- Moderado",H35)))</formula>
    </cfRule>
    <cfRule type="containsText" dxfId="1511" priority="381" operator="containsText" text="3- Bajo">
      <formula>NOT(ISERROR(SEARCH("3- Bajo",H35)))</formula>
    </cfRule>
    <cfRule type="containsText" dxfId="1510" priority="382" operator="containsText" text="4- Bajo">
      <formula>NOT(ISERROR(SEARCH("4- Bajo",H35)))</formula>
    </cfRule>
    <cfRule type="containsText" dxfId="1509" priority="383" operator="containsText" text="1- Bajo">
      <formula>NOT(ISERROR(SEARCH("1- Bajo",H35)))</formula>
    </cfRule>
  </conditionalFormatting>
  <conditionalFormatting sqref="A35 C35:E35">
    <cfRule type="containsText" dxfId="1508" priority="372" operator="containsText" text="3- Moderado">
      <formula>NOT(ISERROR(SEARCH("3- Moderado",A35)))</formula>
    </cfRule>
    <cfRule type="containsText" dxfId="1507" priority="373" operator="containsText" text="6- Moderado">
      <formula>NOT(ISERROR(SEARCH("6- Moderado",A35)))</formula>
    </cfRule>
    <cfRule type="containsText" dxfId="1506" priority="374" operator="containsText" text="4- Moderado">
      <formula>NOT(ISERROR(SEARCH("4- Moderado",A35)))</formula>
    </cfRule>
    <cfRule type="containsText" dxfId="1505" priority="375" operator="containsText" text="3- Bajo">
      <formula>NOT(ISERROR(SEARCH("3- Bajo",A35)))</formula>
    </cfRule>
    <cfRule type="containsText" dxfId="1504" priority="376" operator="containsText" text="4- Bajo">
      <formula>NOT(ISERROR(SEARCH("4- Bajo",A35)))</formula>
    </cfRule>
    <cfRule type="containsText" dxfId="1503" priority="377" operator="containsText" text="1- Bajo">
      <formula>NOT(ISERROR(SEARCH("1- Bajo",A35)))</formula>
    </cfRule>
  </conditionalFormatting>
  <conditionalFormatting sqref="F35:G35">
    <cfRule type="containsText" dxfId="1502" priority="366" operator="containsText" text="3- Moderado">
      <formula>NOT(ISERROR(SEARCH("3- Moderado",F35)))</formula>
    </cfRule>
    <cfRule type="containsText" dxfId="1501" priority="367" operator="containsText" text="6- Moderado">
      <formula>NOT(ISERROR(SEARCH("6- Moderado",F35)))</formula>
    </cfRule>
    <cfRule type="containsText" dxfId="1500" priority="368" operator="containsText" text="4- Moderado">
      <formula>NOT(ISERROR(SEARCH("4- Moderado",F35)))</formula>
    </cfRule>
    <cfRule type="containsText" dxfId="1499" priority="369" operator="containsText" text="3- Bajo">
      <formula>NOT(ISERROR(SEARCH("3- Bajo",F35)))</formula>
    </cfRule>
    <cfRule type="containsText" dxfId="1498" priority="370" operator="containsText" text="4- Bajo">
      <formula>NOT(ISERROR(SEARCH("4- Bajo",F35)))</formula>
    </cfRule>
    <cfRule type="containsText" dxfId="1497" priority="371" operator="containsText" text="1- Bajo">
      <formula>NOT(ISERROR(SEARCH("1- Bajo",F35)))</formula>
    </cfRule>
  </conditionalFormatting>
  <conditionalFormatting sqref="J35:J39">
    <cfRule type="containsText" dxfId="1496" priority="361" operator="containsText" text="Bajo">
      <formula>NOT(ISERROR(SEARCH("Bajo",J35)))</formula>
    </cfRule>
    <cfRule type="containsText" dxfId="1495" priority="362" operator="containsText" text="Moderado">
      <formula>NOT(ISERROR(SEARCH("Moderado",J35)))</formula>
    </cfRule>
    <cfRule type="containsText" dxfId="1494" priority="363" operator="containsText" text="Alto">
      <formula>NOT(ISERROR(SEARCH("Alto",J35)))</formula>
    </cfRule>
    <cfRule type="containsText" dxfId="1493" priority="364" operator="containsText" text="Extremo">
      <formula>NOT(ISERROR(SEARCH("Extremo",J35)))</formula>
    </cfRule>
    <cfRule type="colorScale" priority="365">
      <colorScale>
        <cfvo type="min"/>
        <cfvo type="max"/>
        <color rgb="FFFF7128"/>
        <color rgb="FFFFEF9C"/>
      </colorScale>
    </cfRule>
  </conditionalFormatting>
  <conditionalFormatting sqref="M35:M39">
    <cfRule type="containsText" dxfId="1492" priority="336" operator="containsText" text="Moderado">
      <formula>NOT(ISERROR(SEARCH("Moderado",M35)))</formula>
    </cfRule>
    <cfRule type="containsText" dxfId="1491" priority="356" operator="containsText" text="Bajo">
      <formula>NOT(ISERROR(SEARCH("Bajo",M35)))</formula>
    </cfRule>
    <cfRule type="containsText" dxfId="1490" priority="357" operator="containsText" text="Moderado">
      <formula>NOT(ISERROR(SEARCH("Moderado",M35)))</formula>
    </cfRule>
    <cfRule type="containsText" dxfId="1489" priority="358" operator="containsText" text="Alto">
      <formula>NOT(ISERROR(SEARCH("Alto",M35)))</formula>
    </cfRule>
    <cfRule type="containsText" dxfId="1488" priority="359" operator="containsText" text="Extremo">
      <formula>NOT(ISERROR(SEARCH("Extremo",M35)))</formula>
    </cfRule>
    <cfRule type="colorScale" priority="360">
      <colorScale>
        <cfvo type="min"/>
        <cfvo type="max"/>
        <color rgb="FFFF7128"/>
        <color rgb="FFFFEF9C"/>
      </colorScale>
    </cfRule>
  </conditionalFormatting>
  <conditionalFormatting sqref="N35">
    <cfRule type="containsText" dxfId="1487" priority="350" operator="containsText" text="3- Moderado">
      <formula>NOT(ISERROR(SEARCH("3- Moderado",N35)))</formula>
    </cfRule>
    <cfRule type="containsText" dxfId="1486" priority="351" operator="containsText" text="6- Moderado">
      <formula>NOT(ISERROR(SEARCH("6- Moderado",N35)))</formula>
    </cfRule>
    <cfRule type="containsText" dxfId="1485" priority="352" operator="containsText" text="4- Moderado">
      <formula>NOT(ISERROR(SEARCH("4- Moderado",N35)))</formula>
    </cfRule>
    <cfRule type="containsText" dxfId="1484" priority="353" operator="containsText" text="3- Bajo">
      <formula>NOT(ISERROR(SEARCH("3- Bajo",N35)))</formula>
    </cfRule>
    <cfRule type="containsText" dxfId="1483" priority="354" operator="containsText" text="4- Bajo">
      <formula>NOT(ISERROR(SEARCH("4- Bajo",N35)))</formula>
    </cfRule>
    <cfRule type="containsText" dxfId="1482" priority="355" operator="containsText" text="1- Bajo">
      <formula>NOT(ISERROR(SEARCH("1- Bajo",N35)))</formula>
    </cfRule>
  </conditionalFormatting>
  <conditionalFormatting sqref="H35:H39">
    <cfRule type="containsText" dxfId="1481" priority="337" operator="containsText" text="Muy Alta">
      <formula>NOT(ISERROR(SEARCH("Muy Alta",H35)))</formula>
    </cfRule>
    <cfRule type="containsText" dxfId="1480" priority="338" operator="containsText" text="Alta">
      <formula>NOT(ISERROR(SEARCH("Alta",H35)))</formula>
    </cfRule>
    <cfRule type="containsText" dxfId="1479" priority="339" operator="containsText" text="Muy Alta">
      <formula>NOT(ISERROR(SEARCH("Muy Alta",H35)))</formula>
    </cfRule>
    <cfRule type="containsText" dxfId="1478" priority="344" operator="containsText" text="Muy Baja">
      <formula>NOT(ISERROR(SEARCH("Muy Baja",H35)))</formula>
    </cfRule>
    <cfRule type="containsText" dxfId="1477" priority="345" operator="containsText" text="Baja">
      <formula>NOT(ISERROR(SEARCH("Baja",H35)))</formula>
    </cfRule>
    <cfRule type="containsText" dxfId="1476" priority="346" operator="containsText" text="Media">
      <formula>NOT(ISERROR(SEARCH("Media",H35)))</formula>
    </cfRule>
    <cfRule type="containsText" dxfId="1475" priority="347" operator="containsText" text="Alta">
      <formula>NOT(ISERROR(SEARCH("Alta",H35)))</formula>
    </cfRule>
    <cfRule type="containsText" dxfId="1474" priority="349" operator="containsText" text="Muy Alta">
      <formula>NOT(ISERROR(SEARCH("Muy Alta",H35)))</formula>
    </cfRule>
  </conditionalFormatting>
  <conditionalFormatting sqref="I35:I39">
    <cfRule type="containsText" dxfId="1473" priority="340" operator="containsText" text="Catastrófico">
      <formula>NOT(ISERROR(SEARCH("Catastrófico",I35)))</formula>
    </cfRule>
    <cfRule type="containsText" dxfId="1472" priority="341" operator="containsText" text="Mayor">
      <formula>NOT(ISERROR(SEARCH("Mayor",I35)))</formula>
    </cfRule>
    <cfRule type="containsText" dxfId="1471" priority="342" operator="containsText" text="Menor">
      <formula>NOT(ISERROR(SEARCH("Menor",I35)))</formula>
    </cfRule>
    <cfRule type="containsText" dxfId="1470" priority="343" operator="containsText" text="Leve">
      <formula>NOT(ISERROR(SEARCH("Leve",I35)))</formula>
    </cfRule>
    <cfRule type="containsText" dxfId="1469" priority="348" operator="containsText" text="Moderado">
      <formula>NOT(ISERROR(SEARCH("Moderado",I35)))</formula>
    </cfRule>
  </conditionalFormatting>
  <conditionalFormatting sqref="K35:K39">
    <cfRule type="containsText" dxfId="1468" priority="335" operator="containsText" text="Media">
      <formula>NOT(ISERROR(SEARCH("Media",K35)))</formula>
    </cfRule>
  </conditionalFormatting>
  <conditionalFormatting sqref="L35:L39">
    <cfRule type="containsText" dxfId="1467" priority="334" operator="containsText" text="Moderado">
      <formula>NOT(ISERROR(SEARCH("Moderado",L35)))</formula>
    </cfRule>
  </conditionalFormatting>
  <conditionalFormatting sqref="J35:J39">
    <cfRule type="containsText" dxfId="1466" priority="333" operator="containsText" text="Moderado">
      <formula>NOT(ISERROR(SEARCH("Moderado",J35)))</formula>
    </cfRule>
  </conditionalFormatting>
  <conditionalFormatting sqref="J35:J39">
    <cfRule type="containsText" dxfId="1465" priority="331" operator="containsText" text="Bajo">
      <formula>NOT(ISERROR(SEARCH("Bajo",J35)))</formula>
    </cfRule>
    <cfRule type="containsText" dxfId="1464" priority="332" operator="containsText" text="Extremo">
      <formula>NOT(ISERROR(SEARCH("Extremo",J35)))</formula>
    </cfRule>
  </conditionalFormatting>
  <conditionalFormatting sqref="K35:K39">
    <cfRule type="containsText" dxfId="1463" priority="329" operator="containsText" text="Baja">
      <formula>NOT(ISERROR(SEARCH("Baja",K35)))</formula>
    </cfRule>
    <cfRule type="containsText" dxfId="1462" priority="330" operator="containsText" text="Muy Baja">
      <formula>NOT(ISERROR(SEARCH("Muy Baja",K35)))</formula>
    </cfRule>
  </conditionalFormatting>
  <conditionalFormatting sqref="K35:K39">
    <cfRule type="containsText" dxfId="1461" priority="327" operator="containsText" text="Muy Alta">
      <formula>NOT(ISERROR(SEARCH("Muy Alta",K35)))</formula>
    </cfRule>
    <cfRule type="containsText" dxfId="1460" priority="328" operator="containsText" text="Alta">
      <formula>NOT(ISERROR(SEARCH("Alta",K35)))</formula>
    </cfRule>
  </conditionalFormatting>
  <conditionalFormatting sqref="L35:L39">
    <cfRule type="containsText" dxfId="1459" priority="323" operator="containsText" text="Catastrófico">
      <formula>NOT(ISERROR(SEARCH("Catastrófico",L35)))</formula>
    </cfRule>
    <cfRule type="containsText" dxfId="1458" priority="324" operator="containsText" text="Mayor">
      <formula>NOT(ISERROR(SEARCH("Mayor",L35)))</formula>
    </cfRule>
    <cfRule type="containsText" dxfId="1457" priority="325" operator="containsText" text="Menor">
      <formula>NOT(ISERROR(SEARCH("Menor",L35)))</formula>
    </cfRule>
    <cfRule type="containsText" dxfId="1456" priority="326" operator="containsText" text="Leve">
      <formula>NOT(ISERROR(SEARCH("Leve",L35)))</formula>
    </cfRule>
  </conditionalFormatting>
  <conditionalFormatting sqref="K40:L40">
    <cfRule type="containsText" dxfId="1455" priority="317" operator="containsText" text="3- Moderado">
      <formula>NOT(ISERROR(SEARCH("3- Moderado",K40)))</formula>
    </cfRule>
    <cfRule type="containsText" dxfId="1454" priority="318" operator="containsText" text="6- Moderado">
      <formula>NOT(ISERROR(SEARCH("6- Moderado",K40)))</formula>
    </cfRule>
    <cfRule type="containsText" dxfId="1453" priority="319" operator="containsText" text="4- Moderado">
      <formula>NOT(ISERROR(SEARCH("4- Moderado",K40)))</formula>
    </cfRule>
    <cfRule type="containsText" dxfId="1452" priority="320" operator="containsText" text="3- Bajo">
      <formula>NOT(ISERROR(SEARCH("3- Bajo",K40)))</formula>
    </cfRule>
    <cfRule type="containsText" dxfId="1451" priority="321" operator="containsText" text="4- Bajo">
      <formula>NOT(ISERROR(SEARCH("4- Bajo",K40)))</formula>
    </cfRule>
    <cfRule type="containsText" dxfId="1450" priority="322" operator="containsText" text="1- Bajo">
      <formula>NOT(ISERROR(SEARCH("1- Bajo",K40)))</formula>
    </cfRule>
  </conditionalFormatting>
  <conditionalFormatting sqref="H40:I40">
    <cfRule type="containsText" dxfId="1449" priority="311" operator="containsText" text="3- Moderado">
      <formula>NOT(ISERROR(SEARCH("3- Moderado",H40)))</formula>
    </cfRule>
    <cfRule type="containsText" dxfId="1448" priority="312" operator="containsText" text="6- Moderado">
      <formula>NOT(ISERROR(SEARCH("6- Moderado",H40)))</formula>
    </cfRule>
    <cfRule type="containsText" dxfId="1447" priority="313" operator="containsText" text="4- Moderado">
      <formula>NOT(ISERROR(SEARCH("4- Moderado",H40)))</formula>
    </cfRule>
    <cfRule type="containsText" dxfId="1446" priority="314" operator="containsText" text="3- Bajo">
      <formula>NOT(ISERROR(SEARCH("3- Bajo",H40)))</formula>
    </cfRule>
    <cfRule type="containsText" dxfId="1445" priority="315" operator="containsText" text="4- Bajo">
      <formula>NOT(ISERROR(SEARCH("4- Bajo",H40)))</formula>
    </cfRule>
    <cfRule type="containsText" dxfId="1444" priority="316" operator="containsText" text="1- Bajo">
      <formula>NOT(ISERROR(SEARCH("1- Bajo",H40)))</formula>
    </cfRule>
  </conditionalFormatting>
  <conditionalFormatting sqref="A40 C40:E40">
    <cfRule type="containsText" dxfId="1443" priority="305" operator="containsText" text="3- Moderado">
      <formula>NOT(ISERROR(SEARCH("3- Moderado",A40)))</formula>
    </cfRule>
    <cfRule type="containsText" dxfId="1442" priority="306" operator="containsText" text="6- Moderado">
      <formula>NOT(ISERROR(SEARCH("6- Moderado",A40)))</formula>
    </cfRule>
    <cfRule type="containsText" dxfId="1441" priority="307" operator="containsText" text="4- Moderado">
      <formula>NOT(ISERROR(SEARCH("4- Moderado",A40)))</formula>
    </cfRule>
    <cfRule type="containsText" dxfId="1440" priority="308" operator="containsText" text="3- Bajo">
      <formula>NOT(ISERROR(SEARCH("3- Bajo",A40)))</formula>
    </cfRule>
    <cfRule type="containsText" dxfId="1439" priority="309" operator="containsText" text="4- Bajo">
      <formula>NOT(ISERROR(SEARCH("4- Bajo",A40)))</formula>
    </cfRule>
    <cfRule type="containsText" dxfId="1438" priority="310" operator="containsText" text="1- Bajo">
      <formula>NOT(ISERROR(SEARCH("1- Bajo",A40)))</formula>
    </cfRule>
  </conditionalFormatting>
  <conditionalFormatting sqref="F40:G40">
    <cfRule type="containsText" dxfId="1437" priority="299" operator="containsText" text="3- Moderado">
      <formula>NOT(ISERROR(SEARCH("3- Moderado",F40)))</formula>
    </cfRule>
    <cfRule type="containsText" dxfId="1436" priority="300" operator="containsText" text="6- Moderado">
      <formula>NOT(ISERROR(SEARCH("6- Moderado",F40)))</formula>
    </cfRule>
    <cfRule type="containsText" dxfId="1435" priority="301" operator="containsText" text="4- Moderado">
      <formula>NOT(ISERROR(SEARCH("4- Moderado",F40)))</formula>
    </cfRule>
    <cfRule type="containsText" dxfId="1434" priority="302" operator="containsText" text="3- Bajo">
      <formula>NOT(ISERROR(SEARCH("3- Bajo",F40)))</formula>
    </cfRule>
    <cfRule type="containsText" dxfId="1433" priority="303" operator="containsText" text="4- Bajo">
      <formula>NOT(ISERROR(SEARCH("4- Bajo",F40)))</formula>
    </cfRule>
    <cfRule type="containsText" dxfId="1432" priority="304" operator="containsText" text="1- Bajo">
      <formula>NOT(ISERROR(SEARCH("1- Bajo",F40)))</formula>
    </cfRule>
  </conditionalFormatting>
  <conditionalFormatting sqref="J40:J44">
    <cfRule type="containsText" dxfId="1431" priority="294" operator="containsText" text="Bajo">
      <formula>NOT(ISERROR(SEARCH("Bajo",J40)))</formula>
    </cfRule>
    <cfRule type="containsText" dxfId="1430" priority="295" operator="containsText" text="Moderado">
      <formula>NOT(ISERROR(SEARCH("Moderado",J40)))</formula>
    </cfRule>
    <cfRule type="containsText" dxfId="1429" priority="296" operator="containsText" text="Alto">
      <formula>NOT(ISERROR(SEARCH("Alto",J40)))</formula>
    </cfRule>
    <cfRule type="containsText" dxfId="1428" priority="297" operator="containsText" text="Extremo">
      <formula>NOT(ISERROR(SEARCH("Extremo",J40)))</formula>
    </cfRule>
    <cfRule type="colorScale" priority="298">
      <colorScale>
        <cfvo type="min"/>
        <cfvo type="max"/>
        <color rgb="FFFF7128"/>
        <color rgb="FFFFEF9C"/>
      </colorScale>
    </cfRule>
  </conditionalFormatting>
  <conditionalFormatting sqref="M40:M44">
    <cfRule type="containsText" dxfId="1427" priority="269" operator="containsText" text="Moderado">
      <formula>NOT(ISERROR(SEARCH("Moderado",M40)))</formula>
    </cfRule>
    <cfRule type="containsText" dxfId="1426" priority="289" operator="containsText" text="Bajo">
      <formula>NOT(ISERROR(SEARCH("Bajo",M40)))</formula>
    </cfRule>
    <cfRule type="containsText" dxfId="1425" priority="290" operator="containsText" text="Moderado">
      <formula>NOT(ISERROR(SEARCH("Moderado",M40)))</formula>
    </cfRule>
    <cfRule type="containsText" dxfId="1424" priority="291" operator="containsText" text="Alto">
      <formula>NOT(ISERROR(SEARCH("Alto",M40)))</formula>
    </cfRule>
    <cfRule type="containsText" dxfId="1423" priority="292" operator="containsText" text="Extremo">
      <formula>NOT(ISERROR(SEARCH("Extremo",M40)))</formula>
    </cfRule>
    <cfRule type="colorScale" priority="293">
      <colorScale>
        <cfvo type="min"/>
        <cfvo type="max"/>
        <color rgb="FFFF7128"/>
        <color rgb="FFFFEF9C"/>
      </colorScale>
    </cfRule>
  </conditionalFormatting>
  <conditionalFormatting sqref="N40">
    <cfRule type="containsText" dxfId="1422" priority="283" operator="containsText" text="3- Moderado">
      <formula>NOT(ISERROR(SEARCH("3- Moderado",N40)))</formula>
    </cfRule>
    <cfRule type="containsText" dxfId="1421" priority="284" operator="containsText" text="6- Moderado">
      <formula>NOT(ISERROR(SEARCH("6- Moderado",N40)))</formula>
    </cfRule>
    <cfRule type="containsText" dxfId="1420" priority="285" operator="containsText" text="4- Moderado">
      <formula>NOT(ISERROR(SEARCH("4- Moderado",N40)))</formula>
    </cfRule>
    <cfRule type="containsText" dxfId="1419" priority="286" operator="containsText" text="3- Bajo">
      <formula>NOT(ISERROR(SEARCH("3- Bajo",N40)))</formula>
    </cfRule>
    <cfRule type="containsText" dxfId="1418" priority="287" operator="containsText" text="4- Bajo">
      <formula>NOT(ISERROR(SEARCH("4- Bajo",N40)))</formula>
    </cfRule>
    <cfRule type="containsText" dxfId="1417" priority="288" operator="containsText" text="1- Bajo">
      <formula>NOT(ISERROR(SEARCH("1- Bajo",N40)))</formula>
    </cfRule>
  </conditionalFormatting>
  <conditionalFormatting sqref="H40:H44">
    <cfRule type="containsText" dxfId="1416" priority="270" operator="containsText" text="Muy Alta">
      <formula>NOT(ISERROR(SEARCH("Muy Alta",H40)))</formula>
    </cfRule>
    <cfRule type="containsText" dxfId="1415" priority="271" operator="containsText" text="Alta">
      <formula>NOT(ISERROR(SEARCH("Alta",H40)))</formula>
    </cfRule>
    <cfRule type="containsText" dxfId="1414" priority="272" operator="containsText" text="Muy Alta">
      <formula>NOT(ISERROR(SEARCH("Muy Alta",H40)))</formula>
    </cfRule>
    <cfRule type="containsText" dxfId="1413" priority="277" operator="containsText" text="Muy Baja">
      <formula>NOT(ISERROR(SEARCH("Muy Baja",H40)))</formula>
    </cfRule>
    <cfRule type="containsText" dxfId="1412" priority="278" operator="containsText" text="Baja">
      <formula>NOT(ISERROR(SEARCH("Baja",H40)))</formula>
    </cfRule>
    <cfRule type="containsText" dxfId="1411" priority="279" operator="containsText" text="Media">
      <formula>NOT(ISERROR(SEARCH("Media",H40)))</formula>
    </cfRule>
    <cfRule type="containsText" dxfId="1410" priority="280" operator="containsText" text="Alta">
      <formula>NOT(ISERROR(SEARCH("Alta",H40)))</formula>
    </cfRule>
    <cfRule type="containsText" dxfId="1409" priority="282" operator="containsText" text="Muy Alta">
      <formula>NOT(ISERROR(SEARCH("Muy Alta",H40)))</formula>
    </cfRule>
  </conditionalFormatting>
  <conditionalFormatting sqref="I40:I44">
    <cfRule type="containsText" dxfId="1408" priority="273" operator="containsText" text="Catastrófico">
      <formula>NOT(ISERROR(SEARCH("Catastrófico",I40)))</formula>
    </cfRule>
    <cfRule type="containsText" dxfId="1407" priority="274" operator="containsText" text="Mayor">
      <formula>NOT(ISERROR(SEARCH("Mayor",I40)))</formula>
    </cfRule>
    <cfRule type="containsText" dxfId="1406" priority="275" operator="containsText" text="Menor">
      <formula>NOT(ISERROR(SEARCH("Menor",I40)))</formula>
    </cfRule>
    <cfRule type="containsText" dxfId="1405" priority="276" operator="containsText" text="Leve">
      <formula>NOT(ISERROR(SEARCH("Leve",I40)))</formula>
    </cfRule>
    <cfRule type="containsText" dxfId="1404" priority="281" operator="containsText" text="Moderado">
      <formula>NOT(ISERROR(SEARCH("Moderado",I40)))</formula>
    </cfRule>
  </conditionalFormatting>
  <conditionalFormatting sqref="K40:K44">
    <cfRule type="containsText" dxfId="1403" priority="268" operator="containsText" text="Media">
      <formula>NOT(ISERROR(SEARCH("Media",K40)))</formula>
    </cfRule>
  </conditionalFormatting>
  <conditionalFormatting sqref="L40:L44">
    <cfRule type="containsText" dxfId="1402" priority="267" operator="containsText" text="Moderado">
      <formula>NOT(ISERROR(SEARCH("Moderado",L40)))</formula>
    </cfRule>
  </conditionalFormatting>
  <conditionalFormatting sqref="J40:J44">
    <cfRule type="containsText" dxfId="1401" priority="266" operator="containsText" text="Moderado">
      <formula>NOT(ISERROR(SEARCH("Moderado",J40)))</formula>
    </cfRule>
  </conditionalFormatting>
  <conditionalFormatting sqref="J40:J44">
    <cfRule type="containsText" dxfId="1400" priority="264" operator="containsText" text="Bajo">
      <formula>NOT(ISERROR(SEARCH("Bajo",J40)))</formula>
    </cfRule>
    <cfRule type="containsText" dxfId="1399" priority="265" operator="containsText" text="Extremo">
      <formula>NOT(ISERROR(SEARCH("Extremo",J40)))</formula>
    </cfRule>
  </conditionalFormatting>
  <conditionalFormatting sqref="K40:K44">
    <cfRule type="containsText" dxfId="1398" priority="262" operator="containsText" text="Baja">
      <formula>NOT(ISERROR(SEARCH("Baja",K40)))</formula>
    </cfRule>
    <cfRule type="containsText" dxfId="1397" priority="263" operator="containsText" text="Muy Baja">
      <formula>NOT(ISERROR(SEARCH("Muy Baja",K40)))</formula>
    </cfRule>
  </conditionalFormatting>
  <conditionalFormatting sqref="K40:K44">
    <cfRule type="containsText" dxfId="1396" priority="260" operator="containsText" text="Muy Alta">
      <formula>NOT(ISERROR(SEARCH("Muy Alta",K40)))</formula>
    </cfRule>
    <cfRule type="containsText" dxfId="1395" priority="261" operator="containsText" text="Alta">
      <formula>NOT(ISERROR(SEARCH("Alta",K40)))</formula>
    </cfRule>
  </conditionalFormatting>
  <conditionalFormatting sqref="L40:L44">
    <cfRule type="containsText" dxfId="1394" priority="256" operator="containsText" text="Catastrófico">
      <formula>NOT(ISERROR(SEARCH("Catastrófico",L40)))</formula>
    </cfRule>
    <cfRule type="containsText" dxfId="1393" priority="257" operator="containsText" text="Mayor">
      <formula>NOT(ISERROR(SEARCH("Mayor",L40)))</formula>
    </cfRule>
    <cfRule type="containsText" dxfId="1392" priority="258" operator="containsText" text="Menor">
      <formula>NOT(ISERROR(SEARCH("Menor",L40)))</formula>
    </cfRule>
    <cfRule type="containsText" dxfId="1391" priority="259" operator="containsText" text="Leve">
      <formula>NOT(ISERROR(SEARCH("Leve",L40)))</formula>
    </cfRule>
  </conditionalFormatting>
  <conditionalFormatting sqref="K45:L45">
    <cfRule type="containsText" dxfId="1390" priority="250" operator="containsText" text="3- Moderado">
      <formula>NOT(ISERROR(SEARCH("3- Moderado",K45)))</formula>
    </cfRule>
    <cfRule type="containsText" dxfId="1389" priority="251" operator="containsText" text="6- Moderado">
      <formula>NOT(ISERROR(SEARCH("6- Moderado",K45)))</formula>
    </cfRule>
    <cfRule type="containsText" dxfId="1388" priority="252" operator="containsText" text="4- Moderado">
      <formula>NOT(ISERROR(SEARCH("4- Moderado",K45)))</formula>
    </cfRule>
    <cfRule type="containsText" dxfId="1387" priority="253" operator="containsText" text="3- Bajo">
      <formula>NOT(ISERROR(SEARCH("3- Bajo",K45)))</formula>
    </cfRule>
    <cfRule type="containsText" dxfId="1386" priority="254" operator="containsText" text="4- Bajo">
      <formula>NOT(ISERROR(SEARCH("4- Bajo",K45)))</formula>
    </cfRule>
    <cfRule type="containsText" dxfId="1385" priority="255" operator="containsText" text="1- Bajo">
      <formula>NOT(ISERROR(SEARCH("1- Bajo",K45)))</formula>
    </cfRule>
  </conditionalFormatting>
  <conditionalFormatting sqref="H45:I45">
    <cfRule type="containsText" dxfId="1384" priority="244" operator="containsText" text="3- Moderado">
      <formula>NOT(ISERROR(SEARCH("3- Moderado",H45)))</formula>
    </cfRule>
    <cfRule type="containsText" dxfId="1383" priority="245" operator="containsText" text="6- Moderado">
      <formula>NOT(ISERROR(SEARCH("6- Moderado",H45)))</formula>
    </cfRule>
    <cfRule type="containsText" dxfId="1382" priority="246" operator="containsText" text="4- Moderado">
      <formula>NOT(ISERROR(SEARCH("4- Moderado",H45)))</formula>
    </cfRule>
    <cfRule type="containsText" dxfId="1381" priority="247" operator="containsText" text="3- Bajo">
      <formula>NOT(ISERROR(SEARCH("3- Bajo",H45)))</formula>
    </cfRule>
    <cfRule type="containsText" dxfId="1380" priority="248" operator="containsText" text="4- Bajo">
      <formula>NOT(ISERROR(SEARCH("4- Bajo",H45)))</formula>
    </cfRule>
    <cfRule type="containsText" dxfId="1379" priority="249" operator="containsText" text="1- Bajo">
      <formula>NOT(ISERROR(SEARCH("1- Bajo",H45)))</formula>
    </cfRule>
  </conditionalFormatting>
  <conditionalFormatting sqref="A45 C45:E45">
    <cfRule type="containsText" dxfId="1378" priority="238" operator="containsText" text="3- Moderado">
      <formula>NOT(ISERROR(SEARCH("3- Moderado",A45)))</formula>
    </cfRule>
    <cfRule type="containsText" dxfId="1377" priority="239" operator="containsText" text="6- Moderado">
      <formula>NOT(ISERROR(SEARCH("6- Moderado",A45)))</formula>
    </cfRule>
    <cfRule type="containsText" dxfId="1376" priority="240" operator="containsText" text="4- Moderado">
      <formula>NOT(ISERROR(SEARCH("4- Moderado",A45)))</formula>
    </cfRule>
    <cfRule type="containsText" dxfId="1375" priority="241" operator="containsText" text="3- Bajo">
      <formula>NOT(ISERROR(SEARCH("3- Bajo",A45)))</formula>
    </cfRule>
    <cfRule type="containsText" dxfId="1374" priority="242" operator="containsText" text="4- Bajo">
      <formula>NOT(ISERROR(SEARCH("4- Bajo",A45)))</formula>
    </cfRule>
    <cfRule type="containsText" dxfId="1373" priority="243" operator="containsText" text="1- Bajo">
      <formula>NOT(ISERROR(SEARCH("1- Bajo",A45)))</formula>
    </cfRule>
  </conditionalFormatting>
  <conditionalFormatting sqref="F45:G45">
    <cfRule type="containsText" dxfId="1372" priority="232" operator="containsText" text="3- Moderado">
      <formula>NOT(ISERROR(SEARCH("3- Moderado",F45)))</formula>
    </cfRule>
    <cfRule type="containsText" dxfId="1371" priority="233" operator="containsText" text="6- Moderado">
      <formula>NOT(ISERROR(SEARCH("6- Moderado",F45)))</formula>
    </cfRule>
    <cfRule type="containsText" dxfId="1370" priority="234" operator="containsText" text="4- Moderado">
      <formula>NOT(ISERROR(SEARCH("4- Moderado",F45)))</formula>
    </cfRule>
    <cfRule type="containsText" dxfId="1369" priority="235" operator="containsText" text="3- Bajo">
      <formula>NOT(ISERROR(SEARCH("3- Bajo",F45)))</formula>
    </cfRule>
    <cfRule type="containsText" dxfId="1368" priority="236" operator="containsText" text="4- Bajo">
      <formula>NOT(ISERROR(SEARCH("4- Bajo",F45)))</formula>
    </cfRule>
    <cfRule type="containsText" dxfId="1367" priority="237" operator="containsText" text="1- Bajo">
      <formula>NOT(ISERROR(SEARCH("1- Bajo",F45)))</formula>
    </cfRule>
  </conditionalFormatting>
  <conditionalFormatting sqref="J45:J49">
    <cfRule type="containsText" dxfId="1366" priority="227" operator="containsText" text="Bajo">
      <formula>NOT(ISERROR(SEARCH("Bajo",J45)))</formula>
    </cfRule>
    <cfRule type="containsText" dxfId="1365" priority="228" operator="containsText" text="Moderado">
      <formula>NOT(ISERROR(SEARCH("Moderado",J45)))</formula>
    </cfRule>
    <cfRule type="containsText" dxfId="1364" priority="229" operator="containsText" text="Alto">
      <formula>NOT(ISERROR(SEARCH("Alto",J45)))</formula>
    </cfRule>
    <cfRule type="containsText" dxfId="1363" priority="230" operator="containsText" text="Extremo">
      <formula>NOT(ISERROR(SEARCH("Extremo",J45)))</formula>
    </cfRule>
    <cfRule type="colorScale" priority="231">
      <colorScale>
        <cfvo type="min"/>
        <cfvo type="max"/>
        <color rgb="FFFF7128"/>
        <color rgb="FFFFEF9C"/>
      </colorScale>
    </cfRule>
  </conditionalFormatting>
  <conditionalFormatting sqref="M45:M49">
    <cfRule type="containsText" dxfId="1362" priority="202" operator="containsText" text="Moderado">
      <formula>NOT(ISERROR(SEARCH("Moderado",M45)))</formula>
    </cfRule>
    <cfRule type="containsText" dxfId="1361" priority="222" operator="containsText" text="Bajo">
      <formula>NOT(ISERROR(SEARCH("Bajo",M45)))</formula>
    </cfRule>
    <cfRule type="containsText" dxfId="1360" priority="223" operator="containsText" text="Moderado">
      <formula>NOT(ISERROR(SEARCH("Moderado",M45)))</formula>
    </cfRule>
    <cfRule type="containsText" dxfId="1359" priority="224" operator="containsText" text="Alto">
      <formula>NOT(ISERROR(SEARCH("Alto",M45)))</formula>
    </cfRule>
    <cfRule type="containsText" dxfId="1358" priority="225" operator="containsText" text="Extremo">
      <formula>NOT(ISERROR(SEARCH("Extremo",M45)))</formula>
    </cfRule>
    <cfRule type="colorScale" priority="226">
      <colorScale>
        <cfvo type="min"/>
        <cfvo type="max"/>
        <color rgb="FFFF7128"/>
        <color rgb="FFFFEF9C"/>
      </colorScale>
    </cfRule>
  </conditionalFormatting>
  <conditionalFormatting sqref="N45">
    <cfRule type="containsText" dxfId="1357" priority="216" operator="containsText" text="3- Moderado">
      <formula>NOT(ISERROR(SEARCH("3- Moderado",N45)))</formula>
    </cfRule>
    <cfRule type="containsText" dxfId="1356" priority="217" operator="containsText" text="6- Moderado">
      <formula>NOT(ISERROR(SEARCH("6- Moderado",N45)))</formula>
    </cfRule>
    <cfRule type="containsText" dxfId="1355" priority="218" operator="containsText" text="4- Moderado">
      <formula>NOT(ISERROR(SEARCH("4- Moderado",N45)))</formula>
    </cfRule>
    <cfRule type="containsText" dxfId="1354" priority="219" operator="containsText" text="3- Bajo">
      <formula>NOT(ISERROR(SEARCH("3- Bajo",N45)))</formula>
    </cfRule>
    <cfRule type="containsText" dxfId="1353" priority="220" operator="containsText" text="4- Bajo">
      <formula>NOT(ISERROR(SEARCH("4- Bajo",N45)))</formula>
    </cfRule>
    <cfRule type="containsText" dxfId="1352" priority="221" operator="containsText" text="1- Bajo">
      <formula>NOT(ISERROR(SEARCH("1- Bajo",N45)))</formula>
    </cfRule>
  </conditionalFormatting>
  <conditionalFormatting sqref="H45:H49">
    <cfRule type="containsText" dxfId="1351" priority="203" operator="containsText" text="Muy Alta">
      <formula>NOT(ISERROR(SEARCH("Muy Alta",H45)))</formula>
    </cfRule>
    <cfRule type="containsText" dxfId="1350" priority="204" operator="containsText" text="Alta">
      <formula>NOT(ISERROR(SEARCH("Alta",H45)))</formula>
    </cfRule>
    <cfRule type="containsText" dxfId="1349" priority="205" operator="containsText" text="Muy Alta">
      <formula>NOT(ISERROR(SEARCH("Muy Alta",H45)))</formula>
    </cfRule>
    <cfRule type="containsText" dxfId="1348" priority="210" operator="containsText" text="Muy Baja">
      <formula>NOT(ISERROR(SEARCH("Muy Baja",H45)))</formula>
    </cfRule>
    <cfRule type="containsText" dxfId="1347" priority="211" operator="containsText" text="Baja">
      <formula>NOT(ISERROR(SEARCH("Baja",H45)))</formula>
    </cfRule>
    <cfRule type="containsText" dxfId="1346" priority="212" operator="containsText" text="Media">
      <formula>NOT(ISERROR(SEARCH("Media",H45)))</formula>
    </cfRule>
    <cfRule type="containsText" dxfId="1345" priority="213" operator="containsText" text="Alta">
      <formula>NOT(ISERROR(SEARCH("Alta",H45)))</formula>
    </cfRule>
    <cfRule type="containsText" dxfId="1344" priority="215" operator="containsText" text="Muy Alta">
      <formula>NOT(ISERROR(SEARCH("Muy Alta",H45)))</formula>
    </cfRule>
  </conditionalFormatting>
  <conditionalFormatting sqref="I45:I49">
    <cfRule type="containsText" dxfId="1343" priority="206" operator="containsText" text="Catastrófico">
      <formula>NOT(ISERROR(SEARCH("Catastrófico",I45)))</formula>
    </cfRule>
    <cfRule type="containsText" dxfId="1342" priority="207" operator="containsText" text="Mayor">
      <formula>NOT(ISERROR(SEARCH("Mayor",I45)))</formula>
    </cfRule>
    <cfRule type="containsText" dxfId="1341" priority="208" operator="containsText" text="Menor">
      <formula>NOT(ISERROR(SEARCH("Menor",I45)))</formula>
    </cfRule>
    <cfRule type="containsText" dxfId="1340" priority="209" operator="containsText" text="Leve">
      <formula>NOT(ISERROR(SEARCH("Leve",I45)))</formula>
    </cfRule>
    <cfRule type="containsText" dxfId="1339" priority="214" operator="containsText" text="Moderado">
      <formula>NOT(ISERROR(SEARCH("Moderado",I45)))</formula>
    </cfRule>
  </conditionalFormatting>
  <conditionalFormatting sqref="K45:K49">
    <cfRule type="containsText" dxfId="1338" priority="201" operator="containsText" text="Media">
      <formula>NOT(ISERROR(SEARCH("Media",K45)))</formula>
    </cfRule>
  </conditionalFormatting>
  <conditionalFormatting sqref="L45:L49">
    <cfRule type="containsText" dxfId="1337" priority="200" operator="containsText" text="Moderado">
      <formula>NOT(ISERROR(SEARCH("Moderado",L45)))</formula>
    </cfRule>
  </conditionalFormatting>
  <conditionalFormatting sqref="J45:J49">
    <cfRule type="containsText" dxfId="1336" priority="199" operator="containsText" text="Moderado">
      <formula>NOT(ISERROR(SEARCH("Moderado",J45)))</formula>
    </cfRule>
  </conditionalFormatting>
  <conditionalFormatting sqref="J45:J49">
    <cfRule type="containsText" dxfId="1335" priority="197" operator="containsText" text="Bajo">
      <formula>NOT(ISERROR(SEARCH("Bajo",J45)))</formula>
    </cfRule>
    <cfRule type="containsText" dxfId="1334" priority="198" operator="containsText" text="Extremo">
      <formula>NOT(ISERROR(SEARCH("Extremo",J45)))</formula>
    </cfRule>
  </conditionalFormatting>
  <conditionalFormatting sqref="K45:K49">
    <cfRule type="containsText" dxfId="1333" priority="195" operator="containsText" text="Baja">
      <formula>NOT(ISERROR(SEARCH("Baja",K45)))</formula>
    </cfRule>
    <cfRule type="containsText" dxfId="1332" priority="196" operator="containsText" text="Muy Baja">
      <formula>NOT(ISERROR(SEARCH("Muy Baja",K45)))</formula>
    </cfRule>
  </conditionalFormatting>
  <conditionalFormatting sqref="K45:K49">
    <cfRule type="containsText" dxfId="1331" priority="193" operator="containsText" text="Muy Alta">
      <formula>NOT(ISERROR(SEARCH("Muy Alta",K45)))</formula>
    </cfRule>
    <cfRule type="containsText" dxfId="1330" priority="194" operator="containsText" text="Alta">
      <formula>NOT(ISERROR(SEARCH("Alta",K45)))</formula>
    </cfRule>
  </conditionalFormatting>
  <conditionalFormatting sqref="L45:L49">
    <cfRule type="containsText" dxfId="1329" priority="189" operator="containsText" text="Catastrófico">
      <formula>NOT(ISERROR(SEARCH("Catastrófico",L45)))</formula>
    </cfRule>
    <cfRule type="containsText" dxfId="1328" priority="190" operator="containsText" text="Mayor">
      <formula>NOT(ISERROR(SEARCH("Mayor",L45)))</formula>
    </cfRule>
    <cfRule type="containsText" dxfId="1327" priority="191" operator="containsText" text="Menor">
      <formula>NOT(ISERROR(SEARCH("Menor",L45)))</formula>
    </cfRule>
    <cfRule type="containsText" dxfId="1326" priority="192" operator="containsText" text="Leve">
      <formula>NOT(ISERROR(SEARCH("Leve",L45)))</formula>
    </cfRule>
  </conditionalFormatting>
  <conditionalFormatting sqref="K50:L50">
    <cfRule type="containsText" dxfId="1325" priority="183" operator="containsText" text="3- Moderado">
      <formula>NOT(ISERROR(SEARCH("3- Moderado",K50)))</formula>
    </cfRule>
    <cfRule type="containsText" dxfId="1324" priority="184" operator="containsText" text="6- Moderado">
      <formula>NOT(ISERROR(SEARCH("6- Moderado",K50)))</formula>
    </cfRule>
    <cfRule type="containsText" dxfId="1323" priority="185" operator="containsText" text="4- Moderado">
      <formula>NOT(ISERROR(SEARCH("4- Moderado",K50)))</formula>
    </cfRule>
    <cfRule type="containsText" dxfId="1322" priority="186" operator="containsText" text="3- Bajo">
      <formula>NOT(ISERROR(SEARCH("3- Bajo",K50)))</formula>
    </cfRule>
    <cfRule type="containsText" dxfId="1321" priority="187" operator="containsText" text="4- Bajo">
      <formula>NOT(ISERROR(SEARCH("4- Bajo",K50)))</formula>
    </cfRule>
    <cfRule type="containsText" dxfId="1320" priority="188" operator="containsText" text="1- Bajo">
      <formula>NOT(ISERROR(SEARCH("1- Bajo",K50)))</formula>
    </cfRule>
  </conditionalFormatting>
  <conditionalFormatting sqref="H50:I50">
    <cfRule type="containsText" dxfId="1319" priority="177" operator="containsText" text="3- Moderado">
      <formula>NOT(ISERROR(SEARCH("3- Moderado",H50)))</formula>
    </cfRule>
    <cfRule type="containsText" dxfId="1318" priority="178" operator="containsText" text="6- Moderado">
      <formula>NOT(ISERROR(SEARCH("6- Moderado",H50)))</formula>
    </cfRule>
    <cfRule type="containsText" dxfId="1317" priority="179" operator="containsText" text="4- Moderado">
      <formula>NOT(ISERROR(SEARCH("4- Moderado",H50)))</formula>
    </cfRule>
    <cfRule type="containsText" dxfId="1316" priority="180" operator="containsText" text="3- Bajo">
      <formula>NOT(ISERROR(SEARCH("3- Bajo",H50)))</formula>
    </cfRule>
    <cfRule type="containsText" dxfId="1315" priority="181" operator="containsText" text="4- Bajo">
      <formula>NOT(ISERROR(SEARCH("4- Bajo",H50)))</formula>
    </cfRule>
    <cfRule type="containsText" dxfId="1314" priority="182" operator="containsText" text="1- Bajo">
      <formula>NOT(ISERROR(SEARCH("1- Bajo",H50)))</formula>
    </cfRule>
  </conditionalFormatting>
  <conditionalFormatting sqref="A50 C50:E50">
    <cfRule type="containsText" dxfId="1313" priority="171" operator="containsText" text="3- Moderado">
      <formula>NOT(ISERROR(SEARCH("3- Moderado",A50)))</formula>
    </cfRule>
    <cfRule type="containsText" dxfId="1312" priority="172" operator="containsText" text="6- Moderado">
      <formula>NOT(ISERROR(SEARCH("6- Moderado",A50)))</formula>
    </cfRule>
    <cfRule type="containsText" dxfId="1311" priority="173" operator="containsText" text="4- Moderado">
      <formula>NOT(ISERROR(SEARCH("4- Moderado",A50)))</formula>
    </cfRule>
    <cfRule type="containsText" dxfId="1310" priority="174" operator="containsText" text="3- Bajo">
      <formula>NOT(ISERROR(SEARCH("3- Bajo",A50)))</formula>
    </cfRule>
    <cfRule type="containsText" dxfId="1309" priority="175" operator="containsText" text="4- Bajo">
      <formula>NOT(ISERROR(SEARCH("4- Bajo",A50)))</formula>
    </cfRule>
    <cfRule type="containsText" dxfId="1308" priority="176" operator="containsText" text="1- Bajo">
      <formula>NOT(ISERROR(SEARCH("1- Bajo",A50)))</formula>
    </cfRule>
  </conditionalFormatting>
  <conditionalFormatting sqref="F50:G50">
    <cfRule type="containsText" dxfId="1307" priority="165" operator="containsText" text="3- Moderado">
      <formula>NOT(ISERROR(SEARCH("3- Moderado",F50)))</formula>
    </cfRule>
    <cfRule type="containsText" dxfId="1306" priority="166" operator="containsText" text="6- Moderado">
      <formula>NOT(ISERROR(SEARCH("6- Moderado",F50)))</formula>
    </cfRule>
    <cfRule type="containsText" dxfId="1305" priority="167" operator="containsText" text="4- Moderado">
      <formula>NOT(ISERROR(SEARCH("4- Moderado",F50)))</formula>
    </cfRule>
    <cfRule type="containsText" dxfId="1304" priority="168" operator="containsText" text="3- Bajo">
      <formula>NOT(ISERROR(SEARCH("3- Bajo",F50)))</formula>
    </cfRule>
    <cfRule type="containsText" dxfId="1303" priority="169" operator="containsText" text="4- Bajo">
      <formula>NOT(ISERROR(SEARCH("4- Bajo",F50)))</formula>
    </cfRule>
    <cfRule type="containsText" dxfId="1302" priority="170" operator="containsText" text="1- Bajo">
      <formula>NOT(ISERROR(SEARCH("1- Bajo",F50)))</formula>
    </cfRule>
  </conditionalFormatting>
  <conditionalFormatting sqref="J50:J54">
    <cfRule type="containsText" dxfId="1301" priority="160" operator="containsText" text="Bajo">
      <formula>NOT(ISERROR(SEARCH("Bajo",J50)))</formula>
    </cfRule>
    <cfRule type="containsText" dxfId="1300" priority="161" operator="containsText" text="Moderado">
      <formula>NOT(ISERROR(SEARCH("Moderado",J50)))</formula>
    </cfRule>
    <cfRule type="containsText" dxfId="1299" priority="162" operator="containsText" text="Alto">
      <formula>NOT(ISERROR(SEARCH("Alto",J50)))</formula>
    </cfRule>
    <cfRule type="containsText" dxfId="1298" priority="163" operator="containsText" text="Extremo">
      <formula>NOT(ISERROR(SEARCH("Extremo",J50)))</formula>
    </cfRule>
    <cfRule type="colorScale" priority="164">
      <colorScale>
        <cfvo type="min"/>
        <cfvo type="max"/>
        <color rgb="FFFF7128"/>
        <color rgb="FFFFEF9C"/>
      </colorScale>
    </cfRule>
  </conditionalFormatting>
  <conditionalFormatting sqref="M50:M54">
    <cfRule type="containsText" dxfId="1297" priority="135" operator="containsText" text="Moderado">
      <formula>NOT(ISERROR(SEARCH("Moderado",M50)))</formula>
    </cfRule>
    <cfRule type="containsText" dxfId="1296" priority="155" operator="containsText" text="Bajo">
      <formula>NOT(ISERROR(SEARCH("Bajo",M50)))</formula>
    </cfRule>
    <cfRule type="containsText" dxfId="1295" priority="156" operator="containsText" text="Moderado">
      <formula>NOT(ISERROR(SEARCH("Moderado",M50)))</formula>
    </cfRule>
    <cfRule type="containsText" dxfId="1294" priority="157" operator="containsText" text="Alto">
      <formula>NOT(ISERROR(SEARCH("Alto",M50)))</formula>
    </cfRule>
    <cfRule type="containsText" dxfId="1293" priority="158" operator="containsText" text="Extremo">
      <formula>NOT(ISERROR(SEARCH("Extremo",M50)))</formula>
    </cfRule>
    <cfRule type="colorScale" priority="159">
      <colorScale>
        <cfvo type="min"/>
        <cfvo type="max"/>
        <color rgb="FFFF7128"/>
        <color rgb="FFFFEF9C"/>
      </colorScale>
    </cfRule>
  </conditionalFormatting>
  <conditionalFormatting sqref="N50">
    <cfRule type="containsText" dxfId="1292" priority="149" operator="containsText" text="3- Moderado">
      <formula>NOT(ISERROR(SEARCH("3- Moderado",N50)))</formula>
    </cfRule>
    <cfRule type="containsText" dxfId="1291" priority="150" operator="containsText" text="6- Moderado">
      <formula>NOT(ISERROR(SEARCH("6- Moderado",N50)))</formula>
    </cfRule>
    <cfRule type="containsText" dxfId="1290" priority="151" operator="containsText" text="4- Moderado">
      <formula>NOT(ISERROR(SEARCH("4- Moderado",N50)))</formula>
    </cfRule>
    <cfRule type="containsText" dxfId="1289" priority="152" operator="containsText" text="3- Bajo">
      <formula>NOT(ISERROR(SEARCH("3- Bajo",N50)))</formula>
    </cfRule>
    <cfRule type="containsText" dxfId="1288" priority="153" operator="containsText" text="4- Bajo">
      <formula>NOT(ISERROR(SEARCH("4- Bajo",N50)))</formula>
    </cfRule>
    <cfRule type="containsText" dxfId="1287" priority="154" operator="containsText" text="1- Bajo">
      <formula>NOT(ISERROR(SEARCH("1- Bajo",N50)))</formula>
    </cfRule>
  </conditionalFormatting>
  <conditionalFormatting sqref="H50:H54">
    <cfRule type="containsText" dxfId="1286" priority="136" operator="containsText" text="Muy Alta">
      <formula>NOT(ISERROR(SEARCH("Muy Alta",H50)))</formula>
    </cfRule>
    <cfRule type="containsText" dxfId="1285" priority="137" operator="containsText" text="Alta">
      <formula>NOT(ISERROR(SEARCH("Alta",H50)))</formula>
    </cfRule>
    <cfRule type="containsText" dxfId="1284" priority="138" operator="containsText" text="Muy Alta">
      <formula>NOT(ISERROR(SEARCH("Muy Alta",H50)))</formula>
    </cfRule>
    <cfRule type="containsText" dxfId="1283" priority="143" operator="containsText" text="Muy Baja">
      <formula>NOT(ISERROR(SEARCH("Muy Baja",H50)))</formula>
    </cfRule>
    <cfRule type="containsText" dxfId="1282" priority="144" operator="containsText" text="Baja">
      <formula>NOT(ISERROR(SEARCH("Baja",H50)))</formula>
    </cfRule>
    <cfRule type="containsText" dxfId="1281" priority="145" operator="containsText" text="Media">
      <formula>NOT(ISERROR(SEARCH("Media",H50)))</formula>
    </cfRule>
    <cfRule type="containsText" dxfId="1280" priority="146" operator="containsText" text="Alta">
      <formula>NOT(ISERROR(SEARCH("Alta",H50)))</formula>
    </cfRule>
    <cfRule type="containsText" dxfId="1279" priority="148" operator="containsText" text="Muy Alta">
      <formula>NOT(ISERROR(SEARCH("Muy Alta",H50)))</formula>
    </cfRule>
  </conditionalFormatting>
  <conditionalFormatting sqref="I50:I54">
    <cfRule type="containsText" dxfId="1278" priority="139" operator="containsText" text="Catastrófico">
      <formula>NOT(ISERROR(SEARCH("Catastrófico",I50)))</formula>
    </cfRule>
    <cfRule type="containsText" dxfId="1277" priority="140" operator="containsText" text="Mayor">
      <formula>NOT(ISERROR(SEARCH("Mayor",I50)))</formula>
    </cfRule>
    <cfRule type="containsText" dxfId="1276" priority="141" operator="containsText" text="Menor">
      <formula>NOT(ISERROR(SEARCH("Menor",I50)))</formula>
    </cfRule>
    <cfRule type="containsText" dxfId="1275" priority="142" operator="containsText" text="Leve">
      <formula>NOT(ISERROR(SEARCH("Leve",I50)))</formula>
    </cfRule>
    <cfRule type="containsText" dxfId="1274" priority="147" operator="containsText" text="Moderado">
      <formula>NOT(ISERROR(SEARCH("Moderado",I50)))</formula>
    </cfRule>
  </conditionalFormatting>
  <conditionalFormatting sqref="K50:K54">
    <cfRule type="containsText" dxfId="1273" priority="134" operator="containsText" text="Media">
      <formula>NOT(ISERROR(SEARCH("Media",K50)))</formula>
    </cfRule>
  </conditionalFormatting>
  <conditionalFormatting sqref="L50:L54">
    <cfRule type="containsText" dxfId="1272" priority="133" operator="containsText" text="Moderado">
      <formula>NOT(ISERROR(SEARCH("Moderado",L50)))</formula>
    </cfRule>
  </conditionalFormatting>
  <conditionalFormatting sqref="J50:J54">
    <cfRule type="containsText" dxfId="1271" priority="132" operator="containsText" text="Moderado">
      <formula>NOT(ISERROR(SEARCH("Moderado",J50)))</formula>
    </cfRule>
  </conditionalFormatting>
  <conditionalFormatting sqref="J50:J54">
    <cfRule type="containsText" dxfId="1270" priority="130" operator="containsText" text="Bajo">
      <formula>NOT(ISERROR(SEARCH("Bajo",J50)))</formula>
    </cfRule>
    <cfRule type="containsText" dxfId="1269" priority="131" operator="containsText" text="Extremo">
      <formula>NOT(ISERROR(SEARCH("Extremo",J50)))</formula>
    </cfRule>
  </conditionalFormatting>
  <conditionalFormatting sqref="K50:K54">
    <cfRule type="containsText" dxfId="1268" priority="128" operator="containsText" text="Baja">
      <formula>NOT(ISERROR(SEARCH("Baja",K50)))</formula>
    </cfRule>
    <cfRule type="containsText" dxfId="1267" priority="129" operator="containsText" text="Muy Baja">
      <formula>NOT(ISERROR(SEARCH("Muy Baja",K50)))</formula>
    </cfRule>
  </conditionalFormatting>
  <conditionalFormatting sqref="K50:K54">
    <cfRule type="containsText" dxfId="1266" priority="126" operator="containsText" text="Muy Alta">
      <formula>NOT(ISERROR(SEARCH("Muy Alta",K50)))</formula>
    </cfRule>
    <cfRule type="containsText" dxfId="1265" priority="127" operator="containsText" text="Alta">
      <formula>NOT(ISERROR(SEARCH("Alta",K50)))</formula>
    </cfRule>
  </conditionalFormatting>
  <conditionalFormatting sqref="L50:L54">
    <cfRule type="containsText" dxfId="1264" priority="122" operator="containsText" text="Catastrófico">
      <formula>NOT(ISERROR(SEARCH("Catastrófico",L50)))</formula>
    </cfRule>
    <cfRule type="containsText" dxfId="1263" priority="123" operator="containsText" text="Mayor">
      <formula>NOT(ISERROR(SEARCH("Mayor",L50)))</formula>
    </cfRule>
    <cfRule type="containsText" dxfId="1262" priority="124" operator="containsText" text="Menor">
      <formula>NOT(ISERROR(SEARCH("Menor",L50)))</formula>
    </cfRule>
    <cfRule type="containsText" dxfId="1261" priority="125" operator="containsText" text="Leve">
      <formula>NOT(ISERROR(SEARCH("Leve",L50)))</formula>
    </cfRule>
  </conditionalFormatting>
  <conditionalFormatting sqref="K55:L55">
    <cfRule type="containsText" dxfId="1260" priority="116" operator="containsText" text="3- Moderado">
      <formula>NOT(ISERROR(SEARCH("3- Moderado",K55)))</formula>
    </cfRule>
    <cfRule type="containsText" dxfId="1259" priority="117" operator="containsText" text="6- Moderado">
      <formula>NOT(ISERROR(SEARCH("6- Moderado",K55)))</formula>
    </cfRule>
    <cfRule type="containsText" dxfId="1258" priority="118" operator="containsText" text="4- Moderado">
      <formula>NOT(ISERROR(SEARCH("4- Moderado",K55)))</formula>
    </cfRule>
    <cfRule type="containsText" dxfId="1257" priority="119" operator="containsText" text="3- Bajo">
      <formula>NOT(ISERROR(SEARCH("3- Bajo",K55)))</formula>
    </cfRule>
    <cfRule type="containsText" dxfId="1256" priority="120" operator="containsText" text="4- Bajo">
      <formula>NOT(ISERROR(SEARCH("4- Bajo",K55)))</formula>
    </cfRule>
    <cfRule type="containsText" dxfId="1255" priority="121" operator="containsText" text="1- Bajo">
      <formula>NOT(ISERROR(SEARCH("1- Bajo",K55)))</formula>
    </cfRule>
  </conditionalFormatting>
  <conditionalFormatting sqref="H55:I55">
    <cfRule type="containsText" dxfId="1254" priority="110" operator="containsText" text="3- Moderado">
      <formula>NOT(ISERROR(SEARCH("3- Moderado",H55)))</formula>
    </cfRule>
    <cfRule type="containsText" dxfId="1253" priority="111" operator="containsText" text="6- Moderado">
      <formula>NOT(ISERROR(SEARCH("6- Moderado",H55)))</formula>
    </cfRule>
    <cfRule type="containsText" dxfId="1252" priority="112" operator="containsText" text="4- Moderado">
      <formula>NOT(ISERROR(SEARCH("4- Moderado",H55)))</formula>
    </cfRule>
    <cfRule type="containsText" dxfId="1251" priority="113" operator="containsText" text="3- Bajo">
      <formula>NOT(ISERROR(SEARCH("3- Bajo",H55)))</formula>
    </cfRule>
    <cfRule type="containsText" dxfId="1250" priority="114" operator="containsText" text="4- Bajo">
      <formula>NOT(ISERROR(SEARCH("4- Bajo",H55)))</formula>
    </cfRule>
    <cfRule type="containsText" dxfId="1249" priority="115" operator="containsText" text="1- Bajo">
      <formula>NOT(ISERROR(SEARCH("1- Bajo",H55)))</formula>
    </cfRule>
  </conditionalFormatting>
  <conditionalFormatting sqref="A55 C55:E55">
    <cfRule type="containsText" dxfId="1248" priority="104" operator="containsText" text="3- Moderado">
      <formula>NOT(ISERROR(SEARCH("3- Moderado",A55)))</formula>
    </cfRule>
    <cfRule type="containsText" dxfId="1247" priority="105" operator="containsText" text="6- Moderado">
      <formula>NOT(ISERROR(SEARCH("6- Moderado",A55)))</formula>
    </cfRule>
    <cfRule type="containsText" dxfId="1246" priority="106" operator="containsText" text="4- Moderado">
      <formula>NOT(ISERROR(SEARCH("4- Moderado",A55)))</formula>
    </cfRule>
    <cfRule type="containsText" dxfId="1245" priority="107" operator="containsText" text="3- Bajo">
      <formula>NOT(ISERROR(SEARCH("3- Bajo",A55)))</formula>
    </cfRule>
    <cfRule type="containsText" dxfId="1244" priority="108" operator="containsText" text="4- Bajo">
      <formula>NOT(ISERROR(SEARCH("4- Bajo",A55)))</formula>
    </cfRule>
    <cfRule type="containsText" dxfId="1243" priority="109" operator="containsText" text="1- Bajo">
      <formula>NOT(ISERROR(SEARCH("1- Bajo",A55)))</formula>
    </cfRule>
  </conditionalFormatting>
  <conditionalFormatting sqref="F55:G55">
    <cfRule type="containsText" dxfId="1242" priority="98" operator="containsText" text="3- Moderado">
      <formula>NOT(ISERROR(SEARCH("3- Moderado",F55)))</formula>
    </cfRule>
    <cfRule type="containsText" dxfId="1241" priority="99" operator="containsText" text="6- Moderado">
      <formula>NOT(ISERROR(SEARCH("6- Moderado",F55)))</formula>
    </cfRule>
    <cfRule type="containsText" dxfId="1240" priority="100" operator="containsText" text="4- Moderado">
      <formula>NOT(ISERROR(SEARCH("4- Moderado",F55)))</formula>
    </cfRule>
    <cfRule type="containsText" dxfId="1239" priority="101" operator="containsText" text="3- Bajo">
      <formula>NOT(ISERROR(SEARCH("3- Bajo",F55)))</formula>
    </cfRule>
    <cfRule type="containsText" dxfId="1238" priority="102" operator="containsText" text="4- Bajo">
      <formula>NOT(ISERROR(SEARCH("4- Bajo",F55)))</formula>
    </cfRule>
    <cfRule type="containsText" dxfId="1237" priority="103" operator="containsText" text="1- Bajo">
      <formula>NOT(ISERROR(SEARCH("1- Bajo",F55)))</formula>
    </cfRule>
  </conditionalFormatting>
  <conditionalFormatting sqref="J55:J59">
    <cfRule type="containsText" dxfId="1236" priority="93" operator="containsText" text="Bajo">
      <formula>NOT(ISERROR(SEARCH("Bajo",J55)))</formula>
    </cfRule>
    <cfRule type="containsText" dxfId="1235" priority="94" operator="containsText" text="Moderado">
      <formula>NOT(ISERROR(SEARCH("Moderado",J55)))</formula>
    </cfRule>
    <cfRule type="containsText" dxfId="1234" priority="95" operator="containsText" text="Alto">
      <formula>NOT(ISERROR(SEARCH("Alto",J55)))</formula>
    </cfRule>
    <cfRule type="containsText" dxfId="1233" priority="96" operator="containsText" text="Extremo">
      <formula>NOT(ISERROR(SEARCH("Extremo",J55)))</formula>
    </cfRule>
    <cfRule type="colorScale" priority="97">
      <colorScale>
        <cfvo type="min"/>
        <cfvo type="max"/>
        <color rgb="FFFF7128"/>
        <color rgb="FFFFEF9C"/>
      </colorScale>
    </cfRule>
  </conditionalFormatting>
  <conditionalFormatting sqref="M55:M59">
    <cfRule type="containsText" dxfId="1232" priority="68" operator="containsText" text="Moderado">
      <formula>NOT(ISERROR(SEARCH("Moderado",M55)))</formula>
    </cfRule>
    <cfRule type="containsText" dxfId="1231" priority="88" operator="containsText" text="Bajo">
      <formula>NOT(ISERROR(SEARCH("Bajo",M55)))</formula>
    </cfRule>
    <cfRule type="containsText" dxfId="1230" priority="89" operator="containsText" text="Moderado">
      <formula>NOT(ISERROR(SEARCH("Moderado",M55)))</formula>
    </cfRule>
    <cfRule type="containsText" dxfId="1229" priority="90" operator="containsText" text="Alto">
      <formula>NOT(ISERROR(SEARCH("Alto",M55)))</formula>
    </cfRule>
    <cfRule type="containsText" dxfId="1228" priority="91" operator="containsText" text="Extremo">
      <formula>NOT(ISERROR(SEARCH("Extremo",M55)))</formula>
    </cfRule>
    <cfRule type="colorScale" priority="92">
      <colorScale>
        <cfvo type="min"/>
        <cfvo type="max"/>
        <color rgb="FFFF7128"/>
        <color rgb="FFFFEF9C"/>
      </colorScale>
    </cfRule>
  </conditionalFormatting>
  <conditionalFormatting sqref="N55">
    <cfRule type="containsText" dxfId="1227" priority="82" operator="containsText" text="3- Moderado">
      <formula>NOT(ISERROR(SEARCH("3- Moderado",N55)))</formula>
    </cfRule>
    <cfRule type="containsText" dxfId="1226" priority="83" operator="containsText" text="6- Moderado">
      <formula>NOT(ISERROR(SEARCH("6- Moderado",N55)))</formula>
    </cfRule>
    <cfRule type="containsText" dxfId="1225" priority="84" operator="containsText" text="4- Moderado">
      <formula>NOT(ISERROR(SEARCH("4- Moderado",N55)))</formula>
    </cfRule>
    <cfRule type="containsText" dxfId="1224" priority="85" operator="containsText" text="3- Bajo">
      <formula>NOT(ISERROR(SEARCH("3- Bajo",N55)))</formula>
    </cfRule>
    <cfRule type="containsText" dxfId="1223" priority="86" operator="containsText" text="4- Bajo">
      <formula>NOT(ISERROR(SEARCH("4- Bajo",N55)))</formula>
    </cfRule>
    <cfRule type="containsText" dxfId="1222" priority="87" operator="containsText" text="1- Bajo">
      <formula>NOT(ISERROR(SEARCH("1- Bajo",N55)))</formula>
    </cfRule>
  </conditionalFormatting>
  <conditionalFormatting sqref="H55:H59">
    <cfRule type="containsText" dxfId="1221" priority="69" operator="containsText" text="Muy Alta">
      <formula>NOT(ISERROR(SEARCH("Muy Alta",H55)))</formula>
    </cfRule>
    <cfRule type="containsText" dxfId="1220" priority="70" operator="containsText" text="Alta">
      <formula>NOT(ISERROR(SEARCH("Alta",H55)))</formula>
    </cfRule>
    <cfRule type="containsText" dxfId="1219" priority="71" operator="containsText" text="Muy Alta">
      <formula>NOT(ISERROR(SEARCH("Muy Alta",H55)))</formula>
    </cfRule>
    <cfRule type="containsText" dxfId="1218" priority="76" operator="containsText" text="Muy Baja">
      <formula>NOT(ISERROR(SEARCH("Muy Baja",H55)))</formula>
    </cfRule>
    <cfRule type="containsText" dxfId="1217" priority="77" operator="containsText" text="Baja">
      <formula>NOT(ISERROR(SEARCH("Baja",H55)))</formula>
    </cfRule>
    <cfRule type="containsText" dxfId="1216" priority="78" operator="containsText" text="Media">
      <formula>NOT(ISERROR(SEARCH("Media",H55)))</formula>
    </cfRule>
    <cfRule type="containsText" dxfId="1215" priority="79" operator="containsText" text="Alta">
      <formula>NOT(ISERROR(SEARCH("Alta",H55)))</formula>
    </cfRule>
    <cfRule type="containsText" dxfId="1214" priority="81" operator="containsText" text="Muy Alta">
      <formula>NOT(ISERROR(SEARCH("Muy Alta",H55)))</formula>
    </cfRule>
  </conditionalFormatting>
  <conditionalFormatting sqref="I55:I59">
    <cfRule type="containsText" dxfId="1213" priority="72" operator="containsText" text="Catastrófico">
      <formula>NOT(ISERROR(SEARCH("Catastrófico",I55)))</formula>
    </cfRule>
    <cfRule type="containsText" dxfId="1212" priority="73" operator="containsText" text="Mayor">
      <formula>NOT(ISERROR(SEARCH("Mayor",I55)))</formula>
    </cfRule>
    <cfRule type="containsText" dxfId="1211" priority="74" operator="containsText" text="Menor">
      <formula>NOT(ISERROR(SEARCH("Menor",I55)))</formula>
    </cfRule>
    <cfRule type="containsText" dxfId="1210" priority="75" operator="containsText" text="Leve">
      <formula>NOT(ISERROR(SEARCH("Leve",I55)))</formula>
    </cfRule>
    <cfRule type="containsText" dxfId="1209" priority="80" operator="containsText" text="Moderado">
      <formula>NOT(ISERROR(SEARCH("Moderado",I55)))</formula>
    </cfRule>
  </conditionalFormatting>
  <conditionalFormatting sqref="K55:K59">
    <cfRule type="containsText" dxfId="1208" priority="67" operator="containsText" text="Media">
      <formula>NOT(ISERROR(SEARCH("Media",K55)))</formula>
    </cfRule>
  </conditionalFormatting>
  <conditionalFormatting sqref="L55:L59">
    <cfRule type="containsText" dxfId="1207" priority="66" operator="containsText" text="Moderado">
      <formula>NOT(ISERROR(SEARCH("Moderado",L55)))</formula>
    </cfRule>
  </conditionalFormatting>
  <conditionalFormatting sqref="J55:J59">
    <cfRule type="containsText" dxfId="1206" priority="65" operator="containsText" text="Moderado">
      <formula>NOT(ISERROR(SEARCH("Moderado",J55)))</formula>
    </cfRule>
  </conditionalFormatting>
  <conditionalFormatting sqref="J55:J59">
    <cfRule type="containsText" dxfId="1205" priority="63" operator="containsText" text="Bajo">
      <formula>NOT(ISERROR(SEARCH("Bajo",J55)))</formula>
    </cfRule>
    <cfRule type="containsText" dxfId="1204" priority="64" operator="containsText" text="Extremo">
      <formula>NOT(ISERROR(SEARCH("Extremo",J55)))</formula>
    </cfRule>
  </conditionalFormatting>
  <conditionalFormatting sqref="K55:K59">
    <cfRule type="containsText" dxfId="1203" priority="61" operator="containsText" text="Baja">
      <formula>NOT(ISERROR(SEARCH("Baja",K55)))</formula>
    </cfRule>
    <cfRule type="containsText" dxfId="1202" priority="62" operator="containsText" text="Muy Baja">
      <formula>NOT(ISERROR(SEARCH("Muy Baja",K55)))</formula>
    </cfRule>
  </conditionalFormatting>
  <conditionalFormatting sqref="K55:K59">
    <cfRule type="containsText" dxfId="1201" priority="59" operator="containsText" text="Muy Alta">
      <formula>NOT(ISERROR(SEARCH("Muy Alta",K55)))</formula>
    </cfRule>
    <cfRule type="containsText" dxfId="1200" priority="60" operator="containsText" text="Alta">
      <formula>NOT(ISERROR(SEARCH("Alta",K55)))</formula>
    </cfRule>
  </conditionalFormatting>
  <conditionalFormatting sqref="L55:L59">
    <cfRule type="containsText" dxfId="1199" priority="55" operator="containsText" text="Catastrófico">
      <formula>NOT(ISERROR(SEARCH("Catastrófico",L55)))</formula>
    </cfRule>
    <cfRule type="containsText" dxfId="1198" priority="56" operator="containsText" text="Mayor">
      <formula>NOT(ISERROR(SEARCH("Mayor",L55)))</formula>
    </cfRule>
    <cfRule type="containsText" dxfId="1197" priority="57" operator="containsText" text="Menor">
      <formula>NOT(ISERROR(SEARCH("Menor",L55)))</formula>
    </cfRule>
    <cfRule type="containsText" dxfId="1196" priority="58" operator="containsText" text="Leve">
      <formula>NOT(ISERROR(SEARCH("Leve",L55)))</formula>
    </cfRule>
  </conditionalFormatting>
  <dataValidations count="7">
    <dataValidation allowBlank="1" showInputMessage="1" showErrorMessage="1" prompt="Seleccionar el tipo de riesgo teniendo en cuenta que  factor organizaconal afecta. Ver explicacion en hoja " sqref="E8" xr:uid="{007E2F5B-28B2-46C4-A7C0-3E1F56337843}"/>
    <dataValidation allowBlank="1" showInputMessage="1" showErrorMessage="1" prompt="Registrar qué factor  que ocasina el riesgo: un facot identtficado el contexto._x000a_O  personas, recursos, estilo de direccion , factores externos, , codiciones ambientales" sqref="F8:G8" xr:uid="{F7D0A2E8-15DF-4BB9-95F7-5D3BB4C88B1F}"/>
    <dataValidation allowBlank="1" showInputMessage="1" showErrorMessage="1" prompt="Que tan factible es que materialize el riesgo?" sqref="H8" xr:uid="{8452A9EA-35CA-42B6-ADA0-08FBAC511C01}"/>
    <dataValidation allowBlank="1" showInputMessage="1" showErrorMessage="1" prompt="El grado de afectación puede ser " sqref="I8" xr:uid="{EE2A7CF6-4A3B-485C-9749-BB0DCCB02049}"/>
    <dataValidation allowBlank="1" showInputMessage="1" showErrorMessage="1" prompt="Describir las actividades que se van a desarrollar para el proyecto" sqref="O7" xr:uid="{2A613E69-7CC0-4433-A486-5BE0253ABFEB}"/>
    <dataValidation allowBlank="1" showInputMessage="1" showErrorMessage="1" prompt="Seleccionar si el responsable es el responsable de las acciones es el nivel central" sqref="P7:P8" xr:uid="{363DA1DD-D566-4856-8B4D-99366BB9E27B}"/>
    <dataValidation allowBlank="1" showInputMessage="1" showErrorMessage="1" prompt="seleccionar si el responsable de ejecutar las acciones es el nivel central" sqref="Q8" xr:uid="{E45E6E69-F8DA-4E7B-BD43-ED6068EB11EF}"/>
  </dataValidation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A99194-7768-49CE-BD23-D543148084DC}">
  <sheetPr>
    <tabColor rgb="FF00B050"/>
  </sheetPr>
  <dimension ref="A1:JR59"/>
  <sheetViews>
    <sheetView zoomScale="71" zoomScaleNormal="71" workbookViewId="0">
      <selection sqref="A1:C2"/>
    </sheetView>
  </sheetViews>
  <sheetFormatPr baseColWidth="10" defaultColWidth="11.42578125" defaultRowHeight="15" x14ac:dyDescent="0.25"/>
  <cols>
    <col min="1" max="2" width="18.42578125" style="81" customWidth="1"/>
    <col min="3" max="3" width="15.42578125" customWidth="1"/>
    <col min="4" max="4" width="27.42578125" style="81" customWidth="1"/>
    <col min="5" max="5" width="18" style="171" customWidth="1"/>
    <col min="6" max="6" width="40.140625" customWidth="1"/>
    <col min="7" max="7" width="20.42578125" customWidth="1"/>
    <col min="8" max="8" width="10.42578125" style="172" customWidth="1"/>
    <col min="9" max="9" width="11.42578125" style="172" customWidth="1"/>
    <col min="10" max="10" width="10.140625" style="173" customWidth="1"/>
    <col min="11" max="11" width="11.42578125" style="172" customWidth="1"/>
    <col min="12" max="12" width="10.85546875" style="172" customWidth="1"/>
    <col min="13" max="13" width="18.28515625" style="172" bestFit="1" customWidth="1"/>
    <col min="14" max="14" width="18.28515625" bestFit="1" customWidth="1"/>
    <col min="15" max="15" width="32.85546875" customWidth="1"/>
    <col min="16" max="16" width="15" customWidth="1"/>
    <col min="17" max="17" width="15.85546875" customWidth="1"/>
    <col min="18" max="18" width="16" customWidth="1"/>
    <col min="19" max="19" width="16.28515625" customWidth="1"/>
    <col min="20" max="20" width="17.42578125" customWidth="1"/>
    <col min="21" max="176" width="11.42578125" style="118"/>
  </cols>
  <sheetData>
    <row r="1" spans="1:278" s="148" customFormat="1" ht="16.5" customHeight="1" x14ac:dyDescent="0.3">
      <c r="A1" s="336"/>
      <c r="B1" s="337"/>
      <c r="C1" s="337"/>
      <c r="D1" s="456" t="s">
        <v>383</v>
      </c>
      <c r="E1" s="456"/>
      <c r="F1" s="456"/>
      <c r="G1" s="456"/>
      <c r="H1" s="456"/>
      <c r="I1" s="456"/>
      <c r="J1" s="456"/>
      <c r="K1" s="456"/>
      <c r="L1" s="456"/>
      <c r="M1" s="456"/>
      <c r="N1" s="456"/>
      <c r="O1" s="456"/>
      <c r="P1" s="456"/>
      <c r="Q1" s="457"/>
      <c r="R1" s="328" t="s">
        <v>67</v>
      </c>
      <c r="S1" s="328"/>
      <c r="T1" s="328"/>
      <c r="U1" s="147"/>
      <c r="V1" s="147"/>
      <c r="W1" s="147"/>
      <c r="X1" s="147"/>
      <c r="Y1" s="147"/>
      <c r="Z1" s="147"/>
      <c r="AA1" s="147"/>
      <c r="AB1" s="147"/>
      <c r="AC1" s="147"/>
      <c r="AD1" s="147"/>
      <c r="AE1" s="147"/>
      <c r="AF1" s="147"/>
      <c r="AG1" s="147"/>
      <c r="AH1" s="147"/>
      <c r="AI1" s="147"/>
      <c r="AJ1" s="147"/>
      <c r="AK1" s="147"/>
      <c r="AL1" s="147"/>
      <c r="AM1" s="147"/>
      <c r="AN1" s="147"/>
      <c r="AO1" s="147"/>
      <c r="AP1" s="147"/>
      <c r="AQ1" s="147"/>
      <c r="AR1" s="147"/>
      <c r="AS1" s="147"/>
      <c r="AT1" s="147"/>
      <c r="AU1" s="147"/>
      <c r="AV1" s="147"/>
      <c r="AW1" s="147"/>
      <c r="AX1" s="147"/>
      <c r="AY1" s="147"/>
      <c r="AZ1" s="147"/>
      <c r="BA1" s="147"/>
      <c r="BB1" s="147"/>
      <c r="BC1" s="147"/>
      <c r="BD1" s="147"/>
      <c r="BE1" s="147"/>
      <c r="BF1" s="147"/>
      <c r="BG1" s="147"/>
      <c r="BH1" s="147"/>
      <c r="BI1" s="147"/>
      <c r="BJ1" s="147"/>
      <c r="BK1" s="147"/>
      <c r="BL1" s="147"/>
      <c r="BM1" s="147"/>
      <c r="BN1" s="147"/>
      <c r="BO1" s="147"/>
      <c r="BP1" s="147"/>
      <c r="BQ1" s="147"/>
      <c r="BR1" s="147"/>
      <c r="BS1" s="147"/>
      <c r="BT1" s="147"/>
      <c r="BU1" s="147"/>
      <c r="BV1" s="147"/>
      <c r="BW1" s="147"/>
      <c r="BX1" s="147"/>
      <c r="BY1" s="147"/>
      <c r="BZ1" s="147"/>
      <c r="CA1" s="147"/>
      <c r="CB1" s="147"/>
      <c r="CC1" s="147"/>
      <c r="CD1" s="147"/>
      <c r="CE1" s="147"/>
      <c r="CF1" s="147"/>
      <c r="CG1" s="147"/>
      <c r="CH1" s="147"/>
      <c r="CI1" s="147"/>
      <c r="CJ1" s="147"/>
      <c r="CK1" s="147"/>
      <c r="CL1" s="147"/>
      <c r="CM1" s="147"/>
      <c r="CN1" s="147"/>
      <c r="CO1" s="147"/>
      <c r="CP1" s="147"/>
      <c r="CQ1" s="147"/>
      <c r="CR1" s="147"/>
      <c r="CS1" s="147"/>
      <c r="CT1" s="147"/>
      <c r="CU1" s="147"/>
      <c r="CV1" s="147"/>
      <c r="CW1" s="147"/>
      <c r="CX1" s="147"/>
      <c r="CY1" s="147"/>
      <c r="CZ1" s="147"/>
      <c r="DA1" s="147"/>
      <c r="DB1" s="147"/>
      <c r="DC1" s="147"/>
      <c r="DD1" s="147"/>
      <c r="DE1" s="147"/>
      <c r="DF1" s="147"/>
      <c r="DG1" s="147"/>
      <c r="DH1" s="147"/>
      <c r="DI1" s="147"/>
      <c r="DJ1" s="147"/>
      <c r="DK1" s="147"/>
      <c r="DL1" s="147"/>
      <c r="DM1" s="147"/>
      <c r="DN1" s="147"/>
      <c r="DO1" s="147"/>
      <c r="DP1" s="147"/>
      <c r="DQ1" s="147"/>
      <c r="DR1" s="147"/>
      <c r="DS1" s="147"/>
      <c r="DT1" s="147"/>
      <c r="DU1" s="147"/>
      <c r="DV1" s="147"/>
      <c r="DW1" s="147"/>
      <c r="DX1" s="147"/>
      <c r="DY1" s="147"/>
      <c r="DZ1" s="147"/>
      <c r="EA1" s="147"/>
      <c r="EB1" s="147"/>
      <c r="EC1" s="147"/>
      <c r="ED1" s="147"/>
      <c r="EE1" s="147"/>
      <c r="EF1" s="147"/>
      <c r="EG1" s="147"/>
      <c r="EH1" s="147"/>
      <c r="EI1" s="147"/>
      <c r="EJ1" s="147"/>
      <c r="EK1" s="147"/>
      <c r="EL1" s="147"/>
      <c r="EM1" s="147"/>
      <c r="EN1" s="147"/>
      <c r="EO1" s="147"/>
      <c r="EP1" s="147"/>
      <c r="EQ1" s="147"/>
      <c r="ER1" s="147"/>
      <c r="ES1" s="147"/>
      <c r="ET1" s="147"/>
      <c r="EU1" s="147"/>
      <c r="EV1" s="147"/>
      <c r="EW1" s="147"/>
      <c r="EX1" s="147"/>
      <c r="EY1" s="147"/>
      <c r="EZ1" s="147"/>
      <c r="FA1" s="147"/>
      <c r="FB1" s="147"/>
      <c r="FC1" s="147"/>
      <c r="FD1" s="147"/>
      <c r="FE1" s="147"/>
      <c r="FF1" s="147"/>
      <c r="FG1" s="147"/>
      <c r="FH1" s="147"/>
      <c r="FI1" s="147"/>
      <c r="FJ1" s="147"/>
      <c r="FK1" s="147"/>
      <c r="FL1" s="147"/>
      <c r="FM1" s="147"/>
      <c r="FN1" s="147"/>
      <c r="FO1" s="147"/>
      <c r="FP1" s="147"/>
      <c r="FQ1" s="147"/>
      <c r="FR1" s="147"/>
      <c r="FS1" s="147"/>
      <c r="FT1" s="147"/>
      <c r="FU1" s="147"/>
      <c r="FV1" s="147"/>
      <c r="FW1" s="147"/>
      <c r="FX1" s="147"/>
      <c r="FY1" s="147"/>
      <c r="FZ1" s="147"/>
      <c r="GA1" s="147"/>
      <c r="GB1" s="147"/>
      <c r="GC1" s="147"/>
      <c r="GD1" s="147"/>
      <c r="GE1" s="147"/>
      <c r="GF1" s="147"/>
      <c r="GG1" s="147"/>
      <c r="GH1" s="147"/>
      <c r="GI1" s="147"/>
      <c r="GJ1" s="147"/>
      <c r="GK1" s="147"/>
      <c r="GL1" s="147"/>
      <c r="GM1" s="147"/>
      <c r="GN1" s="147"/>
      <c r="GO1" s="147"/>
      <c r="GP1" s="147"/>
      <c r="GQ1" s="147"/>
      <c r="GR1" s="147"/>
      <c r="GS1" s="147"/>
      <c r="GT1" s="147"/>
      <c r="GU1" s="147"/>
      <c r="GV1" s="147"/>
      <c r="GW1" s="147"/>
      <c r="GX1" s="147"/>
      <c r="GY1" s="147"/>
      <c r="GZ1" s="147"/>
      <c r="HA1" s="147"/>
      <c r="HB1" s="147"/>
      <c r="HC1" s="147"/>
      <c r="HD1" s="147"/>
      <c r="HE1" s="147"/>
      <c r="HF1" s="147"/>
      <c r="HG1" s="147"/>
      <c r="HH1" s="147"/>
      <c r="HI1" s="147"/>
      <c r="HJ1" s="147"/>
      <c r="HK1" s="147"/>
      <c r="HL1" s="147"/>
      <c r="HM1" s="147"/>
      <c r="HN1" s="147"/>
      <c r="HO1" s="147"/>
      <c r="HP1" s="147"/>
      <c r="HQ1" s="147"/>
      <c r="HR1" s="147"/>
      <c r="HS1" s="147"/>
      <c r="HT1" s="147"/>
      <c r="HU1" s="147"/>
      <c r="HV1" s="147"/>
      <c r="HW1" s="147"/>
      <c r="HX1" s="147"/>
      <c r="HY1" s="147"/>
      <c r="HZ1" s="147"/>
      <c r="IA1" s="147"/>
      <c r="IB1" s="147"/>
      <c r="IC1" s="147"/>
      <c r="ID1" s="147"/>
      <c r="IE1" s="147"/>
      <c r="IF1" s="147"/>
      <c r="IG1" s="147"/>
      <c r="IH1" s="147"/>
      <c r="II1" s="147"/>
      <c r="IJ1" s="147"/>
      <c r="IK1" s="147"/>
      <c r="IL1" s="147"/>
      <c r="IM1" s="147"/>
      <c r="IN1" s="147"/>
      <c r="IO1" s="147"/>
      <c r="IP1" s="147"/>
      <c r="IQ1" s="147"/>
      <c r="IR1" s="147"/>
      <c r="IS1" s="147"/>
      <c r="IT1" s="147"/>
      <c r="IU1" s="147"/>
      <c r="IV1" s="147"/>
      <c r="IW1" s="147"/>
      <c r="IX1" s="147"/>
      <c r="IY1" s="147"/>
      <c r="IZ1" s="147"/>
      <c r="JA1" s="147"/>
      <c r="JB1" s="147"/>
      <c r="JC1" s="147"/>
      <c r="JD1" s="147"/>
      <c r="JE1" s="147"/>
      <c r="JF1" s="147"/>
      <c r="JG1" s="147"/>
      <c r="JH1" s="147"/>
      <c r="JI1" s="147"/>
      <c r="JJ1" s="147"/>
      <c r="JK1" s="147"/>
      <c r="JL1" s="147"/>
      <c r="JM1" s="147"/>
      <c r="JN1" s="147"/>
      <c r="JO1" s="147"/>
      <c r="JP1" s="147"/>
      <c r="JQ1" s="147"/>
      <c r="JR1" s="147"/>
    </row>
    <row r="2" spans="1:278" s="148" customFormat="1" ht="39.75" customHeight="1" x14ac:dyDescent="0.3">
      <c r="A2" s="338"/>
      <c r="B2" s="339"/>
      <c r="C2" s="339"/>
      <c r="D2" s="458"/>
      <c r="E2" s="458"/>
      <c r="F2" s="458"/>
      <c r="G2" s="458"/>
      <c r="H2" s="458"/>
      <c r="I2" s="458"/>
      <c r="J2" s="458"/>
      <c r="K2" s="458"/>
      <c r="L2" s="458"/>
      <c r="M2" s="458"/>
      <c r="N2" s="458"/>
      <c r="O2" s="458"/>
      <c r="P2" s="458"/>
      <c r="Q2" s="459"/>
      <c r="R2" s="328"/>
      <c r="S2" s="328"/>
      <c r="T2" s="328"/>
      <c r="U2" s="147"/>
      <c r="V2" s="147"/>
      <c r="W2" s="147"/>
      <c r="X2" s="147"/>
      <c r="Y2" s="147"/>
      <c r="Z2" s="147"/>
      <c r="AA2" s="147"/>
      <c r="AB2" s="147"/>
      <c r="AC2" s="147"/>
      <c r="AD2" s="147"/>
      <c r="AE2" s="147"/>
      <c r="AF2" s="147"/>
      <c r="AG2" s="147"/>
      <c r="AH2" s="147"/>
      <c r="AI2" s="147"/>
      <c r="AJ2" s="147"/>
      <c r="AK2" s="147"/>
      <c r="AL2" s="147"/>
      <c r="AM2" s="147"/>
      <c r="AN2" s="147"/>
      <c r="AO2" s="147"/>
      <c r="AP2" s="147"/>
      <c r="AQ2" s="147"/>
      <c r="AR2" s="147"/>
      <c r="AS2" s="147"/>
      <c r="AT2" s="147"/>
      <c r="AU2" s="147"/>
      <c r="AV2" s="147"/>
      <c r="AW2" s="147"/>
      <c r="AX2" s="147"/>
      <c r="AY2" s="147"/>
      <c r="AZ2" s="147"/>
      <c r="BA2" s="147"/>
      <c r="BB2" s="147"/>
      <c r="BC2" s="147"/>
      <c r="BD2" s="147"/>
      <c r="BE2" s="147"/>
      <c r="BF2" s="147"/>
      <c r="BG2" s="147"/>
      <c r="BH2" s="147"/>
      <c r="BI2" s="147"/>
      <c r="BJ2" s="147"/>
      <c r="BK2" s="147"/>
      <c r="BL2" s="147"/>
      <c r="BM2" s="147"/>
      <c r="BN2" s="147"/>
      <c r="BO2" s="147"/>
      <c r="BP2" s="147"/>
      <c r="BQ2" s="147"/>
      <c r="BR2" s="147"/>
      <c r="BS2" s="147"/>
      <c r="BT2" s="147"/>
      <c r="BU2" s="147"/>
      <c r="BV2" s="147"/>
      <c r="BW2" s="147"/>
      <c r="BX2" s="147"/>
      <c r="BY2" s="147"/>
      <c r="BZ2" s="147"/>
      <c r="CA2" s="147"/>
      <c r="CB2" s="147"/>
      <c r="CC2" s="147"/>
      <c r="CD2" s="147"/>
      <c r="CE2" s="147"/>
      <c r="CF2" s="147"/>
      <c r="CG2" s="147"/>
      <c r="CH2" s="147"/>
      <c r="CI2" s="147"/>
      <c r="CJ2" s="147"/>
      <c r="CK2" s="147"/>
      <c r="CL2" s="147"/>
      <c r="CM2" s="147"/>
      <c r="CN2" s="147"/>
      <c r="CO2" s="147"/>
      <c r="CP2" s="147"/>
      <c r="CQ2" s="147"/>
      <c r="CR2" s="147"/>
      <c r="CS2" s="147"/>
      <c r="CT2" s="147"/>
      <c r="CU2" s="147"/>
      <c r="CV2" s="147"/>
      <c r="CW2" s="147"/>
      <c r="CX2" s="147"/>
      <c r="CY2" s="147"/>
      <c r="CZ2" s="147"/>
      <c r="DA2" s="147"/>
      <c r="DB2" s="147"/>
      <c r="DC2" s="147"/>
      <c r="DD2" s="147"/>
      <c r="DE2" s="147"/>
      <c r="DF2" s="147"/>
      <c r="DG2" s="147"/>
      <c r="DH2" s="147"/>
      <c r="DI2" s="147"/>
      <c r="DJ2" s="147"/>
      <c r="DK2" s="147"/>
      <c r="DL2" s="147"/>
      <c r="DM2" s="147"/>
      <c r="DN2" s="147"/>
      <c r="DO2" s="147"/>
      <c r="DP2" s="147"/>
      <c r="DQ2" s="147"/>
      <c r="DR2" s="147"/>
      <c r="DS2" s="147"/>
      <c r="DT2" s="147"/>
      <c r="DU2" s="147"/>
      <c r="DV2" s="147"/>
      <c r="DW2" s="147"/>
      <c r="DX2" s="147"/>
      <c r="DY2" s="147"/>
      <c r="DZ2" s="147"/>
      <c r="EA2" s="147"/>
      <c r="EB2" s="147"/>
      <c r="EC2" s="147"/>
      <c r="ED2" s="147"/>
      <c r="EE2" s="147"/>
      <c r="EF2" s="147"/>
      <c r="EG2" s="147"/>
      <c r="EH2" s="147"/>
      <c r="EI2" s="147"/>
      <c r="EJ2" s="147"/>
      <c r="EK2" s="147"/>
      <c r="EL2" s="147"/>
      <c r="EM2" s="147"/>
      <c r="EN2" s="147"/>
      <c r="EO2" s="147"/>
      <c r="EP2" s="147"/>
      <c r="EQ2" s="147"/>
      <c r="ER2" s="147"/>
      <c r="ES2" s="147"/>
      <c r="ET2" s="147"/>
      <c r="EU2" s="147"/>
      <c r="EV2" s="147"/>
      <c r="EW2" s="147"/>
      <c r="EX2" s="147"/>
      <c r="EY2" s="147"/>
      <c r="EZ2" s="147"/>
      <c r="FA2" s="147"/>
      <c r="FB2" s="147"/>
      <c r="FC2" s="147"/>
      <c r="FD2" s="147"/>
      <c r="FE2" s="147"/>
      <c r="FF2" s="147"/>
      <c r="FG2" s="147"/>
      <c r="FH2" s="147"/>
      <c r="FI2" s="147"/>
      <c r="FJ2" s="147"/>
      <c r="FK2" s="147"/>
      <c r="FL2" s="147"/>
      <c r="FM2" s="147"/>
      <c r="FN2" s="147"/>
      <c r="FO2" s="147"/>
      <c r="FP2" s="147"/>
      <c r="FQ2" s="147"/>
      <c r="FR2" s="147"/>
      <c r="FS2" s="147"/>
      <c r="FT2" s="147"/>
      <c r="FU2" s="147"/>
      <c r="FV2" s="147"/>
      <c r="FW2" s="147"/>
      <c r="FX2" s="147"/>
      <c r="FY2" s="147"/>
      <c r="FZ2" s="147"/>
      <c r="GA2" s="147"/>
      <c r="GB2" s="147"/>
      <c r="GC2" s="147"/>
      <c r="GD2" s="147"/>
      <c r="GE2" s="147"/>
      <c r="GF2" s="147"/>
      <c r="GG2" s="147"/>
      <c r="GH2" s="147"/>
      <c r="GI2" s="147"/>
      <c r="GJ2" s="147"/>
      <c r="GK2" s="147"/>
      <c r="GL2" s="147"/>
      <c r="GM2" s="147"/>
      <c r="GN2" s="147"/>
      <c r="GO2" s="147"/>
      <c r="GP2" s="147"/>
      <c r="GQ2" s="147"/>
      <c r="GR2" s="147"/>
      <c r="GS2" s="147"/>
      <c r="GT2" s="147"/>
      <c r="GU2" s="147"/>
      <c r="GV2" s="147"/>
      <c r="GW2" s="147"/>
      <c r="GX2" s="147"/>
      <c r="GY2" s="147"/>
      <c r="GZ2" s="147"/>
      <c r="HA2" s="147"/>
      <c r="HB2" s="147"/>
      <c r="HC2" s="147"/>
      <c r="HD2" s="147"/>
      <c r="HE2" s="147"/>
      <c r="HF2" s="147"/>
      <c r="HG2" s="147"/>
      <c r="HH2" s="147"/>
      <c r="HI2" s="147"/>
      <c r="HJ2" s="147"/>
      <c r="HK2" s="147"/>
      <c r="HL2" s="147"/>
      <c r="HM2" s="147"/>
      <c r="HN2" s="147"/>
      <c r="HO2" s="147"/>
      <c r="HP2" s="147"/>
      <c r="HQ2" s="147"/>
      <c r="HR2" s="147"/>
      <c r="HS2" s="147"/>
      <c r="HT2" s="147"/>
      <c r="HU2" s="147"/>
      <c r="HV2" s="147"/>
      <c r="HW2" s="147"/>
      <c r="HX2" s="147"/>
      <c r="HY2" s="147"/>
      <c r="HZ2" s="147"/>
      <c r="IA2" s="147"/>
      <c r="IB2" s="147"/>
      <c r="IC2" s="147"/>
      <c r="ID2" s="147"/>
      <c r="IE2" s="147"/>
      <c r="IF2" s="147"/>
      <c r="IG2" s="147"/>
      <c r="IH2" s="147"/>
      <c r="II2" s="147"/>
      <c r="IJ2" s="147"/>
      <c r="IK2" s="147"/>
      <c r="IL2" s="147"/>
      <c r="IM2" s="147"/>
      <c r="IN2" s="147"/>
      <c r="IO2" s="147"/>
      <c r="IP2" s="147"/>
      <c r="IQ2" s="147"/>
      <c r="IR2" s="147"/>
      <c r="IS2" s="147"/>
      <c r="IT2" s="147"/>
      <c r="IU2" s="147"/>
      <c r="IV2" s="147"/>
      <c r="IW2" s="147"/>
      <c r="IX2" s="147"/>
      <c r="IY2" s="147"/>
      <c r="IZ2" s="147"/>
      <c r="JA2" s="147"/>
      <c r="JB2" s="147"/>
      <c r="JC2" s="147"/>
      <c r="JD2" s="147"/>
      <c r="JE2" s="147"/>
      <c r="JF2" s="147"/>
      <c r="JG2" s="147"/>
      <c r="JH2" s="147"/>
      <c r="JI2" s="147"/>
      <c r="JJ2" s="147"/>
      <c r="JK2" s="147"/>
      <c r="JL2" s="147"/>
      <c r="JM2" s="147"/>
      <c r="JN2" s="147"/>
      <c r="JO2" s="147"/>
      <c r="JP2" s="147"/>
      <c r="JQ2" s="147"/>
      <c r="JR2" s="147"/>
    </row>
    <row r="3" spans="1:278" s="148" customFormat="1" ht="3" customHeight="1" x14ac:dyDescent="0.3">
      <c r="A3" s="2"/>
      <c r="B3" s="2"/>
      <c r="C3" s="186"/>
      <c r="D3" s="458"/>
      <c r="E3" s="458"/>
      <c r="F3" s="458"/>
      <c r="G3" s="458"/>
      <c r="H3" s="458"/>
      <c r="I3" s="458"/>
      <c r="J3" s="458"/>
      <c r="K3" s="458"/>
      <c r="L3" s="458"/>
      <c r="M3" s="458"/>
      <c r="N3" s="458"/>
      <c r="O3" s="458"/>
      <c r="P3" s="458"/>
      <c r="Q3" s="459"/>
      <c r="R3" s="328"/>
      <c r="S3" s="328"/>
      <c r="T3" s="328"/>
      <c r="U3" s="147"/>
      <c r="V3" s="147"/>
      <c r="W3" s="147"/>
      <c r="X3" s="147"/>
      <c r="Y3" s="147"/>
      <c r="Z3" s="147"/>
      <c r="AA3" s="147"/>
      <c r="AB3" s="147"/>
      <c r="AC3" s="147"/>
      <c r="AD3" s="147"/>
      <c r="AE3" s="147"/>
      <c r="AF3" s="147"/>
      <c r="AG3" s="147"/>
      <c r="AH3" s="147"/>
      <c r="AI3" s="147"/>
      <c r="AJ3" s="147"/>
      <c r="AK3" s="147"/>
      <c r="AL3" s="147"/>
      <c r="AM3" s="147"/>
      <c r="AN3" s="147"/>
      <c r="AO3" s="147"/>
      <c r="AP3" s="147"/>
      <c r="AQ3" s="147"/>
      <c r="AR3" s="147"/>
      <c r="AS3" s="147"/>
      <c r="AT3" s="147"/>
      <c r="AU3" s="147"/>
      <c r="AV3" s="147"/>
      <c r="AW3" s="147"/>
      <c r="AX3" s="147"/>
      <c r="AY3" s="147"/>
      <c r="AZ3" s="147"/>
      <c r="BA3" s="147"/>
      <c r="BB3" s="147"/>
      <c r="BC3" s="147"/>
      <c r="BD3" s="147"/>
      <c r="BE3" s="147"/>
      <c r="BF3" s="147"/>
      <c r="BG3" s="147"/>
      <c r="BH3" s="147"/>
      <c r="BI3" s="147"/>
      <c r="BJ3" s="147"/>
      <c r="BK3" s="147"/>
      <c r="BL3" s="147"/>
      <c r="BM3" s="147"/>
      <c r="BN3" s="147"/>
      <c r="BO3" s="147"/>
      <c r="BP3" s="147"/>
      <c r="BQ3" s="147"/>
      <c r="BR3" s="147"/>
      <c r="BS3" s="147"/>
      <c r="BT3" s="147"/>
      <c r="BU3" s="147"/>
      <c r="BV3" s="147"/>
      <c r="BW3" s="147"/>
      <c r="BX3" s="147"/>
      <c r="BY3" s="147"/>
      <c r="BZ3" s="147"/>
      <c r="CA3" s="147"/>
      <c r="CB3" s="147"/>
      <c r="CC3" s="147"/>
      <c r="CD3" s="147"/>
      <c r="CE3" s="147"/>
      <c r="CF3" s="147"/>
      <c r="CG3" s="147"/>
      <c r="CH3" s="147"/>
      <c r="CI3" s="147"/>
      <c r="CJ3" s="147"/>
      <c r="CK3" s="147"/>
      <c r="CL3" s="147"/>
      <c r="CM3" s="147"/>
      <c r="CN3" s="147"/>
      <c r="CO3" s="147"/>
      <c r="CP3" s="147"/>
      <c r="CQ3" s="147"/>
      <c r="CR3" s="147"/>
      <c r="CS3" s="147"/>
      <c r="CT3" s="147"/>
      <c r="CU3" s="147"/>
      <c r="CV3" s="147"/>
      <c r="CW3" s="147"/>
      <c r="CX3" s="147"/>
      <c r="CY3" s="147"/>
      <c r="CZ3" s="147"/>
      <c r="DA3" s="147"/>
      <c r="DB3" s="147"/>
      <c r="DC3" s="147"/>
      <c r="DD3" s="147"/>
      <c r="DE3" s="147"/>
      <c r="DF3" s="147"/>
      <c r="DG3" s="147"/>
      <c r="DH3" s="147"/>
      <c r="DI3" s="147"/>
      <c r="DJ3" s="147"/>
      <c r="DK3" s="147"/>
      <c r="DL3" s="147"/>
      <c r="DM3" s="147"/>
      <c r="DN3" s="147"/>
      <c r="DO3" s="147"/>
      <c r="DP3" s="147"/>
      <c r="DQ3" s="147"/>
      <c r="DR3" s="147"/>
      <c r="DS3" s="147"/>
      <c r="DT3" s="147"/>
      <c r="DU3" s="147"/>
      <c r="DV3" s="147"/>
      <c r="DW3" s="147"/>
      <c r="DX3" s="147"/>
      <c r="DY3" s="147"/>
      <c r="DZ3" s="147"/>
      <c r="EA3" s="147"/>
      <c r="EB3" s="147"/>
      <c r="EC3" s="147"/>
      <c r="ED3" s="147"/>
      <c r="EE3" s="147"/>
      <c r="EF3" s="147"/>
      <c r="EG3" s="147"/>
      <c r="EH3" s="147"/>
      <c r="EI3" s="147"/>
      <c r="EJ3" s="147"/>
      <c r="EK3" s="147"/>
      <c r="EL3" s="147"/>
      <c r="EM3" s="147"/>
      <c r="EN3" s="147"/>
      <c r="EO3" s="147"/>
      <c r="EP3" s="147"/>
      <c r="EQ3" s="147"/>
      <c r="ER3" s="147"/>
      <c r="ES3" s="147"/>
      <c r="ET3" s="147"/>
      <c r="EU3" s="147"/>
      <c r="EV3" s="147"/>
      <c r="EW3" s="147"/>
      <c r="EX3" s="147"/>
      <c r="EY3" s="147"/>
      <c r="EZ3" s="147"/>
      <c r="FA3" s="147"/>
      <c r="FB3" s="147"/>
      <c r="FC3" s="147"/>
      <c r="FD3" s="147"/>
      <c r="FE3" s="147"/>
      <c r="FF3" s="147"/>
      <c r="FG3" s="147"/>
      <c r="FH3" s="147"/>
      <c r="FI3" s="147"/>
      <c r="FJ3" s="147"/>
      <c r="FK3" s="147"/>
      <c r="FL3" s="147"/>
      <c r="FM3" s="147"/>
      <c r="FN3" s="147"/>
      <c r="FO3" s="147"/>
      <c r="FP3" s="147"/>
      <c r="FQ3" s="147"/>
      <c r="FR3" s="147"/>
      <c r="FS3" s="147"/>
      <c r="FT3" s="147"/>
      <c r="FU3" s="147"/>
      <c r="FV3" s="147"/>
      <c r="FW3" s="147"/>
      <c r="FX3" s="147"/>
      <c r="FY3" s="147"/>
      <c r="FZ3" s="147"/>
      <c r="GA3" s="147"/>
      <c r="GB3" s="147"/>
      <c r="GC3" s="147"/>
      <c r="GD3" s="147"/>
      <c r="GE3" s="147"/>
      <c r="GF3" s="147"/>
      <c r="GG3" s="147"/>
      <c r="GH3" s="147"/>
      <c r="GI3" s="147"/>
      <c r="GJ3" s="147"/>
      <c r="GK3" s="147"/>
      <c r="GL3" s="147"/>
      <c r="GM3" s="147"/>
      <c r="GN3" s="147"/>
      <c r="GO3" s="147"/>
      <c r="GP3" s="147"/>
      <c r="GQ3" s="147"/>
      <c r="GR3" s="147"/>
      <c r="GS3" s="147"/>
      <c r="GT3" s="147"/>
      <c r="GU3" s="147"/>
      <c r="GV3" s="147"/>
      <c r="GW3" s="147"/>
      <c r="GX3" s="147"/>
      <c r="GY3" s="147"/>
      <c r="GZ3" s="147"/>
      <c r="HA3" s="147"/>
      <c r="HB3" s="147"/>
      <c r="HC3" s="147"/>
      <c r="HD3" s="147"/>
      <c r="HE3" s="147"/>
      <c r="HF3" s="147"/>
      <c r="HG3" s="147"/>
      <c r="HH3" s="147"/>
      <c r="HI3" s="147"/>
      <c r="HJ3" s="147"/>
      <c r="HK3" s="147"/>
      <c r="HL3" s="147"/>
      <c r="HM3" s="147"/>
      <c r="HN3" s="147"/>
      <c r="HO3" s="147"/>
      <c r="HP3" s="147"/>
      <c r="HQ3" s="147"/>
      <c r="HR3" s="147"/>
      <c r="HS3" s="147"/>
      <c r="HT3" s="147"/>
      <c r="HU3" s="147"/>
      <c r="HV3" s="147"/>
      <c r="HW3" s="147"/>
      <c r="HX3" s="147"/>
      <c r="HY3" s="147"/>
      <c r="HZ3" s="147"/>
      <c r="IA3" s="147"/>
      <c r="IB3" s="147"/>
      <c r="IC3" s="147"/>
      <c r="ID3" s="147"/>
      <c r="IE3" s="147"/>
      <c r="IF3" s="147"/>
      <c r="IG3" s="147"/>
      <c r="IH3" s="147"/>
      <c r="II3" s="147"/>
      <c r="IJ3" s="147"/>
      <c r="IK3" s="147"/>
      <c r="IL3" s="147"/>
      <c r="IM3" s="147"/>
      <c r="IN3" s="147"/>
      <c r="IO3" s="147"/>
      <c r="IP3" s="147"/>
      <c r="IQ3" s="147"/>
      <c r="IR3" s="147"/>
      <c r="IS3" s="147"/>
      <c r="IT3" s="147"/>
      <c r="IU3" s="147"/>
      <c r="IV3" s="147"/>
      <c r="IW3" s="147"/>
      <c r="IX3" s="147"/>
      <c r="IY3" s="147"/>
      <c r="IZ3" s="147"/>
      <c r="JA3" s="147"/>
      <c r="JB3" s="147"/>
      <c r="JC3" s="147"/>
      <c r="JD3" s="147"/>
      <c r="JE3" s="147"/>
      <c r="JF3" s="147"/>
      <c r="JG3" s="147"/>
      <c r="JH3" s="147"/>
      <c r="JI3" s="147"/>
      <c r="JJ3" s="147"/>
      <c r="JK3" s="147"/>
      <c r="JL3" s="147"/>
      <c r="JM3" s="147"/>
      <c r="JN3" s="147"/>
      <c r="JO3" s="147"/>
      <c r="JP3" s="147"/>
      <c r="JQ3" s="147"/>
      <c r="JR3" s="147"/>
    </row>
    <row r="4" spans="1:278" s="148" customFormat="1" ht="41.25" customHeight="1" x14ac:dyDescent="0.3">
      <c r="A4" s="329" t="s">
        <v>0</v>
      </c>
      <c r="B4" s="330"/>
      <c r="C4" s="331"/>
      <c r="D4" s="332" t="str">
        <f>'Mapa Final'!D4</f>
        <v>REGISTRO Y CONTROL DE ABOGADOS Y AUXILIARES DE LA JUSTICIA</v>
      </c>
      <c r="E4" s="333"/>
      <c r="F4" s="333"/>
      <c r="G4" s="333"/>
      <c r="H4" s="333"/>
      <c r="I4" s="333"/>
      <c r="J4" s="333"/>
      <c r="K4" s="333"/>
      <c r="L4" s="333"/>
      <c r="M4" s="333"/>
      <c r="N4" s="334"/>
      <c r="O4" s="335"/>
      <c r="P4" s="335"/>
      <c r="Q4" s="335"/>
      <c r="R4" s="1"/>
      <c r="S4" s="1"/>
      <c r="T4" s="1"/>
      <c r="U4" s="147"/>
      <c r="V4" s="147"/>
      <c r="W4" s="147"/>
      <c r="X4" s="147"/>
      <c r="Y4" s="147"/>
      <c r="Z4" s="147"/>
      <c r="AA4" s="147"/>
      <c r="AB4" s="147"/>
      <c r="AC4" s="147"/>
      <c r="AD4" s="147"/>
      <c r="AE4" s="147"/>
      <c r="AF4" s="147"/>
      <c r="AG4" s="147"/>
      <c r="AH4" s="147"/>
      <c r="AI4" s="147"/>
      <c r="AJ4" s="147"/>
      <c r="AK4" s="147"/>
      <c r="AL4" s="147"/>
      <c r="AM4" s="147"/>
      <c r="AN4" s="147"/>
      <c r="AO4" s="147"/>
      <c r="AP4" s="147"/>
      <c r="AQ4" s="147"/>
      <c r="AR4" s="147"/>
      <c r="AS4" s="147"/>
      <c r="AT4" s="147"/>
      <c r="AU4" s="147"/>
      <c r="AV4" s="147"/>
      <c r="AW4" s="147"/>
      <c r="AX4" s="147"/>
      <c r="AY4" s="147"/>
      <c r="AZ4" s="147"/>
      <c r="BA4" s="147"/>
      <c r="BB4" s="147"/>
      <c r="BC4" s="147"/>
      <c r="BD4" s="147"/>
      <c r="BE4" s="147"/>
      <c r="BF4" s="147"/>
      <c r="BG4" s="147"/>
      <c r="BH4" s="147"/>
      <c r="BI4" s="147"/>
      <c r="BJ4" s="147"/>
      <c r="BK4" s="147"/>
      <c r="BL4" s="147"/>
      <c r="BM4" s="147"/>
      <c r="BN4" s="147"/>
      <c r="BO4" s="147"/>
      <c r="BP4" s="147"/>
      <c r="BQ4" s="147"/>
      <c r="BR4" s="147"/>
      <c r="BS4" s="147"/>
      <c r="BT4" s="147"/>
      <c r="BU4" s="147"/>
      <c r="BV4" s="147"/>
      <c r="BW4" s="147"/>
      <c r="BX4" s="147"/>
      <c r="BY4" s="147"/>
      <c r="BZ4" s="147"/>
      <c r="CA4" s="147"/>
      <c r="CB4" s="147"/>
      <c r="CC4" s="147"/>
      <c r="CD4" s="147"/>
      <c r="CE4" s="147"/>
      <c r="CF4" s="147"/>
      <c r="CG4" s="147"/>
      <c r="CH4" s="147"/>
      <c r="CI4" s="147"/>
      <c r="CJ4" s="147"/>
      <c r="CK4" s="147"/>
      <c r="CL4" s="147"/>
      <c r="CM4" s="147"/>
      <c r="CN4" s="147"/>
      <c r="CO4" s="147"/>
      <c r="CP4" s="147"/>
      <c r="CQ4" s="147"/>
      <c r="CR4" s="147"/>
      <c r="CS4" s="147"/>
      <c r="CT4" s="147"/>
      <c r="CU4" s="147"/>
      <c r="CV4" s="147"/>
      <c r="CW4" s="147"/>
      <c r="CX4" s="147"/>
      <c r="CY4" s="147"/>
      <c r="CZ4" s="147"/>
      <c r="DA4" s="147"/>
      <c r="DB4" s="147"/>
      <c r="DC4" s="147"/>
      <c r="DD4" s="147"/>
      <c r="DE4" s="147"/>
      <c r="DF4" s="147"/>
      <c r="DG4" s="147"/>
      <c r="DH4" s="147"/>
      <c r="DI4" s="147"/>
      <c r="DJ4" s="147"/>
      <c r="DK4" s="147"/>
      <c r="DL4" s="147"/>
      <c r="DM4" s="147"/>
      <c r="DN4" s="147"/>
      <c r="DO4" s="147"/>
      <c r="DP4" s="147"/>
      <c r="DQ4" s="147"/>
      <c r="DR4" s="147"/>
      <c r="DS4" s="147"/>
      <c r="DT4" s="147"/>
      <c r="DU4" s="147"/>
      <c r="DV4" s="147"/>
      <c r="DW4" s="147"/>
      <c r="DX4" s="147"/>
      <c r="DY4" s="147"/>
      <c r="DZ4" s="147"/>
      <c r="EA4" s="147"/>
      <c r="EB4" s="147"/>
      <c r="EC4" s="147"/>
      <c r="ED4" s="147"/>
      <c r="EE4" s="147"/>
      <c r="EF4" s="147"/>
      <c r="EG4" s="147"/>
      <c r="EH4" s="147"/>
      <c r="EI4" s="147"/>
      <c r="EJ4" s="147"/>
      <c r="EK4" s="147"/>
      <c r="EL4" s="147"/>
      <c r="EM4" s="147"/>
      <c r="EN4" s="147"/>
      <c r="EO4" s="147"/>
      <c r="EP4" s="147"/>
      <c r="EQ4" s="147"/>
      <c r="ER4" s="147"/>
      <c r="ES4" s="147"/>
      <c r="ET4" s="147"/>
      <c r="EU4" s="147"/>
      <c r="EV4" s="147"/>
      <c r="EW4" s="147"/>
      <c r="EX4" s="147"/>
      <c r="EY4" s="147"/>
      <c r="EZ4" s="147"/>
      <c r="FA4" s="147"/>
      <c r="FB4" s="147"/>
      <c r="FC4" s="147"/>
      <c r="FD4" s="147"/>
      <c r="FE4" s="147"/>
      <c r="FF4" s="147"/>
      <c r="FG4" s="147"/>
      <c r="FH4" s="147"/>
      <c r="FI4" s="147"/>
      <c r="FJ4" s="147"/>
      <c r="FK4" s="147"/>
      <c r="FL4" s="147"/>
      <c r="FM4" s="147"/>
      <c r="FN4" s="147"/>
      <c r="FO4" s="147"/>
      <c r="FP4" s="147"/>
      <c r="FQ4" s="147"/>
      <c r="FR4" s="147"/>
      <c r="FS4" s="147"/>
      <c r="FT4" s="147"/>
      <c r="FU4" s="147"/>
      <c r="FV4" s="147"/>
      <c r="FW4" s="147"/>
      <c r="FX4" s="147"/>
      <c r="FY4" s="147"/>
      <c r="FZ4" s="147"/>
      <c r="GA4" s="147"/>
      <c r="GB4" s="147"/>
      <c r="GC4" s="147"/>
      <c r="GD4" s="147"/>
      <c r="GE4" s="147"/>
      <c r="GF4" s="147"/>
      <c r="GG4" s="147"/>
      <c r="GH4" s="147"/>
      <c r="GI4" s="147"/>
      <c r="GJ4" s="147"/>
      <c r="GK4" s="147"/>
      <c r="GL4" s="147"/>
      <c r="GM4" s="147"/>
      <c r="GN4" s="147"/>
      <c r="GO4" s="147"/>
      <c r="GP4" s="147"/>
      <c r="GQ4" s="147"/>
      <c r="GR4" s="147"/>
      <c r="GS4" s="147"/>
      <c r="GT4" s="147"/>
      <c r="GU4" s="147"/>
      <c r="GV4" s="147"/>
      <c r="GW4" s="147"/>
      <c r="GX4" s="147"/>
      <c r="GY4" s="147"/>
      <c r="GZ4" s="147"/>
      <c r="HA4" s="147"/>
      <c r="HB4" s="147"/>
      <c r="HC4" s="147"/>
      <c r="HD4" s="147"/>
      <c r="HE4" s="147"/>
      <c r="HF4" s="147"/>
      <c r="HG4" s="147"/>
      <c r="HH4" s="147"/>
      <c r="HI4" s="147"/>
      <c r="HJ4" s="147"/>
      <c r="HK4" s="147"/>
      <c r="HL4" s="147"/>
      <c r="HM4" s="147"/>
      <c r="HN4" s="147"/>
      <c r="HO4" s="147"/>
      <c r="HP4" s="147"/>
      <c r="HQ4" s="147"/>
      <c r="HR4" s="147"/>
      <c r="HS4" s="147"/>
      <c r="HT4" s="147"/>
      <c r="HU4" s="147"/>
      <c r="HV4" s="147"/>
      <c r="HW4" s="147"/>
      <c r="HX4" s="147"/>
      <c r="HY4" s="147"/>
      <c r="HZ4" s="147"/>
      <c r="IA4" s="147"/>
      <c r="IB4" s="147"/>
      <c r="IC4" s="147"/>
      <c r="ID4" s="147"/>
      <c r="IE4" s="147"/>
      <c r="IF4" s="147"/>
      <c r="IG4" s="147"/>
      <c r="IH4" s="147"/>
      <c r="II4" s="147"/>
      <c r="IJ4" s="147"/>
      <c r="IK4" s="147"/>
      <c r="IL4" s="147"/>
      <c r="IM4" s="147"/>
      <c r="IN4" s="147"/>
      <c r="IO4" s="147"/>
      <c r="IP4" s="147"/>
      <c r="IQ4" s="147"/>
      <c r="IR4" s="147"/>
      <c r="IS4" s="147"/>
      <c r="IT4" s="147"/>
      <c r="IU4" s="147"/>
      <c r="IV4" s="147"/>
      <c r="IW4" s="147"/>
      <c r="IX4" s="147"/>
      <c r="IY4" s="147"/>
      <c r="IZ4" s="147"/>
      <c r="JA4" s="147"/>
      <c r="JB4" s="147"/>
      <c r="JC4" s="147"/>
      <c r="JD4" s="147"/>
      <c r="JE4" s="147"/>
      <c r="JF4" s="147"/>
      <c r="JG4" s="147"/>
      <c r="JH4" s="147"/>
      <c r="JI4" s="147"/>
      <c r="JJ4" s="147"/>
      <c r="JK4" s="147"/>
      <c r="JL4" s="147"/>
      <c r="JM4" s="147"/>
      <c r="JN4" s="147"/>
      <c r="JO4" s="147"/>
      <c r="JP4" s="147"/>
      <c r="JQ4" s="147"/>
      <c r="JR4" s="147"/>
    </row>
    <row r="5" spans="1:278" s="148" customFormat="1" ht="52.5" customHeight="1" x14ac:dyDescent="0.3">
      <c r="A5" s="329" t="s">
        <v>1</v>
      </c>
      <c r="B5" s="330"/>
      <c r="C5" s="331"/>
      <c r="D5" s="340" t="str">
        <f>'Mapa Final'!D5</f>
        <v xml:space="preserve"> Llevar el registro, inscripción y expedición de las tarjetas profesionales de abogado, duplicados,  cambios de formato y actualización de novedades tales como registro de sanciones disciplinarias en el ejercicio de la profesión de abogado, penas accesorias, y abogados fallecidos; realizar el estudio de las solicitudes de reconocimiento de prácticas jurídicas para la obtención del título de abogado; remitir las listas de estudiantes para que realicen sus prácticas académicas, dispuestas en los pensum de los programas de derecho de las Instituciones de Educación Superior; identificar a los Jueces de Paz y de Reconsideración, a través de la expedición de la credencial; Actualización de las listas de  Auxiliares de la Justicia; expedir las licencias temporales para el ejercicio del Derecho; autorizar el funcionamiento de los consultorios jurídicos de las facultades de derecho del país,  todo lo anterior mediante la expedición de los correspondientes actos administrativos, para asegurar el ejercicio transparente del profesional en Derecho, Jueces de Paz y de Reconsideración, y Auxiliares de la Justicia, dando cumplimiento dentro del marco del Sistema Integrado de Gestión y Control de la Calidad, Medio Ambiente, Salud y Seguridad en el Trabajo.</v>
      </c>
      <c r="E5" s="341"/>
      <c r="F5" s="341"/>
      <c r="G5" s="341"/>
      <c r="H5" s="341"/>
      <c r="I5" s="341"/>
      <c r="J5" s="341"/>
      <c r="K5" s="341"/>
      <c r="L5" s="341"/>
      <c r="M5" s="341"/>
      <c r="N5" s="342"/>
      <c r="O5" s="1"/>
      <c r="P5" s="1"/>
      <c r="Q5" s="1"/>
      <c r="R5" s="1"/>
      <c r="S5" s="1"/>
      <c r="T5" s="1"/>
      <c r="U5" s="147"/>
      <c r="V5" s="147"/>
      <c r="W5" s="147"/>
      <c r="X5" s="147"/>
      <c r="Y5" s="147"/>
      <c r="Z5" s="147"/>
      <c r="AA5" s="147"/>
      <c r="AB5" s="147"/>
      <c r="AC5" s="147"/>
      <c r="AD5" s="147"/>
      <c r="AE5" s="147"/>
      <c r="AF5" s="147"/>
      <c r="AG5" s="147"/>
      <c r="AH5" s="147"/>
      <c r="AI5" s="147"/>
      <c r="AJ5" s="147"/>
      <c r="AK5" s="147"/>
      <c r="AL5" s="147"/>
      <c r="AM5" s="147"/>
      <c r="AN5" s="147"/>
      <c r="AO5" s="147"/>
      <c r="AP5" s="147"/>
      <c r="AQ5" s="147"/>
      <c r="AR5" s="147"/>
      <c r="AS5" s="147"/>
      <c r="AT5" s="147"/>
      <c r="AU5" s="147"/>
      <c r="AV5" s="147"/>
      <c r="AW5" s="147"/>
      <c r="AX5" s="147"/>
      <c r="AY5" s="147"/>
      <c r="AZ5" s="147"/>
      <c r="BA5" s="147"/>
      <c r="BB5" s="147"/>
      <c r="BC5" s="147"/>
      <c r="BD5" s="147"/>
      <c r="BE5" s="147"/>
      <c r="BF5" s="147"/>
      <c r="BG5" s="147"/>
      <c r="BH5" s="147"/>
      <c r="BI5" s="147"/>
      <c r="BJ5" s="147"/>
      <c r="BK5" s="147"/>
      <c r="BL5" s="147"/>
      <c r="BM5" s="147"/>
      <c r="BN5" s="147"/>
      <c r="BO5" s="147"/>
      <c r="BP5" s="147"/>
      <c r="BQ5" s="147"/>
      <c r="BR5" s="147"/>
      <c r="BS5" s="147"/>
      <c r="BT5" s="147"/>
      <c r="BU5" s="147"/>
      <c r="BV5" s="147"/>
      <c r="BW5" s="147"/>
      <c r="BX5" s="147"/>
      <c r="BY5" s="147"/>
      <c r="BZ5" s="147"/>
      <c r="CA5" s="147"/>
      <c r="CB5" s="147"/>
      <c r="CC5" s="147"/>
      <c r="CD5" s="147"/>
      <c r="CE5" s="147"/>
      <c r="CF5" s="147"/>
      <c r="CG5" s="147"/>
      <c r="CH5" s="147"/>
      <c r="CI5" s="147"/>
      <c r="CJ5" s="147"/>
      <c r="CK5" s="147"/>
      <c r="CL5" s="147"/>
      <c r="CM5" s="147"/>
      <c r="CN5" s="147"/>
      <c r="CO5" s="147"/>
      <c r="CP5" s="147"/>
      <c r="CQ5" s="147"/>
      <c r="CR5" s="147"/>
      <c r="CS5" s="147"/>
      <c r="CT5" s="147"/>
      <c r="CU5" s="147"/>
      <c r="CV5" s="147"/>
      <c r="CW5" s="147"/>
      <c r="CX5" s="147"/>
      <c r="CY5" s="147"/>
      <c r="CZ5" s="147"/>
      <c r="DA5" s="147"/>
      <c r="DB5" s="147"/>
      <c r="DC5" s="147"/>
      <c r="DD5" s="147"/>
      <c r="DE5" s="147"/>
      <c r="DF5" s="147"/>
      <c r="DG5" s="147"/>
      <c r="DH5" s="147"/>
      <c r="DI5" s="147"/>
      <c r="DJ5" s="147"/>
      <c r="DK5" s="147"/>
      <c r="DL5" s="147"/>
      <c r="DM5" s="147"/>
      <c r="DN5" s="147"/>
      <c r="DO5" s="147"/>
      <c r="DP5" s="147"/>
      <c r="DQ5" s="147"/>
      <c r="DR5" s="147"/>
      <c r="DS5" s="147"/>
      <c r="DT5" s="147"/>
      <c r="DU5" s="147"/>
      <c r="DV5" s="147"/>
      <c r="DW5" s="147"/>
      <c r="DX5" s="147"/>
      <c r="DY5" s="147"/>
      <c r="DZ5" s="147"/>
      <c r="EA5" s="147"/>
      <c r="EB5" s="147"/>
      <c r="EC5" s="147"/>
      <c r="ED5" s="147"/>
      <c r="EE5" s="147"/>
      <c r="EF5" s="147"/>
      <c r="EG5" s="147"/>
      <c r="EH5" s="147"/>
      <c r="EI5" s="147"/>
      <c r="EJ5" s="147"/>
      <c r="EK5" s="147"/>
      <c r="EL5" s="147"/>
      <c r="EM5" s="147"/>
      <c r="EN5" s="147"/>
      <c r="EO5" s="147"/>
      <c r="EP5" s="147"/>
      <c r="EQ5" s="147"/>
      <c r="ER5" s="147"/>
      <c r="ES5" s="147"/>
      <c r="ET5" s="147"/>
      <c r="EU5" s="147"/>
      <c r="EV5" s="147"/>
      <c r="EW5" s="147"/>
      <c r="EX5" s="147"/>
      <c r="EY5" s="147"/>
      <c r="EZ5" s="147"/>
      <c r="FA5" s="147"/>
      <c r="FB5" s="147"/>
      <c r="FC5" s="147"/>
      <c r="FD5" s="147"/>
      <c r="FE5" s="147"/>
      <c r="FF5" s="147"/>
      <c r="FG5" s="147"/>
      <c r="FH5" s="147"/>
      <c r="FI5" s="147"/>
      <c r="FJ5" s="147"/>
      <c r="FK5" s="147"/>
      <c r="FL5" s="147"/>
      <c r="FM5" s="147"/>
      <c r="FN5" s="147"/>
      <c r="FO5" s="147"/>
      <c r="FP5" s="147"/>
      <c r="FQ5" s="147"/>
      <c r="FR5" s="147"/>
      <c r="FS5" s="147"/>
      <c r="FT5" s="147"/>
      <c r="FU5" s="147"/>
      <c r="FV5" s="147"/>
      <c r="FW5" s="147"/>
      <c r="FX5" s="147"/>
      <c r="FY5" s="147"/>
      <c r="FZ5" s="147"/>
      <c r="GA5" s="147"/>
      <c r="GB5" s="147"/>
      <c r="GC5" s="147"/>
      <c r="GD5" s="147"/>
      <c r="GE5" s="147"/>
      <c r="GF5" s="147"/>
      <c r="GG5" s="147"/>
      <c r="GH5" s="147"/>
      <c r="GI5" s="147"/>
      <c r="GJ5" s="147"/>
      <c r="GK5" s="147"/>
      <c r="GL5" s="147"/>
      <c r="GM5" s="147"/>
      <c r="GN5" s="147"/>
      <c r="GO5" s="147"/>
      <c r="GP5" s="147"/>
      <c r="GQ5" s="147"/>
      <c r="GR5" s="147"/>
      <c r="GS5" s="147"/>
      <c r="GT5" s="147"/>
      <c r="GU5" s="147"/>
      <c r="GV5" s="147"/>
      <c r="GW5" s="147"/>
      <c r="GX5" s="147"/>
      <c r="GY5" s="147"/>
      <c r="GZ5" s="147"/>
      <c r="HA5" s="147"/>
      <c r="HB5" s="147"/>
      <c r="HC5" s="147"/>
      <c r="HD5" s="147"/>
      <c r="HE5" s="147"/>
      <c r="HF5" s="147"/>
      <c r="HG5" s="147"/>
      <c r="HH5" s="147"/>
      <c r="HI5" s="147"/>
      <c r="HJ5" s="147"/>
      <c r="HK5" s="147"/>
      <c r="HL5" s="147"/>
      <c r="HM5" s="147"/>
      <c r="HN5" s="147"/>
      <c r="HO5" s="147"/>
      <c r="HP5" s="147"/>
      <c r="HQ5" s="147"/>
      <c r="HR5" s="147"/>
      <c r="HS5" s="147"/>
      <c r="HT5" s="147"/>
      <c r="HU5" s="147"/>
      <c r="HV5" s="147"/>
      <c r="HW5" s="147"/>
      <c r="HX5" s="147"/>
      <c r="HY5" s="147"/>
      <c r="HZ5" s="147"/>
      <c r="IA5" s="147"/>
      <c r="IB5" s="147"/>
      <c r="IC5" s="147"/>
      <c r="ID5" s="147"/>
      <c r="IE5" s="147"/>
      <c r="IF5" s="147"/>
      <c r="IG5" s="147"/>
      <c r="IH5" s="147"/>
      <c r="II5" s="147"/>
      <c r="IJ5" s="147"/>
      <c r="IK5" s="147"/>
      <c r="IL5" s="147"/>
      <c r="IM5" s="147"/>
      <c r="IN5" s="147"/>
      <c r="IO5" s="147"/>
      <c r="IP5" s="147"/>
      <c r="IQ5" s="147"/>
      <c r="IR5" s="147"/>
      <c r="IS5" s="147"/>
      <c r="IT5" s="147"/>
      <c r="IU5" s="147"/>
      <c r="IV5" s="147"/>
      <c r="IW5" s="147"/>
      <c r="IX5" s="147"/>
      <c r="IY5" s="147"/>
      <c r="IZ5" s="147"/>
      <c r="JA5" s="147"/>
      <c r="JB5" s="147"/>
      <c r="JC5" s="147"/>
      <c r="JD5" s="147"/>
      <c r="JE5" s="147"/>
      <c r="JF5" s="147"/>
      <c r="JG5" s="147"/>
      <c r="JH5" s="147"/>
      <c r="JI5" s="147"/>
      <c r="JJ5" s="147"/>
      <c r="JK5" s="147"/>
      <c r="JL5" s="147"/>
      <c r="JM5" s="147"/>
      <c r="JN5" s="147"/>
      <c r="JO5" s="147"/>
      <c r="JP5" s="147"/>
      <c r="JQ5" s="147"/>
      <c r="JR5" s="147"/>
    </row>
    <row r="6" spans="1:278" s="148" customFormat="1" ht="32.25" customHeight="1" thickBot="1" x14ac:dyDescent="0.35">
      <c r="A6" s="329" t="s">
        <v>2</v>
      </c>
      <c r="B6" s="330"/>
      <c r="C6" s="331"/>
      <c r="D6" s="340" t="str">
        <f>'Mapa Final'!D6</f>
        <v xml:space="preserve">Nivel Central </v>
      </c>
      <c r="E6" s="341"/>
      <c r="F6" s="341"/>
      <c r="G6" s="341"/>
      <c r="H6" s="341"/>
      <c r="I6" s="341"/>
      <c r="J6" s="341"/>
      <c r="K6" s="341"/>
      <c r="L6" s="341"/>
      <c r="M6" s="341"/>
      <c r="N6" s="342"/>
      <c r="O6" s="1"/>
      <c r="P6" s="1"/>
      <c r="Q6" s="1"/>
      <c r="R6" s="1"/>
      <c r="S6" s="1"/>
      <c r="T6" s="1"/>
      <c r="U6" s="147"/>
      <c r="V6" s="147"/>
      <c r="W6" s="147"/>
      <c r="X6" s="147"/>
      <c r="Y6" s="147"/>
      <c r="Z6" s="147"/>
      <c r="AA6" s="147"/>
      <c r="AB6" s="147"/>
      <c r="AC6" s="147"/>
      <c r="AD6" s="147"/>
      <c r="AE6" s="147"/>
      <c r="AF6" s="147"/>
      <c r="AG6" s="147"/>
      <c r="AH6" s="147"/>
      <c r="AI6" s="147"/>
      <c r="AJ6" s="147"/>
      <c r="AK6" s="147"/>
      <c r="AL6" s="147"/>
      <c r="AM6" s="147"/>
      <c r="AN6" s="147"/>
      <c r="AO6" s="147"/>
      <c r="AP6" s="147"/>
      <c r="AQ6" s="147"/>
      <c r="AR6" s="147"/>
      <c r="AS6" s="147"/>
      <c r="AT6" s="147"/>
      <c r="AU6" s="147"/>
      <c r="AV6" s="147"/>
      <c r="AW6" s="147"/>
      <c r="AX6" s="147"/>
      <c r="AY6" s="147"/>
      <c r="AZ6" s="147"/>
      <c r="BA6" s="147"/>
      <c r="BB6" s="147"/>
      <c r="BC6" s="147"/>
      <c r="BD6" s="147"/>
      <c r="BE6" s="147"/>
      <c r="BF6" s="147"/>
      <c r="BG6" s="147"/>
      <c r="BH6" s="147"/>
      <c r="BI6" s="147"/>
      <c r="BJ6" s="147"/>
      <c r="BK6" s="147"/>
      <c r="BL6" s="147"/>
      <c r="BM6" s="147"/>
      <c r="BN6" s="147"/>
      <c r="BO6" s="147"/>
      <c r="BP6" s="147"/>
      <c r="BQ6" s="147"/>
      <c r="BR6" s="147"/>
      <c r="BS6" s="147"/>
      <c r="BT6" s="147"/>
      <c r="BU6" s="147"/>
      <c r="BV6" s="147"/>
      <c r="BW6" s="147"/>
      <c r="BX6" s="147"/>
      <c r="BY6" s="147"/>
      <c r="BZ6" s="147"/>
      <c r="CA6" s="147"/>
      <c r="CB6" s="147"/>
      <c r="CC6" s="147"/>
      <c r="CD6" s="147"/>
      <c r="CE6" s="147"/>
      <c r="CF6" s="147"/>
      <c r="CG6" s="147"/>
      <c r="CH6" s="147"/>
      <c r="CI6" s="147"/>
      <c r="CJ6" s="147"/>
      <c r="CK6" s="147"/>
      <c r="CL6" s="147"/>
      <c r="CM6" s="147"/>
      <c r="CN6" s="147"/>
      <c r="CO6" s="147"/>
      <c r="CP6" s="147"/>
      <c r="CQ6" s="147"/>
      <c r="CR6" s="147"/>
      <c r="CS6" s="147"/>
      <c r="CT6" s="147"/>
      <c r="CU6" s="147"/>
      <c r="CV6" s="147"/>
      <c r="CW6" s="147"/>
      <c r="CX6" s="147"/>
      <c r="CY6" s="147"/>
      <c r="CZ6" s="147"/>
      <c r="DA6" s="147"/>
      <c r="DB6" s="147"/>
      <c r="DC6" s="147"/>
      <c r="DD6" s="147"/>
      <c r="DE6" s="147"/>
      <c r="DF6" s="147"/>
      <c r="DG6" s="147"/>
      <c r="DH6" s="147"/>
      <c r="DI6" s="147"/>
      <c r="DJ6" s="147"/>
      <c r="DK6" s="147"/>
      <c r="DL6" s="147"/>
      <c r="DM6" s="147"/>
      <c r="DN6" s="147"/>
      <c r="DO6" s="147"/>
      <c r="DP6" s="147"/>
      <c r="DQ6" s="147"/>
      <c r="DR6" s="147"/>
      <c r="DS6" s="147"/>
      <c r="DT6" s="147"/>
      <c r="DU6" s="147"/>
      <c r="DV6" s="147"/>
      <c r="DW6" s="147"/>
      <c r="DX6" s="147"/>
      <c r="DY6" s="147"/>
      <c r="DZ6" s="147"/>
      <c r="EA6" s="147"/>
      <c r="EB6" s="147"/>
      <c r="EC6" s="147"/>
      <c r="ED6" s="147"/>
      <c r="EE6" s="147"/>
      <c r="EF6" s="147"/>
      <c r="EG6" s="147"/>
      <c r="EH6" s="147"/>
      <c r="EI6" s="147"/>
      <c r="EJ6" s="147"/>
      <c r="EK6" s="147"/>
      <c r="EL6" s="147"/>
      <c r="EM6" s="147"/>
      <c r="EN6" s="147"/>
      <c r="EO6" s="147"/>
      <c r="EP6" s="147"/>
      <c r="EQ6" s="147"/>
      <c r="ER6" s="147"/>
      <c r="ES6" s="147"/>
      <c r="ET6" s="147"/>
      <c r="EU6" s="147"/>
      <c r="EV6" s="147"/>
      <c r="EW6" s="147"/>
      <c r="EX6" s="147"/>
      <c r="EY6" s="147"/>
      <c r="EZ6" s="147"/>
      <c r="FA6" s="147"/>
      <c r="FB6" s="147"/>
      <c r="FC6" s="147"/>
      <c r="FD6" s="147"/>
      <c r="FE6" s="147"/>
      <c r="FF6" s="147"/>
      <c r="FG6" s="147"/>
      <c r="FH6" s="147"/>
      <c r="FI6" s="147"/>
      <c r="FJ6" s="147"/>
      <c r="FK6" s="147"/>
      <c r="FL6" s="147"/>
      <c r="FM6" s="147"/>
      <c r="FN6" s="147"/>
      <c r="FO6" s="147"/>
      <c r="FP6" s="147"/>
      <c r="FQ6" s="147"/>
      <c r="FR6" s="147"/>
      <c r="FS6" s="147"/>
      <c r="FT6" s="147"/>
      <c r="FU6" s="147"/>
      <c r="FV6" s="147"/>
      <c r="FW6" s="147"/>
      <c r="FX6" s="147"/>
      <c r="FY6" s="147"/>
      <c r="FZ6" s="147"/>
      <c r="GA6" s="147"/>
      <c r="GB6" s="147"/>
      <c r="GC6" s="147"/>
      <c r="GD6" s="147"/>
      <c r="GE6" s="147"/>
      <c r="GF6" s="147"/>
      <c r="GG6" s="147"/>
      <c r="GH6" s="147"/>
      <c r="GI6" s="147"/>
      <c r="GJ6" s="147"/>
      <c r="GK6" s="147"/>
      <c r="GL6" s="147"/>
      <c r="GM6" s="147"/>
      <c r="GN6" s="147"/>
      <c r="GO6" s="147"/>
      <c r="GP6" s="147"/>
      <c r="GQ6" s="147"/>
      <c r="GR6" s="147"/>
      <c r="GS6" s="147"/>
      <c r="GT6" s="147"/>
      <c r="GU6" s="147"/>
      <c r="GV6" s="147"/>
      <c r="GW6" s="147"/>
      <c r="GX6" s="147"/>
      <c r="GY6" s="147"/>
      <c r="GZ6" s="147"/>
      <c r="HA6" s="147"/>
      <c r="HB6" s="147"/>
      <c r="HC6" s="147"/>
      <c r="HD6" s="147"/>
      <c r="HE6" s="147"/>
      <c r="HF6" s="147"/>
      <c r="HG6" s="147"/>
      <c r="HH6" s="147"/>
      <c r="HI6" s="147"/>
      <c r="HJ6" s="147"/>
      <c r="HK6" s="147"/>
      <c r="HL6" s="147"/>
      <c r="HM6" s="147"/>
      <c r="HN6" s="147"/>
      <c r="HO6" s="147"/>
      <c r="HP6" s="147"/>
      <c r="HQ6" s="147"/>
      <c r="HR6" s="147"/>
      <c r="HS6" s="147"/>
      <c r="HT6" s="147"/>
      <c r="HU6" s="147"/>
      <c r="HV6" s="147"/>
      <c r="HW6" s="147"/>
      <c r="HX6" s="147"/>
      <c r="HY6" s="147"/>
      <c r="HZ6" s="147"/>
      <c r="IA6" s="147"/>
      <c r="IB6" s="147"/>
      <c r="IC6" s="147"/>
      <c r="ID6" s="147"/>
      <c r="IE6" s="147"/>
      <c r="IF6" s="147"/>
      <c r="IG6" s="147"/>
      <c r="IH6" s="147"/>
      <c r="II6" s="147"/>
      <c r="IJ6" s="147"/>
      <c r="IK6" s="147"/>
      <c r="IL6" s="147"/>
      <c r="IM6" s="147"/>
      <c r="IN6" s="147"/>
      <c r="IO6" s="147"/>
      <c r="IP6" s="147"/>
      <c r="IQ6" s="147"/>
      <c r="IR6" s="147"/>
      <c r="IS6" s="147"/>
      <c r="IT6" s="147"/>
      <c r="IU6" s="147"/>
      <c r="IV6" s="147"/>
      <c r="IW6" s="147"/>
      <c r="IX6" s="147"/>
      <c r="IY6" s="147"/>
      <c r="IZ6" s="147"/>
      <c r="JA6" s="147"/>
      <c r="JB6" s="147"/>
      <c r="JC6" s="147"/>
      <c r="JD6" s="147"/>
      <c r="JE6" s="147"/>
      <c r="JF6" s="147"/>
      <c r="JG6" s="147"/>
      <c r="JH6" s="147"/>
      <c r="JI6" s="147"/>
      <c r="JJ6" s="147"/>
      <c r="JK6" s="147"/>
      <c r="JL6" s="147"/>
      <c r="JM6" s="147"/>
      <c r="JN6" s="147"/>
      <c r="JO6" s="147"/>
      <c r="JP6" s="147"/>
      <c r="JQ6" s="147"/>
      <c r="JR6" s="147"/>
    </row>
    <row r="7" spans="1:278" s="167" customFormat="1" ht="39.75" customHeight="1" thickTop="1" thickBot="1" x14ac:dyDescent="0.3">
      <c r="A7" s="451" t="s">
        <v>359</v>
      </c>
      <c r="B7" s="452"/>
      <c r="C7" s="452"/>
      <c r="D7" s="452"/>
      <c r="E7" s="452"/>
      <c r="F7" s="453"/>
      <c r="G7" s="174"/>
      <c r="H7" s="454" t="s">
        <v>360</v>
      </c>
      <c r="I7" s="454"/>
      <c r="J7" s="454"/>
      <c r="K7" s="454" t="s">
        <v>361</v>
      </c>
      <c r="L7" s="454"/>
      <c r="M7" s="454"/>
      <c r="N7" s="455" t="s">
        <v>362</v>
      </c>
      <c r="O7" s="460" t="s">
        <v>363</v>
      </c>
      <c r="P7" s="462" t="s">
        <v>364</v>
      </c>
      <c r="Q7" s="463"/>
      <c r="R7" s="462" t="s">
        <v>365</v>
      </c>
      <c r="S7" s="463"/>
      <c r="T7" s="464" t="s">
        <v>386</v>
      </c>
      <c r="U7" s="180"/>
      <c r="V7" s="180"/>
      <c r="W7" s="180"/>
      <c r="X7" s="180"/>
      <c r="Y7" s="180"/>
      <c r="Z7" s="180"/>
      <c r="AA7" s="180"/>
      <c r="AB7" s="180"/>
      <c r="AC7" s="180"/>
      <c r="AD7" s="180"/>
      <c r="AE7" s="180"/>
      <c r="AF7" s="180"/>
      <c r="AG7" s="180"/>
      <c r="AH7" s="180"/>
      <c r="AI7" s="180"/>
      <c r="AJ7" s="180"/>
      <c r="AK7" s="180"/>
      <c r="AL7" s="180"/>
      <c r="AM7" s="180"/>
      <c r="AN7" s="180"/>
      <c r="AO7" s="180"/>
      <c r="AP7" s="180"/>
      <c r="AQ7" s="180"/>
      <c r="AR7" s="180"/>
      <c r="AS7" s="180"/>
      <c r="AT7" s="180"/>
      <c r="AU7" s="180"/>
      <c r="AV7" s="180"/>
      <c r="AW7" s="180"/>
      <c r="AX7" s="180"/>
      <c r="AY7" s="180"/>
      <c r="AZ7" s="180"/>
      <c r="BA7" s="180"/>
      <c r="BB7" s="180"/>
      <c r="BC7" s="180"/>
      <c r="BD7" s="180"/>
      <c r="BE7" s="180"/>
      <c r="BF7" s="180"/>
      <c r="BG7" s="180"/>
      <c r="BH7" s="180"/>
      <c r="BI7" s="180"/>
      <c r="BJ7" s="180"/>
      <c r="BK7" s="180"/>
      <c r="BL7" s="180"/>
      <c r="BM7" s="180"/>
      <c r="BN7" s="180"/>
      <c r="BO7" s="180"/>
      <c r="BP7" s="180"/>
      <c r="BQ7" s="180"/>
      <c r="BR7" s="180"/>
      <c r="BS7" s="180"/>
      <c r="BT7" s="180"/>
      <c r="BU7" s="180"/>
      <c r="BV7" s="180"/>
      <c r="BW7" s="180"/>
      <c r="BX7" s="180"/>
      <c r="BY7" s="180"/>
      <c r="BZ7" s="180"/>
      <c r="CA7" s="180"/>
      <c r="CB7" s="180"/>
      <c r="CC7" s="180"/>
      <c r="CD7" s="180"/>
      <c r="CE7" s="180"/>
      <c r="CF7" s="180"/>
      <c r="CG7" s="180"/>
      <c r="CH7" s="180"/>
      <c r="CI7" s="180"/>
      <c r="CJ7" s="180"/>
      <c r="CK7" s="180"/>
      <c r="CL7" s="180"/>
      <c r="CM7" s="180"/>
      <c r="CN7" s="180"/>
      <c r="CO7" s="180"/>
      <c r="CP7" s="180"/>
      <c r="CQ7" s="180"/>
      <c r="CR7" s="180"/>
      <c r="CS7" s="180"/>
      <c r="CT7" s="180"/>
      <c r="CU7" s="180"/>
      <c r="CV7" s="180"/>
      <c r="CW7" s="180"/>
      <c r="CX7" s="180"/>
      <c r="CY7" s="180"/>
      <c r="CZ7" s="180"/>
      <c r="DA7" s="180"/>
      <c r="DB7" s="180"/>
      <c r="DC7" s="180"/>
      <c r="DD7" s="180"/>
      <c r="DE7" s="180"/>
      <c r="DF7" s="180"/>
      <c r="DG7" s="180"/>
      <c r="DH7" s="180"/>
      <c r="DI7" s="180"/>
      <c r="DJ7" s="180"/>
      <c r="DK7" s="180"/>
      <c r="DL7" s="180"/>
      <c r="DM7" s="180"/>
      <c r="DN7" s="180"/>
      <c r="DO7" s="180"/>
      <c r="DP7" s="180"/>
      <c r="DQ7" s="180"/>
      <c r="DR7" s="180"/>
      <c r="DS7" s="180"/>
      <c r="DT7" s="180"/>
      <c r="DU7" s="180"/>
      <c r="DV7" s="180"/>
      <c r="DW7" s="180"/>
      <c r="DX7" s="180"/>
      <c r="DY7" s="180"/>
      <c r="DZ7" s="180"/>
      <c r="EA7" s="180"/>
      <c r="EB7" s="180"/>
      <c r="EC7" s="180"/>
      <c r="ED7" s="180"/>
      <c r="EE7" s="180"/>
      <c r="EF7" s="180"/>
      <c r="EG7" s="180"/>
      <c r="EH7" s="180"/>
      <c r="EI7" s="180"/>
      <c r="EJ7" s="180"/>
      <c r="EK7" s="180"/>
      <c r="EL7" s="180"/>
      <c r="EM7" s="180"/>
      <c r="EN7" s="180"/>
      <c r="EO7" s="180"/>
      <c r="EP7" s="180"/>
      <c r="EQ7" s="180"/>
      <c r="ER7" s="180"/>
      <c r="ES7" s="180"/>
      <c r="ET7" s="180"/>
      <c r="EU7" s="180"/>
      <c r="EV7" s="180"/>
      <c r="EW7" s="180"/>
      <c r="EX7" s="180"/>
      <c r="EY7" s="180"/>
      <c r="EZ7" s="180"/>
      <c r="FA7" s="180"/>
      <c r="FB7" s="180"/>
      <c r="FC7" s="180"/>
      <c r="FD7" s="180"/>
      <c r="FE7" s="180"/>
      <c r="FF7" s="180"/>
      <c r="FG7" s="180"/>
      <c r="FH7" s="180"/>
      <c r="FI7" s="180"/>
      <c r="FJ7" s="180"/>
      <c r="FK7" s="180"/>
      <c r="FL7" s="180"/>
      <c r="FM7" s="180"/>
      <c r="FN7" s="180"/>
      <c r="FO7" s="180"/>
      <c r="FP7" s="180"/>
      <c r="FQ7" s="180"/>
      <c r="FR7" s="180"/>
      <c r="FS7" s="180"/>
      <c r="FT7" s="180"/>
    </row>
    <row r="8" spans="1:278" s="168" customFormat="1" ht="60.95" customHeight="1" thickTop="1" thickBot="1" x14ac:dyDescent="0.3">
      <c r="A8" s="184" t="s">
        <v>204</v>
      </c>
      <c r="B8" s="184" t="s">
        <v>391</v>
      </c>
      <c r="C8" s="185" t="s">
        <v>8</v>
      </c>
      <c r="D8" s="175" t="s">
        <v>374</v>
      </c>
      <c r="E8" s="187" t="s">
        <v>10</v>
      </c>
      <c r="F8" s="187" t="s">
        <v>11</v>
      </c>
      <c r="G8" s="187" t="s">
        <v>12</v>
      </c>
      <c r="H8" s="177" t="s">
        <v>367</v>
      </c>
      <c r="I8" s="177" t="s">
        <v>38</v>
      </c>
      <c r="J8" s="177" t="s">
        <v>368</v>
      </c>
      <c r="K8" s="177" t="s">
        <v>367</v>
      </c>
      <c r="L8" s="177" t="s">
        <v>369</v>
      </c>
      <c r="M8" s="177" t="s">
        <v>368</v>
      </c>
      <c r="N8" s="455"/>
      <c r="O8" s="461"/>
      <c r="P8" s="178" t="s">
        <v>370</v>
      </c>
      <c r="Q8" s="178" t="s">
        <v>371</v>
      </c>
      <c r="R8" s="178" t="s">
        <v>372</v>
      </c>
      <c r="S8" s="178" t="s">
        <v>373</v>
      </c>
      <c r="T8" s="464"/>
      <c r="U8" s="181"/>
      <c r="V8" s="181"/>
      <c r="W8" s="181"/>
      <c r="X8" s="181"/>
      <c r="Y8" s="181"/>
      <c r="Z8" s="181"/>
      <c r="AA8" s="181"/>
      <c r="AB8" s="181"/>
      <c r="AC8" s="181"/>
      <c r="AD8" s="181"/>
      <c r="AE8" s="181"/>
      <c r="AF8" s="181"/>
      <c r="AG8" s="181"/>
      <c r="AH8" s="181"/>
      <c r="AI8" s="181"/>
      <c r="AJ8" s="181"/>
      <c r="AK8" s="181"/>
      <c r="AL8" s="181"/>
      <c r="AM8" s="181"/>
      <c r="AN8" s="181"/>
      <c r="AO8" s="181"/>
      <c r="AP8" s="181"/>
      <c r="AQ8" s="181"/>
      <c r="AR8" s="181"/>
      <c r="AS8" s="181"/>
      <c r="AT8" s="181"/>
      <c r="AU8" s="181"/>
      <c r="AV8" s="181"/>
      <c r="AW8" s="181"/>
      <c r="AX8" s="181"/>
      <c r="AY8" s="181"/>
      <c r="AZ8" s="181"/>
      <c r="BA8" s="181"/>
      <c r="BB8" s="181"/>
      <c r="BC8" s="181"/>
      <c r="BD8" s="181"/>
      <c r="BE8" s="181"/>
      <c r="BF8" s="181"/>
      <c r="BG8" s="181"/>
      <c r="BH8" s="181"/>
      <c r="BI8" s="181"/>
      <c r="BJ8" s="181"/>
      <c r="BK8" s="181"/>
      <c r="BL8" s="181"/>
      <c r="BM8" s="181"/>
      <c r="BN8" s="181"/>
      <c r="BO8" s="181"/>
      <c r="BP8" s="181"/>
      <c r="BQ8" s="181"/>
      <c r="BR8" s="181"/>
      <c r="BS8" s="181"/>
      <c r="BT8" s="181"/>
      <c r="BU8" s="181"/>
      <c r="BV8" s="181"/>
      <c r="BW8" s="181"/>
      <c r="BX8" s="181"/>
      <c r="BY8" s="181"/>
      <c r="BZ8" s="181"/>
      <c r="CA8" s="181"/>
      <c r="CB8" s="181"/>
      <c r="CC8" s="181"/>
      <c r="CD8" s="181"/>
      <c r="CE8" s="181"/>
      <c r="CF8" s="181"/>
      <c r="CG8" s="181"/>
      <c r="CH8" s="181"/>
      <c r="CI8" s="181"/>
      <c r="CJ8" s="181"/>
      <c r="CK8" s="181"/>
      <c r="CL8" s="181"/>
      <c r="CM8" s="181"/>
      <c r="CN8" s="181"/>
      <c r="CO8" s="181"/>
      <c r="CP8" s="181"/>
      <c r="CQ8" s="181"/>
      <c r="CR8" s="181"/>
      <c r="CS8" s="181"/>
      <c r="CT8" s="181"/>
      <c r="CU8" s="181"/>
      <c r="CV8" s="181"/>
      <c r="CW8" s="181"/>
      <c r="CX8" s="181"/>
      <c r="CY8" s="181"/>
      <c r="CZ8" s="181"/>
      <c r="DA8" s="181"/>
      <c r="DB8" s="181"/>
      <c r="DC8" s="181"/>
      <c r="DD8" s="181"/>
      <c r="DE8" s="181"/>
      <c r="DF8" s="181"/>
      <c r="DG8" s="181"/>
      <c r="DH8" s="181"/>
      <c r="DI8" s="181"/>
      <c r="DJ8" s="181"/>
      <c r="DK8" s="181"/>
      <c r="DL8" s="181"/>
      <c r="DM8" s="181"/>
      <c r="DN8" s="181"/>
      <c r="DO8" s="181"/>
      <c r="DP8" s="181"/>
      <c r="DQ8" s="181"/>
      <c r="DR8" s="181"/>
      <c r="DS8" s="181"/>
      <c r="DT8" s="181"/>
      <c r="DU8" s="181"/>
      <c r="DV8" s="181"/>
      <c r="DW8" s="181"/>
      <c r="DX8" s="181"/>
      <c r="DY8" s="181"/>
      <c r="DZ8" s="181"/>
      <c r="EA8" s="181"/>
      <c r="EB8" s="181"/>
      <c r="EC8" s="181"/>
      <c r="ED8" s="181"/>
      <c r="EE8" s="181"/>
      <c r="EF8" s="181"/>
      <c r="EG8" s="181"/>
      <c r="EH8" s="181"/>
      <c r="EI8" s="181"/>
      <c r="EJ8" s="181"/>
      <c r="EK8" s="181"/>
      <c r="EL8" s="181"/>
      <c r="EM8" s="181"/>
      <c r="EN8" s="181"/>
      <c r="EO8" s="181"/>
      <c r="EP8" s="181"/>
      <c r="EQ8" s="181"/>
      <c r="ER8" s="181"/>
      <c r="ES8" s="181"/>
      <c r="ET8" s="181"/>
      <c r="EU8" s="181"/>
      <c r="EV8" s="181"/>
      <c r="EW8" s="181"/>
      <c r="EX8" s="181"/>
      <c r="EY8" s="181"/>
      <c r="EZ8" s="181"/>
      <c r="FA8" s="181"/>
      <c r="FB8" s="181"/>
      <c r="FC8" s="181"/>
      <c r="FD8" s="181"/>
      <c r="FE8" s="181"/>
      <c r="FF8" s="181"/>
      <c r="FG8" s="181"/>
      <c r="FH8" s="181"/>
      <c r="FI8" s="181"/>
      <c r="FJ8" s="181"/>
      <c r="FK8" s="181"/>
      <c r="FL8" s="181"/>
      <c r="FM8" s="181"/>
      <c r="FN8" s="181"/>
      <c r="FO8" s="181"/>
      <c r="FP8" s="181"/>
      <c r="FQ8" s="181"/>
      <c r="FR8" s="181"/>
      <c r="FS8" s="181"/>
      <c r="FT8" s="181"/>
    </row>
    <row r="9" spans="1:278" s="169" customFormat="1" ht="10.5" customHeight="1" thickTop="1" thickBot="1" x14ac:dyDescent="0.3">
      <c r="A9" s="465"/>
      <c r="B9" s="466"/>
      <c r="C9" s="466"/>
      <c r="D9" s="466"/>
      <c r="E9" s="466"/>
      <c r="F9" s="466"/>
      <c r="G9" s="466"/>
      <c r="H9" s="466"/>
      <c r="I9" s="466"/>
      <c r="J9" s="466"/>
      <c r="K9" s="466"/>
      <c r="L9" s="466"/>
      <c r="M9" s="466"/>
      <c r="N9" s="466"/>
      <c r="T9" s="179"/>
      <c r="U9" s="182"/>
      <c r="V9" s="182"/>
      <c r="W9" s="182"/>
      <c r="X9" s="182"/>
      <c r="Y9" s="182"/>
      <c r="Z9" s="182"/>
      <c r="AA9" s="182"/>
      <c r="AB9" s="182"/>
      <c r="AC9" s="182"/>
      <c r="AD9" s="182"/>
      <c r="AE9" s="182"/>
      <c r="AF9" s="182"/>
      <c r="AG9" s="182"/>
      <c r="AH9" s="182"/>
      <c r="AI9" s="182"/>
      <c r="AJ9" s="182"/>
      <c r="AK9" s="182"/>
      <c r="AL9" s="182"/>
      <c r="AM9" s="182"/>
      <c r="AN9" s="182"/>
      <c r="AO9" s="182"/>
      <c r="AP9" s="182"/>
      <c r="AQ9" s="182"/>
      <c r="AR9" s="182"/>
      <c r="AS9" s="182"/>
      <c r="AT9" s="182"/>
      <c r="AU9" s="182"/>
      <c r="AV9" s="182"/>
      <c r="AW9" s="182"/>
      <c r="AX9" s="182"/>
      <c r="AY9" s="182"/>
      <c r="AZ9" s="182"/>
      <c r="BA9" s="182"/>
      <c r="BB9" s="182"/>
      <c r="BC9" s="182"/>
      <c r="BD9" s="182"/>
      <c r="BE9" s="182"/>
      <c r="BF9" s="182"/>
      <c r="BG9" s="182"/>
      <c r="BH9" s="182"/>
      <c r="BI9" s="182"/>
      <c r="BJ9" s="182"/>
      <c r="BK9" s="182"/>
      <c r="BL9" s="182"/>
      <c r="BM9" s="182"/>
      <c r="BN9" s="182"/>
      <c r="BO9" s="182"/>
      <c r="BP9" s="182"/>
      <c r="BQ9" s="182"/>
      <c r="BR9" s="182"/>
      <c r="BS9" s="182"/>
      <c r="BT9" s="182"/>
      <c r="BU9" s="182"/>
      <c r="BV9" s="182"/>
      <c r="BW9" s="182"/>
      <c r="BX9" s="182"/>
      <c r="BY9" s="182"/>
      <c r="BZ9" s="182"/>
      <c r="CA9" s="182"/>
      <c r="CB9" s="182"/>
      <c r="CC9" s="182"/>
      <c r="CD9" s="182"/>
      <c r="CE9" s="182"/>
      <c r="CF9" s="182"/>
      <c r="CG9" s="182"/>
      <c r="CH9" s="182"/>
      <c r="CI9" s="182"/>
      <c r="CJ9" s="182"/>
      <c r="CK9" s="182"/>
      <c r="CL9" s="182"/>
      <c r="CM9" s="182"/>
      <c r="CN9" s="182"/>
      <c r="CO9" s="182"/>
      <c r="CP9" s="182"/>
      <c r="CQ9" s="182"/>
      <c r="CR9" s="182"/>
      <c r="CS9" s="182"/>
      <c r="CT9" s="182"/>
      <c r="CU9" s="182"/>
      <c r="CV9" s="182"/>
      <c r="CW9" s="182"/>
      <c r="CX9" s="182"/>
      <c r="CY9" s="182"/>
      <c r="CZ9" s="182"/>
      <c r="DA9" s="182"/>
      <c r="DB9" s="182"/>
      <c r="DC9" s="182"/>
      <c r="DD9" s="182"/>
      <c r="DE9" s="182"/>
      <c r="DF9" s="182"/>
      <c r="DG9" s="182"/>
      <c r="DH9" s="182"/>
      <c r="DI9" s="182"/>
      <c r="DJ9" s="182"/>
      <c r="DK9" s="182"/>
      <c r="DL9" s="182"/>
      <c r="DM9" s="182"/>
      <c r="DN9" s="182"/>
      <c r="DO9" s="182"/>
      <c r="DP9" s="182"/>
      <c r="DQ9" s="182"/>
      <c r="DR9" s="182"/>
      <c r="DS9" s="182"/>
      <c r="DT9" s="182"/>
      <c r="DU9" s="182"/>
      <c r="DV9" s="182"/>
      <c r="DW9" s="182"/>
      <c r="DX9" s="182"/>
      <c r="DY9" s="182"/>
      <c r="DZ9" s="182"/>
      <c r="EA9" s="182"/>
      <c r="EB9" s="182"/>
      <c r="EC9" s="182"/>
      <c r="ED9" s="182"/>
      <c r="EE9" s="182"/>
      <c r="EF9" s="182"/>
      <c r="EG9" s="182"/>
      <c r="EH9" s="182"/>
      <c r="EI9" s="182"/>
      <c r="EJ9" s="182"/>
      <c r="EK9" s="182"/>
      <c r="EL9" s="182"/>
      <c r="EM9" s="182"/>
      <c r="EN9" s="182"/>
      <c r="EO9" s="182"/>
      <c r="EP9" s="182"/>
      <c r="EQ9" s="182"/>
      <c r="ER9" s="182"/>
      <c r="ES9" s="182"/>
      <c r="ET9" s="182"/>
      <c r="EU9" s="182"/>
      <c r="EV9" s="182"/>
      <c r="EW9" s="182"/>
      <c r="EX9" s="182"/>
      <c r="EY9" s="182"/>
      <c r="EZ9" s="182"/>
      <c r="FA9" s="182"/>
      <c r="FB9" s="182"/>
      <c r="FC9" s="182"/>
      <c r="FD9" s="182"/>
      <c r="FE9" s="182"/>
      <c r="FF9" s="182"/>
      <c r="FG9" s="182"/>
      <c r="FH9" s="182"/>
      <c r="FI9" s="182"/>
      <c r="FJ9" s="182"/>
      <c r="FK9" s="182"/>
      <c r="FL9" s="182"/>
      <c r="FM9" s="182"/>
      <c r="FN9" s="182"/>
      <c r="FO9" s="182"/>
      <c r="FP9" s="182"/>
      <c r="FQ9" s="182"/>
      <c r="FR9" s="182"/>
      <c r="FS9" s="182"/>
      <c r="FT9" s="182"/>
    </row>
    <row r="10" spans="1:278" s="170" customFormat="1" ht="15" customHeight="1" x14ac:dyDescent="0.2">
      <c r="A10" s="467">
        <f>'Mapa Final'!A10</f>
        <v>1</v>
      </c>
      <c r="B10" s="494" t="str">
        <f>'Mapa Final'!B10</f>
        <v xml:space="preserve">Expedición de documentos sin el lleno de los requisitos legales </v>
      </c>
      <c r="C10" s="470" t="str">
        <f>'Mapa Final'!C10</f>
        <v>Afectación en la Prestación del Servicio de Justicia</v>
      </c>
      <c r="D10" s="470" t="str">
        <f>'Mapa Final'!D10</f>
        <v>1.Indebida actualización por parte de Usuario  del Formulario Unico para multiples trámites de SIRNA.
2.Diligenciamiento del formulario ùnico de mùltiples tràmites con informaciòn falsa.
3.Presentacion de documentos adulterados.</v>
      </c>
      <c r="E10" s="473" t="str">
        <f>'Mapa Final'!E10</f>
        <v>Presentación de solicitudes de tràmites con informaciòn falsa o con documentos adulterados, para obtener de forma indebida la inscripcion y expedicion de tarjeta profesional de abogado, licencias temporales, acreditacion de prácticas jurídicas, expedicion de carnet de jueces de paz.</v>
      </c>
      <c r="F10" s="473" t="str">
        <f>'Mapa Final'!F10</f>
        <v>Posibilidad de incumplimiento de los requisitos legales o reglamentarios establecidos para la expediciòn de documentos en los diferentes tràmites de la URNA,  por la presentación de documentaciòn fraudulenta por parte del solicitante, para la acreditaciòn de los requisitos.</v>
      </c>
      <c r="G10" s="473" t="str">
        <f>'Mapa Final'!G10</f>
        <v>Fraude Externo</v>
      </c>
      <c r="H10" s="479" t="str">
        <f>'Mapa Final'!I10</f>
        <v>Muy Alta</v>
      </c>
      <c r="I10" s="482" t="str">
        <f>'Mapa Final'!L10</f>
        <v>Moderado</v>
      </c>
      <c r="J10" s="491" t="str">
        <f>'Mapa Final'!N10</f>
        <v xml:space="preserve">Alto </v>
      </c>
      <c r="K10" s="488" t="str">
        <f>'Mapa Final'!AA10</f>
        <v>Media</v>
      </c>
      <c r="L10" s="488" t="str">
        <f>'Mapa Final'!AE10</f>
        <v>Moderado</v>
      </c>
      <c r="M10" s="485" t="str">
        <f>'Mapa Final'!AG10</f>
        <v>Moderado</v>
      </c>
      <c r="N10" s="488" t="str">
        <f>'Mapa Final'!AH10</f>
        <v>Reducir(mitigar)</v>
      </c>
      <c r="O10" s="476"/>
      <c r="P10" s="476"/>
      <c r="Q10" s="476"/>
      <c r="R10" s="476"/>
      <c r="S10" s="476"/>
      <c r="T10" s="476"/>
      <c r="U10" s="183"/>
      <c r="V10" s="183"/>
      <c r="W10" s="183"/>
      <c r="X10" s="183"/>
      <c r="Y10" s="183"/>
      <c r="Z10" s="183"/>
      <c r="AA10" s="183"/>
      <c r="AB10" s="183"/>
      <c r="AC10" s="183"/>
      <c r="AD10" s="183"/>
      <c r="AE10" s="183"/>
      <c r="AF10" s="183"/>
      <c r="AG10" s="183"/>
      <c r="AH10" s="183"/>
      <c r="AI10" s="183"/>
      <c r="AJ10" s="183"/>
      <c r="AK10" s="183"/>
      <c r="AL10" s="183"/>
      <c r="AM10" s="183"/>
      <c r="AN10" s="183"/>
      <c r="AO10" s="183"/>
      <c r="AP10" s="183"/>
      <c r="AQ10" s="183"/>
      <c r="AR10" s="183"/>
      <c r="AS10" s="183"/>
      <c r="AT10" s="183"/>
      <c r="AU10" s="183"/>
      <c r="AV10" s="183"/>
      <c r="AW10" s="183"/>
      <c r="AX10" s="183"/>
      <c r="AY10" s="183"/>
      <c r="AZ10" s="183"/>
      <c r="BA10" s="183"/>
      <c r="BB10" s="183"/>
      <c r="BC10" s="183"/>
      <c r="BD10" s="183"/>
      <c r="BE10" s="183"/>
      <c r="BF10" s="183"/>
      <c r="BG10" s="183"/>
      <c r="BH10" s="183"/>
      <c r="BI10" s="183"/>
      <c r="BJ10" s="183"/>
      <c r="BK10" s="183"/>
      <c r="BL10" s="183"/>
      <c r="BM10" s="183"/>
      <c r="BN10" s="183"/>
      <c r="BO10" s="183"/>
      <c r="BP10" s="183"/>
      <c r="BQ10" s="183"/>
      <c r="BR10" s="183"/>
      <c r="BS10" s="183"/>
      <c r="BT10" s="183"/>
      <c r="BU10" s="183"/>
      <c r="BV10" s="183"/>
      <c r="BW10" s="183"/>
      <c r="BX10" s="183"/>
      <c r="BY10" s="183"/>
      <c r="BZ10" s="183"/>
      <c r="CA10" s="183"/>
      <c r="CB10" s="183"/>
      <c r="CC10" s="183"/>
      <c r="CD10" s="183"/>
      <c r="CE10" s="183"/>
      <c r="CF10" s="183"/>
      <c r="CG10" s="183"/>
      <c r="CH10" s="183"/>
      <c r="CI10" s="183"/>
      <c r="CJ10" s="183"/>
      <c r="CK10" s="183"/>
      <c r="CL10" s="183"/>
      <c r="CM10" s="183"/>
      <c r="CN10" s="183"/>
      <c r="CO10" s="183"/>
      <c r="CP10" s="183"/>
      <c r="CQ10" s="183"/>
      <c r="CR10" s="183"/>
      <c r="CS10" s="183"/>
      <c r="CT10" s="183"/>
      <c r="CU10" s="183"/>
      <c r="CV10" s="183"/>
      <c r="CW10" s="183"/>
      <c r="CX10" s="183"/>
      <c r="CY10" s="183"/>
      <c r="CZ10" s="183"/>
      <c r="DA10" s="183"/>
      <c r="DB10" s="183"/>
      <c r="DC10" s="183"/>
      <c r="DD10" s="183"/>
      <c r="DE10" s="183"/>
      <c r="DF10" s="183"/>
      <c r="DG10" s="183"/>
      <c r="DH10" s="183"/>
      <c r="DI10" s="183"/>
      <c r="DJ10" s="183"/>
      <c r="DK10" s="183"/>
      <c r="DL10" s="183"/>
      <c r="DM10" s="183"/>
      <c r="DN10" s="183"/>
      <c r="DO10" s="183"/>
      <c r="DP10" s="183"/>
      <c r="DQ10" s="183"/>
      <c r="DR10" s="183"/>
      <c r="DS10" s="183"/>
      <c r="DT10" s="183"/>
      <c r="DU10" s="183"/>
      <c r="DV10" s="183"/>
      <c r="DW10" s="183"/>
      <c r="DX10" s="183"/>
      <c r="DY10" s="183"/>
      <c r="DZ10" s="183"/>
      <c r="EA10" s="183"/>
      <c r="EB10" s="183"/>
      <c r="EC10" s="183"/>
      <c r="ED10" s="183"/>
      <c r="EE10" s="183"/>
      <c r="EF10" s="183"/>
      <c r="EG10" s="183"/>
      <c r="EH10" s="183"/>
      <c r="EI10" s="183"/>
      <c r="EJ10" s="183"/>
      <c r="EK10" s="183"/>
      <c r="EL10" s="183"/>
      <c r="EM10" s="183"/>
      <c r="EN10" s="183"/>
      <c r="EO10" s="183"/>
      <c r="EP10" s="183"/>
      <c r="EQ10" s="183"/>
      <c r="ER10" s="183"/>
      <c r="ES10" s="183"/>
      <c r="ET10" s="183"/>
      <c r="EU10" s="183"/>
      <c r="EV10" s="183"/>
      <c r="EW10" s="183"/>
      <c r="EX10" s="183"/>
      <c r="EY10" s="183"/>
      <c r="EZ10" s="183"/>
      <c r="FA10" s="183"/>
      <c r="FB10" s="183"/>
      <c r="FC10" s="183"/>
      <c r="FD10" s="183"/>
      <c r="FE10" s="183"/>
      <c r="FF10" s="183"/>
      <c r="FG10" s="183"/>
      <c r="FH10" s="183"/>
      <c r="FI10" s="183"/>
      <c r="FJ10" s="183"/>
      <c r="FK10" s="183"/>
      <c r="FL10" s="183"/>
      <c r="FM10" s="183"/>
      <c r="FN10" s="183"/>
      <c r="FO10" s="183"/>
      <c r="FP10" s="183"/>
      <c r="FQ10" s="183"/>
      <c r="FR10" s="183"/>
      <c r="FS10" s="183"/>
      <c r="FT10" s="183"/>
    </row>
    <row r="11" spans="1:278" s="170" customFormat="1" ht="13.5" customHeight="1" x14ac:dyDescent="0.2">
      <c r="A11" s="468"/>
      <c r="B11" s="314"/>
      <c r="C11" s="471"/>
      <c r="D11" s="471"/>
      <c r="E11" s="474"/>
      <c r="F11" s="474"/>
      <c r="G11" s="474"/>
      <c r="H11" s="480"/>
      <c r="I11" s="483"/>
      <c r="J11" s="492"/>
      <c r="K11" s="489"/>
      <c r="L11" s="489"/>
      <c r="M11" s="486"/>
      <c r="N11" s="489"/>
      <c r="O11" s="477"/>
      <c r="P11" s="477"/>
      <c r="Q11" s="477"/>
      <c r="R11" s="477"/>
      <c r="S11" s="477"/>
      <c r="T11" s="477"/>
      <c r="U11" s="183"/>
      <c r="V11" s="183"/>
      <c r="W11" s="183"/>
      <c r="X11" s="183"/>
      <c r="Y11" s="183"/>
      <c r="Z11" s="183"/>
      <c r="AA11" s="183"/>
      <c r="AB11" s="183"/>
      <c r="AC11" s="183"/>
      <c r="AD11" s="183"/>
      <c r="AE11" s="183"/>
      <c r="AF11" s="183"/>
      <c r="AG11" s="183"/>
      <c r="AH11" s="183"/>
      <c r="AI11" s="183"/>
      <c r="AJ11" s="183"/>
      <c r="AK11" s="183"/>
      <c r="AL11" s="183"/>
      <c r="AM11" s="183"/>
      <c r="AN11" s="183"/>
      <c r="AO11" s="183"/>
      <c r="AP11" s="183"/>
      <c r="AQ11" s="183"/>
      <c r="AR11" s="183"/>
      <c r="AS11" s="183"/>
      <c r="AT11" s="183"/>
      <c r="AU11" s="183"/>
      <c r="AV11" s="183"/>
      <c r="AW11" s="183"/>
      <c r="AX11" s="183"/>
      <c r="AY11" s="183"/>
      <c r="AZ11" s="183"/>
      <c r="BA11" s="183"/>
      <c r="BB11" s="183"/>
      <c r="BC11" s="183"/>
      <c r="BD11" s="183"/>
      <c r="BE11" s="183"/>
      <c r="BF11" s="183"/>
      <c r="BG11" s="183"/>
      <c r="BH11" s="183"/>
      <c r="BI11" s="183"/>
      <c r="BJ11" s="183"/>
      <c r="BK11" s="183"/>
      <c r="BL11" s="183"/>
      <c r="BM11" s="183"/>
      <c r="BN11" s="183"/>
      <c r="BO11" s="183"/>
      <c r="BP11" s="183"/>
      <c r="BQ11" s="183"/>
      <c r="BR11" s="183"/>
      <c r="BS11" s="183"/>
      <c r="BT11" s="183"/>
      <c r="BU11" s="183"/>
      <c r="BV11" s="183"/>
      <c r="BW11" s="183"/>
      <c r="BX11" s="183"/>
      <c r="BY11" s="183"/>
      <c r="BZ11" s="183"/>
      <c r="CA11" s="183"/>
      <c r="CB11" s="183"/>
      <c r="CC11" s="183"/>
      <c r="CD11" s="183"/>
      <c r="CE11" s="183"/>
      <c r="CF11" s="183"/>
      <c r="CG11" s="183"/>
      <c r="CH11" s="183"/>
      <c r="CI11" s="183"/>
      <c r="CJ11" s="183"/>
      <c r="CK11" s="183"/>
      <c r="CL11" s="183"/>
      <c r="CM11" s="183"/>
      <c r="CN11" s="183"/>
      <c r="CO11" s="183"/>
      <c r="CP11" s="183"/>
      <c r="CQ11" s="183"/>
      <c r="CR11" s="183"/>
      <c r="CS11" s="183"/>
      <c r="CT11" s="183"/>
      <c r="CU11" s="183"/>
      <c r="CV11" s="183"/>
      <c r="CW11" s="183"/>
      <c r="CX11" s="183"/>
      <c r="CY11" s="183"/>
      <c r="CZ11" s="183"/>
      <c r="DA11" s="183"/>
      <c r="DB11" s="183"/>
      <c r="DC11" s="183"/>
      <c r="DD11" s="183"/>
      <c r="DE11" s="183"/>
      <c r="DF11" s="183"/>
      <c r="DG11" s="183"/>
      <c r="DH11" s="183"/>
      <c r="DI11" s="183"/>
      <c r="DJ11" s="183"/>
      <c r="DK11" s="183"/>
      <c r="DL11" s="183"/>
      <c r="DM11" s="183"/>
      <c r="DN11" s="183"/>
      <c r="DO11" s="183"/>
      <c r="DP11" s="183"/>
      <c r="DQ11" s="183"/>
      <c r="DR11" s="183"/>
      <c r="DS11" s="183"/>
      <c r="DT11" s="183"/>
      <c r="DU11" s="183"/>
      <c r="DV11" s="183"/>
      <c r="DW11" s="183"/>
      <c r="DX11" s="183"/>
      <c r="DY11" s="183"/>
      <c r="DZ11" s="183"/>
      <c r="EA11" s="183"/>
      <c r="EB11" s="183"/>
      <c r="EC11" s="183"/>
      <c r="ED11" s="183"/>
      <c r="EE11" s="183"/>
      <c r="EF11" s="183"/>
      <c r="EG11" s="183"/>
      <c r="EH11" s="183"/>
      <c r="EI11" s="183"/>
      <c r="EJ11" s="183"/>
      <c r="EK11" s="183"/>
      <c r="EL11" s="183"/>
      <c r="EM11" s="183"/>
      <c r="EN11" s="183"/>
      <c r="EO11" s="183"/>
      <c r="EP11" s="183"/>
      <c r="EQ11" s="183"/>
      <c r="ER11" s="183"/>
      <c r="ES11" s="183"/>
      <c r="ET11" s="183"/>
      <c r="EU11" s="183"/>
      <c r="EV11" s="183"/>
      <c r="EW11" s="183"/>
      <c r="EX11" s="183"/>
      <c r="EY11" s="183"/>
      <c r="EZ11" s="183"/>
      <c r="FA11" s="183"/>
      <c r="FB11" s="183"/>
      <c r="FC11" s="183"/>
      <c r="FD11" s="183"/>
      <c r="FE11" s="183"/>
      <c r="FF11" s="183"/>
      <c r="FG11" s="183"/>
      <c r="FH11" s="183"/>
      <c r="FI11" s="183"/>
      <c r="FJ11" s="183"/>
      <c r="FK11" s="183"/>
      <c r="FL11" s="183"/>
      <c r="FM11" s="183"/>
      <c r="FN11" s="183"/>
      <c r="FO11" s="183"/>
      <c r="FP11" s="183"/>
      <c r="FQ11" s="183"/>
      <c r="FR11" s="183"/>
      <c r="FS11" s="183"/>
      <c r="FT11" s="183"/>
    </row>
    <row r="12" spans="1:278" s="170" customFormat="1" ht="13.5" customHeight="1" x14ac:dyDescent="0.2">
      <c r="A12" s="468"/>
      <c r="B12" s="314"/>
      <c r="C12" s="471"/>
      <c r="D12" s="471"/>
      <c r="E12" s="474"/>
      <c r="F12" s="474"/>
      <c r="G12" s="474"/>
      <c r="H12" s="480"/>
      <c r="I12" s="483"/>
      <c r="J12" s="492"/>
      <c r="K12" s="489"/>
      <c r="L12" s="489"/>
      <c r="M12" s="486"/>
      <c r="N12" s="489"/>
      <c r="O12" s="477"/>
      <c r="P12" s="477"/>
      <c r="Q12" s="477"/>
      <c r="R12" s="477"/>
      <c r="S12" s="477"/>
      <c r="T12" s="477"/>
      <c r="U12" s="183"/>
      <c r="V12" s="183"/>
      <c r="W12" s="183"/>
      <c r="X12" s="183"/>
      <c r="Y12" s="183"/>
      <c r="Z12" s="183"/>
      <c r="AA12" s="183"/>
      <c r="AB12" s="183"/>
      <c r="AC12" s="183"/>
      <c r="AD12" s="183"/>
      <c r="AE12" s="183"/>
      <c r="AF12" s="183"/>
      <c r="AG12" s="183"/>
      <c r="AH12" s="183"/>
      <c r="AI12" s="183"/>
      <c r="AJ12" s="183"/>
      <c r="AK12" s="183"/>
      <c r="AL12" s="183"/>
      <c r="AM12" s="183"/>
      <c r="AN12" s="183"/>
      <c r="AO12" s="183"/>
      <c r="AP12" s="183"/>
      <c r="AQ12" s="183"/>
      <c r="AR12" s="183"/>
      <c r="AS12" s="183"/>
      <c r="AT12" s="183"/>
      <c r="AU12" s="183"/>
      <c r="AV12" s="183"/>
      <c r="AW12" s="183"/>
      <c r="AX12" s="183"/>
      <c r="AY12" s="183"/>
      <c r="AZ12" s="183"/>
      <c r="BA12" s="183"/>
      <c r="BB12" s="183"/>
      <c r="BC12" s="183"/>
      <c r="BD12" s="183"/>
      <c r="BE12" s="183"/>
      <c r="BF12" s="183"/>
      <c r="BG12" s="183"/>
      <c r="BH12" s="183"/>
      <c r="BI12" s="183"/>
      <c r="BJ12" s="183"/>
      <c r="BK12" s="183"/>
      <c r="BL12" s="183"/>
      <c r="BM12" s="183"/>
      <c r="BN12" s="183"/>
      <c r="BO12" s="183"/>
      <c r="BP12" s="183"/>
      <c r="BQ12" s="183"/>
      <c r="BR12" s="183"/>
      <c r="BS12" s="183"/>
      <c r="BT12" s="183"/>
      <c r="BU12" s="183"/>
      <c r="BV12" s="183"/>
      <c r="BW12" s="183"/>
      <c r="BX12" s="183"/>
      <c r="BY12" s="183"/>
      <c r="BZ12" s="183"/>
      <c r="CA12" s="183"/>
      <c r="CB12" s="183"/>
      <c r="CC12" s="183"/>
      <c r="CD12" s="183"/>
      <c r="CE12" s="183"/>
      <c r="CF12" s="183"/>
      <c r="CG12" s="183"/>
      <c r="CH12" s="183"/>
      <c r="CI12" s="183"/>
      <c r="CJ12" s="183"/>
      <c r="CK12" s="183"/>
      <c r="CL12" s="183"/>
      <c r="CM12" s="183"/>
      <c r="CN12" s="183"/>
      <c r="CO12" s="183"/>
      <c r="CP12" s="183"/>
      <c r="CQ12" s="183"/>
      <c r="CR12" s="183"/>
      <c r="CS12" s="183"/>
      <c r="CT12" s="183"/>
      <c r="CU12" s="183"/>
      <c r="CV12" s="183"/>
      <c r="CW12" s="183"/>
      <c r="CX12" s="183"/>
      <c r="CY12" s="183"/>
      <c r="CZ12" s="183"/>
      <c r="DA12" s="183"/>
      <c r="DB12" s="183"/>
      <c r="DC12" s="183"/>
      <c r="DD12" s="183"/>
      <c r="DE12" s="183"/>
      <c r="DF12" s="183"/>
      <c r="DG12" s="183"/>
      <c r="DH12" s="183"/>
      <c r="DI12" s="183"/>
      <c r="DJ12" s="183"/>
      <c r="DK12" s="183"/>
      <c r="DL12" s="183"/>
      <c r="DM12" s="183"/>
      <c r="DN12" s="183"/>
      <c r="DO12" s="183"/>
      <c r="DP12" s="183"/>
      <c r="DQ12" s="183"/>
      <c r="DR12" s="183"/>
      <c r="DS12" s="183"/>
      <c r="DT12" s="183"/>
      <c r="DU12" s="183"/>
      <c r="DV12" s="183"/>
      <c r="DW12" s="183"/>
      <c r="DX12" s="183"/>
      <c r="DY12" s="183"/>
      <c r="DZ12" s="183"/>
      <c r="EA12" s="183"/>
      <c r="EB12" s="183"/>
      <c r="EC12" s="183"/>
      <c r="ED12" s="183"/>
      <c r="EE12" s="183"/>
      <c r="EF12" s="183"/>
      <c r="EG12" s="183"/>
      <c r="EH12" s="183"/>
      <c r="EI12" s="183"/>
      <c r="EJ12" s="183"/>
      <c r="EK12" s="183"/>
      <c r="EL12" s="183"/>
      <c r="EM12" s="183"/>
      <c r="EN12" s="183"/>
      <c r="EO12" s="183"/>
      <c r="EP12" s="183"/>
      <c r="EQ12" s="183"/>
      <c r="ER12" s="183"/>
      <c r="ES12" s="183"/>
      <c r="ET12" s="183"/>
      <c r="EU12" s="183"/>
      <c r="EV12" s="183"/>
      <c r="EW12" s="183"/>
      <c r="EX12" s="183"/>
      <c r="EY12" s="183"/>
      <c r="EZ12" s="183"/>
      <c r="FA12" s="183"/>
      <c r="FB12" s="183"/>
      <c r="FC12" s="183"/>
      <c r="FD12" s="183"/>
      <c r="FE12" s="183"/>
      <c r="FF12" s="183"/>
      <c r="FG12" s="183"/>
      <c r="FH12" s="183"/>
      <c r="FI12" s="183"/>
      <c r="FJ12" s="183"/>
      <c r="FK12" s="183"/>
      <c r="FL12" s="183"/>
      <c r="FM12" s="183"/>
      <c r="FN12" s="183"/>
      <c r="FO12" s="183"/>
      <c r="FP12" s="183"/>
      <c r="FQ12" s="183"/>
      <c r="FR12" s="183"/>
      <c r="FS12" s="183"/>
      <c r="FT12" s="183"/>
    </row>
    <row r="13" spans="1:278" s="170" customFormat="1" ht="13.5" customHeight="1" x14ac:dyDescent="0.2">
      <c r="A13" s="468"/>
      <c r="B13" s="314"/>
      <c r="C13" s="471"/>
      <c r="D13" s="471"/>
      <c r="E13" s="474"/>
      <c r="F13" s="474"/>
      <c r="G13" s="474"/>
      <c r="H13" s="480"/>
      <c r="I13" s="483"/>
      <c r="J13" s="492"/>
      <c r="K13" s="489"/>
      <c r="L13" s="489"/>
      <c r="M13" s="486"/>
      <c r="N13" s="489"/>
      <c r="O13" s="477"/>
      <c r="P13" s="477"/>
      <c r="Q13" s="477"/>
      <c r="R13" s="477"/>
      <c r="S13" s="477"/>
      <c r="T13" s="477"/>
      <c r="U13" s="183"/>
      <c r="V13" s="183"/>
      <c r="W13" s="183"/>
      <c r="X13" s="183"/>
      <c r="Y13" s="183"/>
      <c r="Z13" s="183"/>
      <c r="AA13" s="183"/>
      <c r="AB13" s="183"/>
      <c r="AC13" s="183"/>
      <c r="AD13" s="183"/>
      <c r="AE13" s="183"/>
      <c r="AF13" s="183"/>
      <c r="AG13" s="183"/>
      <c r="AH13" s="183"/>
      <c r="AI13" s="183"/>
      <c r="AJ13" s="183"/>
      <c r="AK13" s="183"/>
      <c r="AL13" s="183"/>
      <c r="AM13" s="183"/>
      <c r="AN13" s="183"/>
      <c r="AO13" s="183"/>
      <c r="AP13" s="183"/>
      <c r="AQ13" s="183"/>
      <c r="AR13" s="183"/>
      <c r="AS13" s="183"/>
      <c r="AT13" s="183"/>
      <c r="AU13" s="183"/>
      <c r="AV13" s="183"/>
      <c r="AW13" s="183"/>
      <c r="AX13" s="183"/>
      <c r="AY13" s="183"/>
      <c r="AZ13" s="183"/>
      <c r="BA13" s="183"/>
      <c r="BB13" s="183"/>
      <c r="BC13" s="183"/>
      <c r="BD13" s="183"/>
      <c r="BE13" s="183"/>
      <c r="BF13" s="183"/>
      <c r="BG13" s="183"/>
      <c r="BH13" s="183"/>
      <c r="BI13" s="183"/>
      <c r="BJ13" s="183"/>
      <c r="BK13" s="183"/>
      <c r="BL13" s="183"/>
      <c r="BM13" s="183"/>
      <c r="BN13" s="183"/>
      <c r="BO13" s="183"/>
      <c r="BP13" s="183"/>
      <c r="BQ13" s="183"/>
      <c r="BR13" s="183"/>
      <c r="BS13" s="183"/>
      <c r="BT13" s="183"/>
      <c r="BU13" s="183"/>
      <c r="BV13" s="183"/>
      <c r="BW13" s="183"/>
      <c r="BX13" s="183"/>
      <c r="BY13" s="183"/>
      <c r="BZ13" s="183"/>
      <c r="CA13" s="183"/>
      <c r="CB13" s="183"/>
      <c r="CC13" s="183"/>
      <c r="CD13" s="183"/>
      <c r="CE13" s="183"/>
      <c r="CF13" s="183"/>
      <c r="CG13" s="183"/>
      <c r="CH13" s="183"/>
      <c r="CI13" s="183"/>
      <c r="CJ13" s="183"/>
      <c r="CK13" s="183"/>
      <c r="CL13" s="183"/>
      <c r="CM13" s="183"/>
      <c r="CN13" s="183"/>
      <c r="CO13" s="183"/>
      <c r="CP13" s="183"/>
      <c r="CQ13" s="183"/>
      <c r="CR13" s="183"/>
      <c r="CS13" s="183"/>
      <c r="CT13" s="183"/>
      <c r="CU13" s="183"/>
      <c r="CV13" s="183"/>
      <c r="CW13" s="183"/>
      <c r="CX13" s="183"/>
      <c r="CY13" s="183"/>
      <c r="CZ13" s="183"/>
      <c r="DA13" s="183"/>
      <c r="DB13" s="183"/>
      <c r="DC13" s="183"/>
      <c r="DD13" s="183"/>
      <c r="DE13" s="183"/>
      <c r="DF13" s="183"/>
      <c r="DG13" s="183"/>
      <c r="DH13" s="183"/>
      <c r="DI13" s="183"/>
      <c r="DJ13" s="183"/>
      <c r="DK13" s="183"/>
      <c r="DL13" s="183"/>
      <c r="DM13" s="183"/>
      <c r="DN13" s="183"/>
      <c r="DO13" s="183"/>
      <c r="DP13" s="183"/>
      <c r="DQ13" s="183"/>
      <c r="DR13" s="183"/>
      <c r="DS13" s="183"/>
      <c r="DT13" s="183"/>
      <c r="DU13" s="183"/>
      <c r="DV13" s="183"/>
      <c r="DW13" s="183"/>
      <c r="DX13" s="183"/>
      <c r="DY13" s="183"/>
      <c r="DZ13" s="183"/>
      <c r="EA13" s="183"/>
      <c r="EB13" s="183"/>
      <c r="EC13" s="183"/>
      <c r="ED13" s="183"/>
      <c r="EE13" s="183"/>
      <c r="EF13" s="183"/>
      <c r="EG13" s="183"/>
      <c r="EH13" s="183"/>
      <c r="EI13" s="183"/>
      <c r="EJ13" s="183"/>
      <c r="EK13" s="183"/>
      <c r="EL13" s="183"/>
      <c r="EM13" s="183"/>
      <c r="EN13" s="183"/>
      <c r="EO13" s="183"/>
      <c r="EP13" s="183"/>
      <c r="EQ13" s="183"/>
      <c r="ER13" s="183"/>
      <c r="ES13" s="183"/>
      <c r="ET13" s="183"/>
      <c r="EU13" s="183"/>
      <c r="EV13" s="183"/>
      <c r="EW13" s="183"/>
      <c r="EX13" s="183"/>
      <c r="EY13" s="183"/>
      <c r="EZ13" s="183"/>
      <c r="FA13" s="183"/>
      <c r="FB13" s="183"/>
      <c r="FC13" s="183"/>
      <c r="FD13" s="183"/>
      <c r="FE13" s="183"/>
      <c r="FF13" s="183"/>
      <c r="FG13" s="183"/>
      <c r="FH13" s="183"/>
      <c r="FI13" s="183"/>
      <c r="FJ13" s="183"/>
      <c r="FK13" s="183"/>
      <c r="FL13" s="183"/>
      <c r="FM13" s="183"/>
      <c r="FN13" s="183"/>
      <c r="FO13" s="183"/>
      <c r="FP13" s="183"/>
      <c r="FQ13" s="183"/>
      <c r="FR13" s="183"/>
      <c r="FS13" s="183"/>
      <c r="FT13" s="183"/>
    </row>
    <row r="14" spans="1:278" s="170" customFormat="1" ht="238.5" customHeight="1" thickBot="1" x14ac:dyDescent="0.25">
      <c r="A14" s="469"/>
      <c r="B14" s="495"/>
      <c r="C14" s="472"/>
      <c r="D14" s="472"/>
      <c r="E14" s="475"/>
      <c r="F14" s="475"/>
      <c r="G14" s="475"/>
      <c r="H14" s="481"/>
      <c r="I14" s="484"/>
      <c r="J14" s="493"/>
      <c r="K14" s="490"/>
      <c r="L14" s="490"/>
      <c r="M14" s="487"/>
      <c r="N14" s="490"/>
      <c r="O14" s="478"/>
      <c r="P14" s="478"/>
      <c r="Q14" s="478"/>
      <c r="R14" s="478"/>
      <c r="S14" s="478"/>
      <c r="T14" s="478"/>
      <c r="U14" s="183"/>
      <c r="V14" s="183"/>
      <c r="W14" s="183"/>
      <c r="X14" s="183"/>
      <c r="Y14" s="183"/>
      <c r="Z14" s="183"/>
      <c r="AA14" s="183"/>
      <c r="AB14" s="183"/>
      <c r="AC14" s="183"/>
      <c r="AD14" s="183"/>
      <c r="AE14" s="183"/>
      <c r="AF14" s="183"/>
      <c r="AG14" s="183"/>
      <c r="AH14" s="183"/>
      <c r="AI14" s="183"/>
      <c r="AJ14" s="183"/>
      <c r="AK14" s="183"/>
      <c r="AL14" s="183"/>
      <c r="AM14" s="183"/>
      <c r="AN14" s="183"/>
      <c r="AO14" s="183"/>
      <c r="AP14" s="183"/>
      <c r="AQ14" s="183"/>
      <c r="AR14" s="183"/>
      <c r="AS14" s="183"/>
      <c r="AT14" s="183"/>
      <c r="AU14" s="183"/>
      <c r="AV14" s="183"/>
      <c r="AW14" s="183"/>
      <c r="AX14" s="183"/>
      <c r="AY14" s="183"/>
      <c r="AZ14" s="183"/>
      <c r="BA14" s="183"/>
      <c r="BB14" s="183"/>
      <c r="BC14" s="183"/>
      <c r="BD14" s="183"/>
      <c r="BE14" s="183"/>
      <c r="BF14" s="183"/>
      <c r="BG14" s="183"/>
      <c r="BH14" s="183"/>
      <c r="BI14" s="183"/>
      <c r="BJ14" s="183"/>
      <c r="BK14" s="183"/>
      <c r="BL14" s="183"/>
      <c r="BM14" s="183"/>
      <c r="BN14" s="183"/>
      <c r="BO14" s="183"/>
      <c r="BP14" s="183"/>
      <c r="BQ14" s="183"/>
      <c r="BR14" s="183"/>
      <c r="BS14" s="183"/>
      <c r="BT14" s="183"/>
      <c r="BU14" s="183"/>
      <c r="BV14" s="183"/>
      <c r="BW14" s="183"/>
      <c r="BX14" s="183"/>
      <c r="BY14" s="183"/>
      <c r="BZ14" s="183"/>
      <c r="CA14" s="183"/>
      <c r="CB14" s="183"/>
      <c r="CC14" s="183"/>
      <c r="CD14" s="183"/>
      <c r="CE14" s="183"/>
      <c r="CF14" s="183"/>
      <c r="CG14" s="183"/>
      <c r="CH14" s="183"/>
      <c r="CI14" s="183"/>
      <c r="CJ14" s="183"/>
      <c r="CK14" s="183"/>
      <c r="CL14" s="183"/>
      <c r="CM14" s="183"/>
      <c r="CN14" s="183"/>
      <c r="CO14" s="183"/>
      <c r="CP14" s="183"/>
      <c r="CQ14" s="183"/>
      <c r="CR14" s="183"/>
      <c r="CS14" s="183"/>
      <c r="CT14" s="183"/>
      <c r="CU14" s="183"/>
      <c r="CV14" s="183"/>
      <c r="CW14" s="183"/>
      <c r="CX14" s="183"/>
      <c r="CY14" s="183"/>
      <c r="CZ14" s="183"/>
      <c r="DA14" s="183"/>
      <c r="DB14" s="183"/>
      <c r="DC14" s="183"/>
      <c r="DD14" s="183"/>
      <c r="DE14" s="183"/>
      <c r="DF14" s="183"/>
      <c r="DG14" s="183"/>
      <c r="DH14" s="183"/>
      <c r="DI14" s="183"/>
      <c r="DJ14" s="183"/>
      <c r="DK14" s="183"/>
      <c r="DL14" s="183"/>
      <c r="DM14" s="183"/>
      <c r="DN14" s="183"/>
      <c r="DO14" s="183"/>
      <c r="DP14" s="183"/>
      <c r="DQ14" s="183"/>
      <c r="DR14" s="183"/>
      <c r="DS14" s="183"/>
      <c r="DT14" s="183"/>
      <c r="DU14" s="183"/>
      <c r="DV14" s="183"/>
      <c r="DW14" s="183"/>
      <c r="DX14" s="183"/>
      <c r="DY14" s="183"/>
      <c r="DZ14" s="183"/>
      <c r="EA14" s="183"/>
      <c r="EB14" s="183"/>
      <c r="EC14" s="183"/>
      <c r="ED14" s="183"/>
      <c r="EE14" s="183"/>
      <c r="EF14" s="183"/>
      <c r="EG14" s="183"/>
      <c r="EH14" s="183"/>
      <c r="EI14" s="183"/>
      <c r="EJ14" s="183"/>
      <c r="EK14" s="183"/>
      <c r="EL14" s="183"/>
      <c r="EM14" s="183"/>
      <c r="EN14" s="183"/>
      <c r="EO14" s="183"/>
      <c r="EP14" s="183"/>
      <c r="EQ14" s="183"/>
      <c r="ER14" s="183"/>
      <c r="ES14" s="183"/>
      <c r="ET14" s="183"/>
      <c r="EU14" s="183"/>
      <c r="EV14" s="183"/>
      <c r="EW14" s="183"/>
      <c r="EX14" s="183"/>
      <c r="EY14" s="183"/>
      <c r="EZ14" s="183"/>
      <c r="FA14" s="183"/>
      <c r="FB14" s="183"/>
      <c r="FC14" s="183"/>
      <c r="FD14" s="183"/>
      <c r="FE14" s="183"/>
      <c r="FF14" s="183"/>
      <c r="FG14" s="183"/>
      <c r="FH14" s="183"/>
      <c r="FI14" s="183"/>
      <c r="FJ14" s="183"/>
      <c r="FK14" s="183"/>
      <c r="FL14" s="183"/>
      <c r="FM14" s="183"/>
      <c r="FN14" s="183"/>
      <c r="FO14" s="183"/>
      <c r="FP14" s="183"/>
      <c r="FQ14" s="183"/>
      <c r="FR14" s="183"/>
      <c r="FS14" s="183"/>
      <c r="FT14" s="183"/>
    </row>
    <row r="15" spans="1:278" s="170" customFormat="1" ht="15" customHeight="1" x14ac:dyDescent="0.2">
      <c r="A15" s="467">
        <f>'Mapa Final'!A15</f>
        <v>2</v>
      </c>
      <c r="B15" s="494" t="str">
        <f>'Mapa Final'!B15</f>
        <v>Error en los productos finales expedidos por la URNA</v>
      </c>
      <c r="C15" s="470" t="str">
        <f>'Mapa Final'!C15</f>
        <v>Reputacional</v>
      </c>
      <c r="D15" s="470" t="str">
        <f>'Mapa Final'!D15</f>
        <v>1.Desconocimiento de los requisitos para la realizaciòn de los tràmites, por parte de los usuarios.
2.Errores en el diligenciamiento del formulario unico y/o falta de actualizaciòn de la informaciòn reportada en este por parte del usuario.
3.Debilidades en la revisiòn de los documentos presentados por el usuario para la validaciòn del cumplimiento de requisitos.
4.Debilidades en los controles al proceso de impresiòn del plàstico de tarjetas profesionales, licencias temporales o carnet de jueces de paz.</v>
      </c>
      <c r="E15" s="473" t="str">
        <f>'Mapa Final'!E15</f>
        <v>Errores en la informacion del solicitante generados por el usuario y/o por el gestor del trámite.</v>
      </c>
      <c r="F15" s="473" t="str">
        <f>'Mapa Final'!F15</f>
        <v>Posibilidad de imprimir con errores en su contenido los plàsticos de tarjetas profesionales, licencias temporales o carnet de jueces de paz, a partir de la informaciòn erronea registrada por el usuario, que genera reprocesos de las actividades y afecta la imagen y credibilidad de la Corporación, la Urna y de los terceros vinculados al tràmite.</v>
      </c>
      <c r="G15" s="473" t="str">
        <f>'Mapa Final'!G15</f>
        <v>Usuarios, productos y prácticas organizacionales</v>
      </c>
      <c r="H15" s="479" t="str">
        <f>'Mapa Final'!I15</f>
        <v>Muy Alta</v>
      </c>
      <c r="I15" s="482" t="str">
        <f>'Mapa Final'!L15</f>
        <v>Menor</v>
      </c>
      <c r="J15" s="491" t="str">
        <f>'Mapa Final'!N15</f>
        <v xml:space="preserve">Alto </v>
      </c>
      <c r="K15" s="488" t="str">
        <f>'Mapa Final'!AA15</f>
        <v>Media</v>
      </c>
      <c r="L15" s="488" t="str">
        <f>'Mapa Final'!AE15</f>
        <v>Menor</v>
      </c>
      <c r="M15" s="485" t="str">
        <f>'Mapa Final'!AG15</f>
        <v>Moderado</v>
      </c>
      <c r="N15" s="488" t="str">
        <f>'Mapa Final'!AH15</f>
        <v>Reducir(mitigar)</v>
      </c>
      <c r="O15" s="476"/>
      <c r="P15" s="476"/>
      <c r="Q15" s="476"/>
      <c r="R15" s="476"/>
      <c r="S15" s="476"/>
      <c r="T15" s="476"/>
      <c r="U15" s="183"/>
      <c r="V15" s="183"/>
      <c r="W15" s="183"/>
      <c r="X15" s="183"/>
      <c r="Y15" s="183"/>
      <c r="Z15" s="183"/>
      <c r="AA15" s="183"/>
      <c r="AB15" s="183"/>
      <c r="AC15" s="183"/>
      <c r="AD15" s="183"/>
      <c r="AE15" s="183"/>
      <c r="AF15" s="183"/>
      <c r="AG15" s="183"/>
      <c r="AH15" s="183"/>
      <c r="AI15" s="183"/>
      <c r="AJ15" s="183"/>
      <c r="AK15" s="183"/>
      <c r="AL15" s="183"/>
      <c r="AM15" s="183"/>
      <c r="AN15" s="183"/>
      <c r="AO15" s="183"/>
      <c r="AP15" s="183"/>
      <c r="AQ15" s="183"/>
      <c r="AR15" s="183"/>
      <c r="AS15" s="183"/>
      <c r="AT15" s="183"/>
      <c r="AU15" s="183"/>
      <c r="AV15" s="183"/>
      <c r="AW15" s="183"/>
      <c r="AX15" s="183"/>
      <c r="AY15" s="183"/>
      <c r="AZ15" s="183"/>
      <c r="BA15" s="183"/>
      <c r="BB15" s="183"/>
      <c r="BC15" s="183"/>
      <c r="BD15" s="183"/>
      <c r="BE15" s="183"/>
      <c r="BF15" s="183"/>
      <c r="BG15" s="183"/>
      <c r="BH15" s="183"/>
      <c r="BI15" s="183"/>
      <c r="BJ15" s="183"/>
      <c r="BK15" s="183"/>
      <c r="BL15" s="183"/>
      <c r="BM15" s="183"/>
      <c r="BN15" s="183"/>
      <c r="BO15" s="183"/>
      <c r="BP15" s="183"/>
      <c r="BQ15" s="183"/>
      <c r="BR15" s="183"/>
      <c r="BS15" s="183"/>
      <c r="BT15" s="183"/>
      <c r="BU15" s="183"/>
      <c r="BV15" s="183"/>
      <c r="BW15" s="183"/>
      <c r="BX15" s="183"/>
      <c r="BY15" s="183"/>
      <c r="BZ15" s="183"/>
      <c r="CA15" s="183"/>
      <c r="CB15" s="183"/>
      <c r="CC15" s="183"/>
      <c r="CD15" s="183"/>
      <c r="CE15" s="183"/>
      <c r="CF15" s="183"/>
      <c r="CG15" s="183"/>
      <c r="CH15" s="183"/>
      <c r="CI15" s="183"/>
      <c r="CJ15" s="183"/>
      <c r="CK15" s="183"/>
      <c r="CL15" s="183"/>
      <c r="CM15" s="183"/>
      <c r="CN15" s="183"/>
      <c r="CO15" s="183"/>
      <c r="CP15" s="183"/>
      <c r="CQ15" s="183"/>
      <c r="CR15" s="183"/>
      <c r="CS15" s="183"/>
      <c r="CT15" s="183"/>
      <c r="CU15" s="183"/>
      <c r="CV15" s="183"/>
      <c r="CW15" s="183"/>
      <c r="CX15" s="183"/>
      <c r="CY15" s="183"/>
      <c r="CZ15" s="183"/>
      <c r="DA15" s="183"/>
      <c r="DB15" s="183"/>
      <c r="DC15" s="183"/>
      <c r="DD15" s="183"/>
      <c r="DE15" s="183"/>
      <c r="DF15" s="183"/>
      <c r="DG15" s="183"/>
      <c r="DH15" s="183"/>
      <c r="DI15" s="183"/>
      <c r="DJ15" s="183"/>
      <c r="DK15" s="183"/>
      <c r="DL15" s="183"/>
      <c r="DM15" s="183"/>
      <c r="DN15" s="183"/>
      <c r="DO15" s="183"/>
      <c r="DP15" s="183"/>
      <c r="DQ15" s="183"/>
      <c r="DR15" s="183"/>
      <c r="DS15" s="183"/>
      <c r="DT15" s="183"/>
      <c r="DU15" s="183"/>
      <c r="DV15" s="183"/>
      <c r="DW15" s="183"/>
      <c r="DX15" s="183"/>
      <c r="DY15" s="183"/>
      <c r="DZ15" s="183"/>
      <c r="EA15" s="183"/>
      <c r="EB15" s="183"/>
      <c r="EC15" s="183"/>
      <c r="ED15" s="183"/>
      <c r="EE15" s="183"/>
      <c r="EF15" s="183"/>
      <c r="EG15" s="183"/>
      <c r="EH15" s="183"/>
      <c r="EI15" s="183"/>
      <c r="EJ15" s="183"/>
      <c r="EK15" s="183"/>
      <c r="EL15" s="183"/>
      <c r="EM15" s="183"/>
      <c r="EN15" s="183"/>
      <c r="EO15" s="183"/>
      <c r="EP15" s="183"/>
      <c r="EQ15" s="183"/>
      <c r="ER15" s="183"/>
      <c r="ES15" s="183"/>
      <c r="ET15" s="183"/>
      <c r="EU15" s="183"/>
      <c r="EV15" s="183"/>
      <c r="EW15" s="183"/>
      <c r="EX15" s="183"/>
      <c r="EY15" s="183"/>
      <c r="EZ15" s="183"/>
      <c r="FA15" s="183"/>
      <c r="FB15" s="183"/>
      <c r="FC15" s="183"/>
      <c r="FD15" s="183"/>
      <c r="FE15" s="183"/>
      <c r="FF15" s="183"/>
      <c r="FG15" s="183"/>
      <c r="FH15" s="183"/>
      <c r="FI15" s="183"/>
      <c r="FJ15" s="183"/>
      <c r="FK15" s="183"/>
      <c r="FL15" s="183"/>
      <c r="FM15" s="183"/>
      <c r="FN15" s="183"/>
      <c r="FO15" s="183"/>
      <c r="FP15" s="183"/>
      <c r="FQ15" s="183"/>
      <c r="FR15" s="183"/>
      <c r="FS15" s="183"/>
      <c r="FT15" s="183"/>
    </row>
    <row r="16" spans="1:278" s="170" customFormat="1" ht="13.5" customHeight="1" x14ac:dyDescent="0.2">
      <c r="A16" s="468"/>
      <c r="B16" s="314"/>
      <c r="C16" s="471"/>
      <c r="D16" s="471"/>
      <c r="E16" s="474"/>
      <c r="F16" s="474"/>
      <c r="G16" s="474"/>
      <c r="H16" s="480"/>
      <c r="I16" s="483"/>
      <c r="J16" s="492"/>
      <c r="K16" s="489"/>
      <c r="L16" s="489"/>
      <c r="M16" s="486"/>
      <c r="N16" s="489"/>
      <c r="O16" s="477"/>
      <c r="P16" s="477"/>
      <c r="Q16" s="477"/>
      <c r="R16" s="477"/>
      <c r="S16" s="477"/>
      <c r="T16" s="477"/>
      <c r="U16" s="183"/>
      <c r="V16" s="183"/>
      <c r="W16" s="183"/>
      <c r="X16" s="183"/>
      <c r="Y16" s="183"/>
      <c r="Z16" s="183"/>
      <c r="AA16" s="183"/>
      <c r="AB16" s="183"/>
      <c r="AC16" s="183"/>
      <c r="AD16" s="183"/>
      <c r="AE16" s="183"/>
      <c r="AF16" s="183"/>
      <c r="AG16" s="183"/>
      <c r="AH16" s="183"/>
      <c r="AI16" s="183"/>
      <c r="AJ16" s="183"/>
      <c r="AK16" s="183"/>
      <c r="AL16" s="183"/>
      <c r="AM16" s="183"/>
      <c r="AN16" s="183"/>
      <c r="AO16" s="183"/>
      <c r="AP16" s="183"/>
      <c r="AQ16" s="183"/>
      <c r="AR16" s="183"/>
      <c r="AS16" s="183"/>
      <c r="AT16" s="183"/>
      <c r="AU16" s="183"/>
      <c r="AV16" s="183"/>
      <c r="AW16" s="183"/>
      <c r="AX16" s="183"/>
      <c r="AY16" s="183"/>
      <c r="AZ16" s="183"/>
      <c r="BA16" s="183"/>
      <c r="BB16" s="183"/>
      <c r="BC16" s="183"/>
      <c r="BD16" s="183"/>
      <c r="BE16" s="183"/>
      <c r="BF16" s="183"/>
      <c r="BG16" s="183"/>
      <c r="BH16" s="183"/>
      <c r="BI16" s="183"/>
      <c r="BJ16" s="183"/>
      <c r="BK16" s="183"/>
      <c r="BL16" s="183"/>
      <c r="BM16" s="183"/>
      <c r="BN16" s="183"/>
      <c r="BO16" s="183"/>
      <c r="BP16" s="183"/>
      <c r="BQ16" s="183"/>
      <c r="BR16" s="183"/>
      <c r="BS16" s="183"/>
      <c r="BT16" s="183"/>
      <c r="BU16" s="183"/>
      <c r="BV16" s="183"/>
      <c r="BW16" s="183"/>
      <c r="BX16" s="183"/>
      <c r="BY16" s="183"/>
      <c r="BZ16" s="183"/>
      <c r="CA16" s="183"/>
      <c r="CB16" s="183"/>
      <c r="CC16" s="183"/>
      <c r="CD16" s="183"/>
      <c r="CE16" s="183"/>
      <c r="CF16" s="183"/>
      <c r="CG16" s="183"/>
      <c r="CH16" s="183"/>
      <c r="CI16" s="183"/>
      <c r="CJ16" s="183"/>
      <c r="CK16" s="183"/>
      <c r="CL16" s="183"/>
      <c r="CM16" s="183"/>
      <c r="CN16" s="183"/>
      <c r="CO16" s="183"/>
      <c r="CP16" s="183"/>
      <c r="CQ16" s="183"/>
      <c r="CR16" s="183"/>
      <c r="CS16" s="183"/>
      <c r="CT16" s="183"/>
      <c r="CU16" s="183"/>
      <c r="CV16" s="183"/>
      <c r="CW16" s="183"/>
      <c r="CX16" s="183"/>
      <c r="CY16" s="183"/>
      <c r="CZ16" s="183"/>
      <c r="DA16" s="183"/>
      <c r="DB16" s="183"/>
      <c r="DC16" s="183"/>
      <c r="DD16" s="183"/>
      <c r="DE16" s="183"/>
      <c r="DF16" s="183"/>
      <c r="DG16" s="183"/>
      <c r="DH16" s="183"/>
      <c r="DI16" s="183"/>
      <c r="DJ16" s="183"/>
      <c r="DK16" s="183"/>
      <c r="DL16" s="183"/>
      <c r="DM16" s="183"/>
      <c r="DN16" s="183"/>
      <c r="DO16" s="183"/>
      <c r="DP16" s="183"/>
      <c r="DQ16" s="183"/>
      <c r="DR16" s="183"/>
      <c r="DS16" s="183"/>
      <c r="DT16" s="183"/>
      <c r="DU16" s="183"/>
      <c r="DV16" s="183"/>
      <c r="DW16" s="183"/>
      <c r="DX16" s="183"/>
      <c r="DY16" s="183"/>
      <c r="DZ16" s="183"/>
      <c r="EA16" s="183"/>
      <c r="EB16" s="183"/>
      <c r="EC16" s="183"/>
      <c r="ED16" s="183"/>
      <c r="EE16" s="183"/>
      <c r="EF16" s="183"/>
      <c r="EG16" s="183"/>
      <c r="EH16" s="183"/>
      <c r="EI16" s="183"/>
      <c r="EJ16" s="183"/>
      <c r="EK16" s="183"/>
      <c r="EL16" s="183"/>
      <c r="EM16" s="183"/>
      <c r="EN16" s="183"/>
      <c r="EO16" s="183"/>
      <c r="EP16" s="183"/>
      <c r="EQ16" s="183"/>
      <c r="ER16" s="183"/>
      <c r="ES16" s="183"/>
      <c r="ET16" s="183"/>
      <c r="EU16" s="183"/>
      <c r="EV16" s="183"/>
      <c r="EW16" s="183"/>
      <c r="EX16" s="183"/>
      <c r="EY16" s="183"/>
      <c r="EZ16" s="183"/>
      <c r="FA16" s="183"/>
      <c r="FB16" s="183"/>
      <c r="FC16" s="183"/>
      <c r="FD16" s="183"/>
      <c r="FE16" s="183"/>
      <c r="FF16" s="183"/>
      <c r="FG16" s="183"/>
      <c r="FH16" s="183"/>
      <c r="FI16" s="183"/>
      <c r="FJ16" s="183"/>
      <c r="FK16" s="183"/>
      <c r="FL16" s="183"/>
      <c r="FM16" s="183"/>
      <c r="FN16" s="183"/>
      <c r="FO16" s="183"/>
      <c r="FP16" s="183"/>
      <c r="FQ16" s="183"/>
      <c r="FR16" s="183"/>
      <c r="FS16" s="183"/>
      <c r="FT16" s="183"/>
    </row>
    <row r="17" spans="1:176" s="170" customFormat="1" ht="13.5" customHeight="1" x14ac:dyDescent="0.2">
      <c r="A17" s="468"/>
      <c r="B17" s="314"/>
      <c r="C17" s="471"/>
      <c r="D17" s="471"/>
      <c r="E17" s="474"/>
      <c r="F17" s="474"/>
      <c r="G17" s="474"/>
      <c r="H17" s="480"/>
      <c r="I17" s="483"/>
      <c r="J17" s="492"/>
      <c r="K17" s="489"/>
      <c r="L17" s="489"/>
      <c r="M17" s="486"/>
      <c r="N17" s="489"/>
      <c r="O17" s="477"/>
      <c r="P17" s="477"/>
      <c r="Q17" s="477"/>
      <c r="R17" s="477"/>
      <c r="S17" s="477"/>
      <c r="T17" s="477"/>
      <c r="U17" s="183"/>
      <c r="V17" s="183"/>
      <c r="W17" s="183"/>
      <c r="X17" s="183"/>
      <c r="Y17" s="183"/>
      <c r="Z17" s="183"/>
      <c r="AA17" s="183"/>
      <c r="AB17" s="183"/>
      <c r="AC17" s="183"/>
      <c r="AD17" s="183"/>
      <c r="AE17" s="183"/>
      <c r="AF17" s="183"/>
      <c r="AG17" s="183"/>
      <c r="AH17" s="183"/>
      <c r="AI17" s="183"/>
      <c r="AJ17" s="183"/>
      <c r="AK17" s="183"/>
      <c r="AL17" s="183"/>
      <c r="AM17" s="183"/>
      <c r="AN17" s="183"/>
      <c r="AO17" s="183"/>
      <c r="AP17" s="183"/>
      <c r="AQ17" s="183"/>
      <c r="AR17" s="183"/>
      <c r="AS17" s="183"/>
      <c r="AT17" s="183"/>
      <c r="AU17" s="183"/>
      <c r="AV17" s="183"/>
      <c r="AW17" s="183"/>
      <c r="AX17" s="183"/>
      <c r="AY17" s="183"/>
      <c r="AZ17" s="183"/>
      <c r="BA17" s="183"/>
      <c r="BB17" s="183"/>
      <c r="BC17" s="183"/>
      <c r="BD17" s="183"/>
      <c r="BE17" s="183"/>
      <c r="BF17" s="183"/>
      <c r="BG17" s="183"/>
      <c r="BH17" s="183"/>
      <c r="BI17" s="183"/>
      <c r="BJ17" s="183"/>
      <c r="BK17" s="183"/>
      <c r="BL17" s="183"/>
      <c r="BM17" s="183"/>
      <c r="BN17" s="183"/>
      <c r="BO17" s="183"/>
      <c r="BP17" s="183"/>
      <c r="BQ17" s="183"/>
      <c r="BR17" s="183"/>
      <c r="BS17" s="183"/>
      <c r="BT17" s="183"/>
      <c r="BU17" s="183"/>
      <c r="BV17" s="183"/>
      <c r="BW17" s="183"/>
      <c r="BX17" s="183"/>
      <c r="BY17" s="183"/>
      <c r="BZ17" s="183"/>
      <c r="CA17" s="183"/>
      <c r="CB17" s="183"/>
      <c r="CC17" s="183"/>
      <c r="CD17" s="183"/>
      <c r="CE17" s="183"/>
      <c r="CF17" s="183"/>
      <c r="CG17" s="183"/>
      <c r="CH17" s="183"/>
      <c r="CI17" s="183"/>
      <c r="CJ17" s="183"/>
      <c r="CK17" s="183"/>
      <c r="CL17" s="183"/>
      <c r="CM17" s="183"/>
      <c r="CN17" s="183"/>
      <c r="CO17" s="183"/>
      <c r="CP17" s="183"/>
      <c r="CQ17" s="183"/>
      <c r="CR17" s="183"/>
      <c r="CS17" s="183"/>
      <c r="CT17" s="183"/>
      <c r="CU17" s="183"/>
      <c r="CV17" s="183"/>
      <c r="CW17" s="183"/>
      <c r="CX17" s="183"/>
      <c r="CY17" s="183"/>
      <c r="CZ17" s="183"/>
      <c r="DA17" s="183"/>
      <c r="DB17" s="183"/>
      <c r="DC17" s="183"/>
      <c r="DD17" s="183"/>
      <c r="DE17" s="183"/>
      <c r="DF17" s="183"/>
      <c r="DG17" s="183"/>
      <c r="DH17" s="183"/>
      <c r="DI17" s="183"/>
      <c r="DJ17" s="183"/>
      <c r="DK17" s="183"/>
      <c r="DL17" s="183"/>
      <c r="DM17" s="183"/>
      <c r="DN17" s="183"/>
      <c r="DO17" s="183"/>
      <c r="DP17" s="183"/>
      <c r="DQ17" s="183"/>
      <c r="DR17" s="183"/>
      <c r="DS17" s="183"/>
      <c r="DT17" s="183"/>
      <c r="DU17" s="183"/>
      <c r="DV17" s="183"/>
      <c r="DW17" s="183"/>
      <c r="DX17" s="183"/>
      <c r="DY17" s="183"/>
      <c r="DZ17" s="183"/>
      <c r="EA17" s="183"/>
      <c r="EB17" s="183"/>
      <c r="EC17" s="183"/>
      <c r="ED17" s="183"/>
      <c r="EE17" s="183"/>
      <c r="EF17" s="183"/>
      <c r="EG17" s="183"/>
      <c r="EH17" s="183"/>
      <c r="EI17" s="183"/>
      <c r="EJ17" s="183"/>
      <c r="EK17" s="183"/>
      <c r="EL17" s="183"/>
      <c r="EM17" s="183"/>
      <c r="EN17" s="183"/>
      <c r="EO17" s="183"/>
      <c r="EP17" s="183"/>
      <c r="EQ17" s="183"/>
      <c r="ER17" s="183"/>
      <c r="ES17" s="183"/>
      <c r="ET17" s="183"/>
      <c r="EU17" s="183"/>
      <c r="EV17" s="183"/>
      <c r="EW17" s="183"/>
      <c r="EX17" s="183"/>
      <c r="EY17" s="183"/>
      <c r="EZ17" s="183"/>
      <c r="FA17" s="183"/>
      <c r="FB17" s="183"/>
      <c r="FC17" s="183"/>
      <c r="FD17" s="183"/>
      <c r="FE17" s="183"/>
      <c r="FF17" s="183"/>
      <c r="FG17" s="183"/>
      <c r="FH17" s="183"/>
      <c r="FI17" s="183"/>
      <c r="FJ17" s="183"/>
      <c r="FK17" s="183"/>
      <c r="FL17" s="183"/>
      <c r="FM17" s="183"/>
      <c r="FN17" s="183"/>
      <c r="FO17" s="183"/>
      <c r="FP17" s="183"/>
      <c r="FQ17" s="183"/>
      <c r="FR17" s="183"/>
      <c r="FS17" s="183"/>
      <c r="FT17" s="183"/>
    </row>
    <row r="18" spans="1:176" s="170" customFormat="1" ht="13.5" customHeight="1" x14ac:dyDescent="0.2">
      <c r="A18" s="468"/>
      <c r="B18" s="314"/>
      <c r="C18" s="471"/>
      <c r="D18" s="471"/>
      <c r="E18" s="474"/>
      <c r="F18" s="474"/>
      <c r="G18" s="474"/>
      <c r="H18" s="480"/>
      <c r="I18" s="483"/>
      <c r="J18" s="492"/>
      <c r="K18" s="489"/>
      <c r="L18" s="489"/>
      <c r="M18" s="486"/>
      <c r="N18" s="489"/>
      <c r="O18" s="477"/>
      <c r="P18" s="477"/>
      <c r="Q18" s="477"/>
      <c r="R18" s="477"/>
      <c r="S18" s="477"/>
      <c r="T18" s="477"/>
      <c r="U18" s="183"/>
      <c r="V18" s="183"/>
      <c r="W18" s="183"/>
      <c r="X18" s="183"/>
      <c r="Y18" s="183"/>
      <c r="Z18" s="183"/>
      <c r="AA18" s="183"/>
      <c r="AB18" s="183"/>
      <c r="AC18" s="183"/>
      <c r="AD18" s="183"/>
      <c r="AE18" s="183"/>
      <c r="AF18" s="183"/>
      <c r="AG18" s="183"/>
      <c r="AH18" s="183"/>
      <c r="AI18" s="183"/>
      <c r="AJ18" s="183"/>
      <c r="AK18" s="183"/>
      <c r="AL18" s="183"/>
      <c r="AM18" s="183"/>
      <c r="AN18" s="183"/>
      <c r="AO18" s="183"/>
      <c r="AP18" s="183"/>
      <c r="AQ18" s="183"/>
      <c r="AR18" s="183"/>
      <c r="AS18" s="183"/>
      <c r="AT18" s="183"/>
      <c r="AU18" s="183"/>
      <c r="AV18" s="183"/>
      <c r="AW18" s="183"/>
      <c r="AX18" s="183"/>
      <c r="AY18" s="183"/>
      <c r="AZ18" s="183"/>
      <c r="BA18" s="183"/>
      <c r="BB18" s="183"/>
      <c r="BC18" s="183"/>
      <c r="BD18" s="183"/>
      <c r="BE18" s="183"/>
      <c r="BF18" s="183"/>
      <c r="BG18" s="183"/>
      <c r="BH18" s="183"/>
      <c r="BI18" s="183"/>
      <c r="BJ18" s="183"/>
      <c r="BK18" s="183"/>
      <c r="BL18" s="183"/>
      <c r="BM18" s="183"/>
      <c r="BN18" s="183"/>
      <c r="BO18" s="183"/>
      <c r="BP18" s="183"/>
      <c r="BQ18" s="183"/>
      <c r="BR18" s="183"/>
      <c r="BS18" s="183"/>
      <c r="BT18" s="183"/>
      <c r="BU18" s="183"/>
      <c r="BV18" s="183"/>
      <c r="BW18" s="183"/>
      <c r="BX18" s="183"/>
      <c r="BY18" s="183"/>
      <c r="BZ18" s="183"/>
      <c r="CA18" s="183"/>
      <c r="CB18" s="183"/>
      <c r="CC18" s="183"/>
      <c r="CD18" s="183"/>
      <c r="CE18" s="183"/>
      <c r="CF18" s="183"/>
      <c r="CG18" s="183"/>
      <c r="CH18" s="183"/>
      <c r="CI18" s="183"/>
      <c r="CJ18" s="183"/>
      <c r="CK18" s="183"/>
      <c r="CL18" s="183"/>
      <c r="CM18" s="183"/>
      <c r="CN18" s="183"/>
      <c r="CO18" s="183"/>
      <c r="CP18" s="183"/>
      <c r="CQ18" s="183"/>
      <c r="CR18" s="183"/>
      <c r="CS18" s="183"/>
      <c r="CT18" s="183"/>
      <c r="CU18" s="183"/>
      <c r="CV18" s="183"/>
      <c r="CW18" s="183"/>
      <c r="CX18" s="183"/>
      <c r="CY18" s="183"/>
      <c r="CZ18" s="183"/>
      <c r="DA18" s="183"/>
      <c r="DB18" s="183"/>
      <c r="DC18" s="183"/>
      <c r="DD18" s="183"/>
      <c r="DE18" s="183"/>
      <c r="DF18" s="183"/>
      <c r="DG18" s="183"/>
      <c r="DH18" s="183"/>
      <c r="DI18" s="183"/>
      <c r="DJ18" s="183"/>
      <c r="DK18" s="183"/>
      <c r="DL18" s="183"/>
      <c r="DM18" s="183"/>
      <c r="DN18" s="183"/>
      <c r="DO18" s="183"/>
      <c r="DP18" s="183"/>
      <c r="DQ18" s="183"/>
      <c r="DR18" s="183"/>
      <c r="DS18" s="183"/>
      <c r="DT18" s="183"/>
      <c r="DU18" s="183"/>
      <c r="DV18" s="183"/>
      <c r="DW18" s="183"/>
      <c r="DX18" s="183"/>
      <c r="DY18" s="183"/>
      <c r="DZ18" s="183"/>
      <c r="EA18" s="183"/>
      <c r="EB18" s="183"/>
      <c r="EC18" s="183"/>
      <c r="ED18" s="183"/>
      <c r="EE18" s="183"/>
      <c r="EF18" s="183"/>
      <c r="EG18" s="183"/>
      <c r="EH18" s="183"/>
      <c r="EI18" s="183"/>
      <c r="EJ18" s="183"/>
      <c r="EK18" s="183"/>
      <c r="EL18" s="183"/>
      <c r="EM18" s="183"/>
      <c r="EN18" s="183"/>
      <c r="EO18" s="183"/>
      <c r="EP18" s="183"/>
      <c r="EQ18" s="183"/>
      <c r="ER18" s="183"/>
      <c r="ES18" s="183"/>
      <c r="ET18" s="183"/>
      <c r="EU18" s="183"/>
      <c r="EV18" s="183"/>
      <c r="EW18" s="183"/>
      <c r="EX18" s="183"/>
      <c r="EY18" s="183"/>
      <c r="EZ18" s="183"/>
      <c r="FA18" s="183"/>
      <c r="FB18" s="183"/>
      <c r="FC18" s="183"/>
      <c r="FD18" s="183"/>
      <c r="FE18" s="183"/>
      <c r="FF18" s="183"/>
      <c r="FG18" s="183"/>
      <c r="FH18" s="183"/>
      <c r="FI18" s="183"/>
      <c r="FJ18" s="183"/>
      <c r="FK18" s="183"/>
      <c r="FL18" s="183"/>
      <c r="FM18" s="183"/>
      <c r="FN18" s="183"/>
      <c r="FO18" s="183"/>
      <c r="FP18" s="183"/>
      <c r="FQ18" s="183"/>
      <c r="FR18" s="183"/>
      <c r="FS18" s="183"/>
      <c r="FT18" s="183"/>
    </row>
    <row r="19" spans="1:176" s="170" customFormat="1" ht="255.75" customHeight="1" thickBot="1" x14ac:dyDescent="0.25">
      <c r="A19" s="469"/>
      <c r="B19" s="495"/>
      <c r="C19" s="472"/>
      <c r="D19" s="472"/>
      <c r="E19" s="475"/>
      <c r="F19" s="475"/>
      <c r="G19" s="475"/>
      <c r="H19" s="481"/>
      <c r="I19" s="484"/>
      <c r="J19" s="493"/>
      <c r="K19" s="490"/>
      <c r="L19" s="490"/>
      <c r="M19" s="487"/>
      <c r="N19" s="490"/>
      <c r="O19" s="478"/>
      <c r="P19" s="478"/>
      <c r="Q19" s="478"/>
      <c r="R19" s="478"/>
      <c r="S19" s="478"/>
      <c r="T19" s="478"/>
      <c r="U19" s="183"/>
      <c r="V19" s="183"/>
      <c r="W19" s="183"/>
      <c r="X19" s="183"/>
      <c r="Y19" s="183"/>
      <c r="Z19" s="183"/>
      <c r="AA19" s="183"/>
      <c r="AB19" s="183"/>
      <c r="AC19" s="183"/>
      <c r="AD19" s="183"/>
      <c r="AE19" s="183"/>
      <c r="AF19" s="183"/>
      <c r="AG19" s="183"/>
      <c r="AH19" s="183"/>
      <c r="AI19" s="183"/>
      <c r="AJ19" s="183"/>
      <c r="AK19" s="183"/>
      <c r="AL19" s="183"/>
      <c r="AM19" s="183"/>
      <c r="AN19" s="183"/>
      <c r="AO19" s="183"/>
      <c r="AP19" s="183"/>
      <c r="AQ19" s="183"/>
      <c r="AR19" s="183"/>
      <c r="AS19" s="183"/>
      <c r="AT19" s="183"/>
      <c r="AU19" s="183"/>
      <c r="AV19" s="183"/>
      <c r="AW19" s="183"/>
      <c r="AX19" s="183"/>
      <c r="AY19" s="183"/>
      <c r="AZ19" s="183"/>
      <c r="BA19" s="183"/>
      <c r="BB19" s="183"/>
      <c r="BC19" s="183"/>
      <c r="BD19" s="183"/>
      <c r="BE19" s="183"/>
      <c r="BF19" s="183"/>
      <c r="BG19" s="183"/>
      <c r="BH19" s="183"/>
      <c r="BI19" s="183"/>
      <c r="BJ19" s="183"/>
      <c r="BK19" s="183"/>
      <c r="BL19" s="183"/>
      <c r="BM19" s="183"/>
      <c r="BN19" s="183"/>
      <c r="BO19" s="183"/>
      <c r="BP19" s="183"/>
      <c r="BQ19" s="183"/>
      <c r="BR19" s="183"/>
      <c r="BS19" s="183"/>
      <c r="BT19" s="183"/>
      <c r="BU19" s="183"/>
      <c r="BV19" s="183"/>
      <c r="BW19" s="183"/>
      <c r="BX19" s="183"/>
      <c r="BY19" s="183"/>
      <c r="BZ19" s="183"/>
      <c r="CA19" s="183"/>
      <c r="CB19" s="183"/>
      <c r="CC19" s="183"/>
      <c r="CD19" s="183"/>
      <c r="CE19" s="183"/>
      <c r="CF19" s="183"/>
      <c r="CG19" s="183"/>
      <c r="CH19" s="183"/>
      <c r="CI19" s="183"/>
      <c r="CJ19" s="183"/>
      <c r="CK19" s="183"/>
      <c r="CL19" s="183"/>
      <c r="CM19" s="183"/>
      <c r="CN19" s="183"/>
      <c r="CO19" s="183"/>
      <c r="CP19" s="183"/>
      <c r="CQ19" s="183"/>
      <c r="CR19" s="183"/>
      <c r="CS19" s="183"/>
      <c r="CT19" s="183"/>
      <c r="CU19" s="183"/>
      <c r="CV19" s="183"/>
      <c r="CW19" s="183"/>
      <c r="CX19" s="183"/>
      <c r="CY19" s="183"/>
      <c r="CZ19" s="183"/>
      <c r="DA19" s="183"/>
      <c r="DB19" s="183"/>
      <c r="DC19" s="183"/>
      <c r="DD19" s="183"/>
      <c r="DE19" s="183"/>
      <c r="DF19" s="183"/>
      <c r="DG19" s="183"/>
      <c r="DH19" s="183"/>
      <c r="DI19" s="183"/>
      <c r="DJ19" s="183"/>
      <c r="DK19" s="183"/>
      <c r="DL19" s="183"/>
      <c r="DM19" s="183"/>
      <c r="DN19" s="183"/>
      <c r="DO19" s="183"/>
      <c r="DP19" s="183"/>
      <c r="DQ19" s="183"/>
      <c r="DR19" s="183"/>
      <c r="DS19" s="183"/>
      <c r="DT19" s="183"/>
      <c r="DU19" s="183"/>
      <c r="DV19" s="183"/>
      <c r="DW19" s="183"/>
      <c r="DX19" s="183"/>
      <c r="DY19" s="183"/>
      <c r="DZ19" s="183"/>
      <c r="EA19" s="183"/>
      <c r="EB19" s="183"/>
      <c r="EC19" s="183"/>
      <c r="ED19" s="183"/>
      <c r="EE19" s="183"/>
      <c r="EF19" s="183"/>
      <c r="EG19" s="183"/>
      <c r="EH19" s="183"/>
      <c r="EI19" s="183"/>
      <c r="EJ19" s="183"/>
      <c r="EK19" s="183"/>
      <c r="EL19" s="183"/>
      <c r="EM19" s="183"/>
      <c r="EN19" s="183"/>
      <c r="EO19" s="183"/>
      <c r="EP19" s="183"/>
      <c r="EQ19" s="183"/>
      <c r="ER19" s="183"/>
      <c r="ES19" s="183"/>
      <c r="ET19" s="183"/>
      <c r="EU19" s="183"/>
      <c r="EV19" s="183"/>
      <c r="EW19" s="183"/>
      <c r="EX19" s="183"/>
      <c r="EY19" s="183"/>
      <c r="EZ19" s="183"/>
      <c r="FA19" s="183"/>
      <c r="FB19" s="183"/>
      <c r="FC19" s="183"/>
      <c r="FD19" s="183"/>
      <c r="FE19" s="183"/>
      <c r="FF19" s="183"/>
      <c r="FG19" s="183"/>
      <c r="FH19" s="183"/>
      <c r="FI19" s="183"/>
      <c r="FJ19" s="183"/>
      <c r="FK19" s="183"/>
      <c r="FL19" s="183"/>
      <c r="FM19" s="183"/>
      <c r="FN19" s="183"/>
      <c r="FO19" s="183"/>
      <c r="FP19" s="183"/>
      <c r="FQ19" s="183"/>
      <c r="FR19" s="183"/>
      <c r="FS19" s="183"/>
      <c r="FT19" s="183"/>
    </row>
    <row r="20" spans="1:176" x14ac:dyDescent="0.25">
      <c r="A20" s="467" t="e">
        <f>'Mapa Final'!#REF!</f>
        <v>#REF!</v>
      </c>
      <c r="B20" s="494" t="e">
        <f>'Mapa Final'!#REF!</f>
        <v>#REF!</v>
      </c>
      <c r="C20" s="470" t="e">
        <f>'Mapa Final'!#REF!</f>
        <v>#REF!</v>
      </c>
      <c r="D20" s="470" t="e">
        <f>'Mapa Final'!#REF!</f>
        <v>#REF!</v>
      </c>
      <c r="E20" s="473" t="e">
        <f>'Mapa Final'!#REF!</f>
        <v>#REF!</v>
      </c>
      <c r="F20" s="473" t="e">
        <f>'Mapa Final'!#REF!</f>
        <v>#REF!</v>
      </c>
      <c r="G20" s="473" t="e">
        <f>'Mapa Final'!#REF!</f>
        <v>#REF!</v>
      </c>
      <c r="H20" s="479" t="e">
        <f>'Mapa Final'!#REF!</f>
        <v>#REF!</v>
      </c>
      <c r="I20" s="482" t="e">
        <f>'Mapa Final'!#REF!</f>
        <v>#REF!</v>
      </c>
      <c r="J20" s="491" t="e">
        <f>'Mapa Final'!#REF!</f>
        <v>#REF!</v>
      </c>
      <c r="K20" s="488" t="e">
        <f>'Mapa Final'!#REF!</f>
        <v>#REF!</v>
      </c>
      <c r="L20" s="488" t="e">
        <f>'Mapa Final'!#REF!</f>
        <v>#REF!</v>
      </c>
      <c r="M20" s="485" t="e">
        <f>'Mapa Final'!#REF!</f>
        <v>#REF!</v>
      </c>
      <c r="N20" s="488" t="e">
        <f>'Mapa Final'!#REF!</f>
        <v>#REF!</v>
      </c>
      <c r="O20" s="476"/>
      <c r="P20" s="476"/>
      <c r="Q20" s="476"/>
      <c r="R20" s="476"/>
      <c r="S20" s="476"/>
      <c r="T20" s="476"/>
      <c r="U20" s="183"/>
      <c r="V20" s="183"/>
    </row>
    <row r="21" spans="1:176" x14ac:dyDescent="0.25">
      <c r="A21" s="468"/>
      <c r="B21" s="314"/>
      <c r="C21" s="471"/>
      <c r="D21" s="471"/>
      <c r="E21" s="474"/>
      <c r="F21" s="474"/>
      <c r="G21" s="474"/>
      <c r="H21" s="480"/>
      <c r="I21" s="483"/>
      <c r="J21" s="492"/>
      <c r="K21" s="489"/>
      <c r="L21" s="489"/>
      <c r="M21" s="486"/>
      <c r="N21" s="489"/>
      <c r="O21" s="477"/>
      <c r="P21" s="477"/>
      <c r="Q21" s="477"/>
      <c r="R21" s="477"/>
      <c r="S21" s="477"/>
      <c r="T21" s="477"/>
      <c r="U21" s="183"/>
      <c r="V21" s="183"/>
    </row>
    <row r="22" spans="1:176" x14ac:dyDescent="0.25">
      <c r="A22" s="468"/>
      <c r="B22" s="314"/>
      <c r="C22" s="471"/>
      <c r="D22" s="471"/>
      <c r="E22" s="474"/>
      <c r="F22" s="474"/>
      <c r="G22" s="474"/>
      <c r="H22" s="480"/>
      <c r="I22" s="483"/>
      <c r="J22" s="492"/>
      <c r="K22" s="489"/>
      <c r="L22" s="489"/>
      <c r="M22" s="486"/>
      <c r="N22" s="489"/>
      <c r="O22" s="477"/>
      <c r="P22" s="477"/>
      <c r="Q22" s="477"/>
      <c r="R22" s="477"/>
      <c r="S22" s="477"/>
      <c r="T22" s="477"/>
      <c r="U22" s="183"/>
      <c r="V22" s="183"/>
    </row>
    <row r="23" spans="1:176" x14ac:dyDescent="0.25">
      <c r="A23" s="468"/>
      <c r="B23" s="314"/>
      <c r="C23" s="471"/>
      <c r="D23" s="471"/>
      <c r="E23" s="474"/>
      <c r="F23" s="474"/>
      <c r="G23" s="474"/>
      <c r="H23" s="480"/>
      <c r="I23" s="483"/>
      <c r="J23" s="492"/>
      <c r="K23" s="489"/>
      <c r="L23" s="489"/>
      <c r="M23" s="486"/>
      <c r="N23" s="489"/>
      <c r="O23" s="477"/>
      <c r="P23" s="477"/>
      <c r="Q23" s="477"/>
      <c r="R23" s="477"/>
      <c r="S23" s="477"/>
      <c r="T23" s="477"/>
      <c r="U23" s="183"/>
      <c r="V23" s="183"/>
    </row>
    <row r="24" spans="1:176" ht="307.5" customHeight="1" thickBot="1" x14ac:dyDescent="0.3">
      <c r="A24" s="469"/>
      <c r="B24" s="495"/>
      <c r="C24" s="472"/>
      <c r="D24" s="472"/>
      <c r="E24" s="475"/>
      <c r="F24" s="475"/>
      <c r="G24" s="475"/>
      <c r="H24" s="481"/>
      <c r="I24" s="484"/>
      <c r="J24" s="493"/>
      <c r="K24" s="490"/>
      <c r="L24" s="490"/>
      <c r="M24" s="487"/>
      <c r="N24" s="490"/>
      <c r="O24" s="478"/>
      <c r="P24" s="478"/>
      <c r="Q24" s="478"/>
      <c r="R24" s="478"/>
      <c r="S24" s="478"/>
      <c r="T24" s="478"/>
      <c r="U24" s="183"/>
      <c r="V24" s="183"/>
    </row>
    <row r="25" spans="1:176" x14ac:dyDescent="0.25">
      <c r="A25" s="467">
        <f>'Mapa Final'!A20</f>
        <v>3</v>
      </c>
      <c r="B25" s="494" t="str">
        <f>'Mapa Final'!B20</f>
        <v>Corrupción</v>
      </c>
      <c r="C25" s="470" t="str">
        <f>'Mapa Final'!C20</f>
        <v>Reputacional(Corrupción)</v>
      </c>
      <c r="D25" s="470" t="str">
        <f>'Mapa Final'!D20</f>
        <v>1.Insuficientes programas de capacitación para la toma de conciencia debido al desconocimiento de la Ley Antisoborno (ISO 37001:2016), Plan Anticorrupción y  de los valores y principios propios de la entidad.
2. Desconocimiento del Código de Ètica y Buen Gobierno.    
3.Carencia de compromiso  y transparencia de los servidores con la entidad.
4.Deficiencias o debilidades en el seguimiento y control a la gestión realizada por los servidores.
5.Obtención de beneficios propios o en favor de terceros (tráfico de influencias).</v>
      </c>
      <c r="E25" s="473" t="str">
        <f>'Mapa Final'!E20</f>
        <v xml:space="preserve">Carencia de transparencia, ètica y valores. </v>
      </c>
      <c r="F25" s="473" t="str">
        <f>'Mapa Final'!F20</f>
        <v xml:space="preserve">Posibilidad que los servidores cometan actos ilegales para beneficio propio o en favor de terceros, debido a la carencia de transparencia, ètica y valores. </v>
      </c>
      <c r="G25" s="473" t="str">
        <f>'Mapa Final'!G20</f>
        <v>Fraude Interno</v>
      </c>
      <c r="H25" s="479" t="str">
        <f>'Mapa Final'!I20</f>
        <v>Muy Alta</v>
      </c>
      <c r="I25" s="482" t="str">
        <f>'Mapa Final'!L20</f>
        <v>Mayor</v>
      </c>
      <c r="J25" s="491" t="str">
        <f>'Mapa Final'!N20</f>
        <v xml:space="preserve">Alto </v>
      </c>
      <c r="K25" s="488" t="str">
        <f>'Mapa Final'!AA20</f>
        <v>Media</v>
      </c>
      <c r="L25" s="488" t="str">
        <f>'Mapa Final'!AE20</f>
        <v>Mayor</v>
      </c>
      <c r="M25" s="485" t="str">
        <f>'Mapa Final'!AG20</f>
        <v xml:space="preserve">Alto </v>
      </c>
      <c r="N25" s="488" t="str">
        <f>'Mapa Final'!AH20</f>
        <v>Evitar</v>
      </c>
      <c r="O25" s="476"/>
      <c r="P25" s="476"/>
      <c r="Q25" s="476"/>
      <c r="R25" s="476"/>
      <c r="S25" s="476"/>
      <c r="T25" s="476"/>
    </row>
    <row r="26" spans="1:176" x14ac:dyDescent="0.25">
      <c r="A26" s="468"/>
      <c r="B26" s="314"/>
      <c r="C26" s="471"/>
      <c r="D26" s="471"/>
      <c r="E26" s="474"/>
      <c r="F26" s="474"/>
      <c r="G26" s="474"/>
      <c r="H26" s="480"/>
      <c r="I26" s="483"/>
      <c r="J26" s="492"/>
      <c r="K26" s="489"/>
      <c r="L26" s="489"/>
      <c r="M26" s="486"/>
      <c r="N26" s="489"/>
      <c r="O26" s="477"/>
      <c r="P26" s="477"/>
      <c r="Q26" s="477"/>
      <c r="R26" s="477"/>
      <c r="S26" s="477"/>
      <c r="T26" s="477"/>
    </row>
    <row r="27" spans="1:176" x14ac:dyDescent="0.25">
      <c r="A27" s="468"/>
      <c r="B27" s="314"/>
      <c r="C27" s="471"/>
      <c r="D27" s="471"/>
      <c r="E27" s="474"/>
      <c r="F27" s="474"/>
      <c r="G27" s="474"/>
      <c r="H27" s="480"/>
      <c r="I27" s="483"/>
      <c r="J27" s="492"/>
      <c r="K27" s="489"/>
      <c r="L27" s="489"/>
      <c r="M27" s="486"/>
      <c r="N27" s="489"/>
      <c r="O27" s="477"/>
      <c r="P27" s="477"/>
      <c r="Q27" s="477"/>
      <c r="R27" s="477"/>
      <c r="S27" s="477"/>
      <c r="T27" s="477"/>
    </row>
    <row r="28" spans="1:176" x14ac:dyDescent="0.25">
      <c r="A28" s="468"/>
      <c r="B28" s="314"/>
      <c r="C28" s="471"/>
      <c r="D28" s="471"/>
      <c r="E28" s="474"/>
      <c r="F28" s="474"/>
      <c r="G28" s="474"/>
      <c r="H28" s="480"/>
      <c r="I28" s="483"/>
      <c r="J28" s="492"/>
      <c r="K28" s="489"/>
      <c r="L28" s="489"/>
      <c r="M28" s="486"/>
      <c r="N28" s="489"/>
      <c r="O28" s="477"/>
      <c r="P28" s="477"/>
      <c r="Q28" s="477"/>
      <c r="R28" s="477"/>
      <c r="S28" s="477"/>
      <c r="T28" s="477"/>
    </row>
    <row r="29" spans="1:176" ht="277.5" customHeight="1" thickBot="1" x14ac:dyDescent="0.3">
      <c r="A29" s="469"/>
      <c r="B29" s="495"/>
      <c r="C29" s="472"/>
      <c r="D29" s="472"/>
      <c r="E29" s="475"/>
      <c r="F29" s="475"/>
      <c r="G29" s="475"/>
      <c r="H29" s="481"/>
      <c r="I29" s="484"/>
      <c r="J29" s="493"/>
      <c r="K29" s="490"/>
      <c r="L29" s="490"/>
      <c r="M29" s="487"/>
      <c r="N29" s="490"/>
      <c r="O29" s="478"/>
      <c r="P29" s="478"/>
      <c r="Q29" s="478"/>
      <c r="R29" s="478"/>
      <c r="S29" s="478"/>
      <c r="T29" s="478"/>
    </row>
    <row r="30" spans="1:176" x14ac:dyDescent="0.25">
      <c r="A30" s="467">
        <f>'Mapa Final'!A25</f>
        <v>4</v>
      </c>
      <c r="B30" s="494" t="str">
        <f>'Mapa Final'!B25</f>
        <v>Demora en la expedición de documentos y trámites solicitados.</v>
      </c>
      <c r="C30" s="470" t="str">
        <f>'Mapa Final'!C25</f>
        <v>Incumplimiento de las metas establecidas</v>
      </c>
      <c r="D30" s="470" t="str">
        <f>'Mapa Final'!D25</f>
        <v>1.Paros huelgas y protestas que afecten la prestación del servicio.  
2.Congestion de trámites por fallas en los sistemas de información  
4.Emergencias Sanitarias (Pandemia, epidemia, etc), Emergencias Ambientales o Desastres Naturales.</v>
      </c>
      <c r="E30" s="473" t="str">
        <f>'Mapa Final'!E25</f>
        <v>Suceso(s) de fuerza mayor que impiden o dificultan el cumplimiento de las funciones de la URNA y afecta(n) la imagen de la Corporaciòn.</v>
      </c>
      <c r="F30" s="473" t="str">
        <f>'Mapa Final'!F25</f>
        <v>Posibilidad de afectación a los servicios que presta la URNA, debido a sucesos de fuerza mayor que imposibilitan su gestiòn administrativa.</v>
      </c>
      <c r="G30" s="473" t="str">
        <f>'Mapa Final'!G25</f>
        <v>Usuarios, productos y prácticas organizacionales</v>
      </c>
      <c r="H30" s="479" t="str">
        <f>'Mapa Final'!I25</f>
        <v>Muy Alta</v>
      </c>
      <c r="I30" s="482" t="str">
        <f>'Mapa Final'!L25</f>
        <v>Leve</v>
      </c>
      <c r="J30" s="491" t="str">
        <f>'Mapa Final'!N25</f>
        <v xml:space="preserve">Alto </v>
      </c>
      <c r="K30" s="488" t="str">
        <f>'Mapa Final'!AA25</f>
        <v>Media</v>
      </c>
      <c r="L30" s="488" t="str">
        <f>'Mapa Final'!AE25</f>
        <v>Leve</v>
      </c>
      <c r="M30" s="485" t="str">
        <f>'Mapa Final'!AG25</f>
        <v>Moderado</v>
      </c>
      <c r="N30" s="488" t="str">
        <f>'Mapa Final'!AH25</f>
        <v>Reducir(mitigar)</v>
      </c>
      <c r="O30" s="476"/>
      <c r="P30" s="476"/>
      <c r="Q30" s="476"/>
      <c r="R30" s="476"/>
      <c r="S30" s="476"/>
      <c r="T30" s="476"/>
    </row>
    <row r="31" spans="1:176" x14ac:dyDescent="0.25">
      <c r="A31" s="468"/>
      <c r="B31" s="314"/>
      <c r="C31" s="471"/>
      <c r="D31" s="471"/>
      <c r="E31" s="474"/>
      <c r="F31" s="474"/>
      <c r="G31" s="474"/>
      <c r="H31" s="480"/>
      <c r="I31" s="483"/>
      <c r="J31" s="492"/>
      <c r="K31" s="489"/>
      <c r="L31" s="489"/>
      <c r="M31" s="486"/>
      <c r="N31" s="489"/>
      <c r="O31" s="477"/>
      <c r="P31" s="477"/>
      <c r="Q31" s="477"/>
      <c r="R31" s="477"/>
      <c r="S31" s="477"/>
      <c r="T31" s="477"/>
    </row>
    <row r="32" spans="1:176" x14ac:dyDescent="0.25">
      <c r="A32" s="468"/>
      <c r="B32" s="314"/>
      <c r="C32" s="471"/>
      <c r="D32" s="471"/>
      <c r="E32" s="474"/>
      <c r="F32" s="474"/>
      <c r="G32" s="474"/>
      <c r="H32" s="480"/>
      <c r="I32" s="483"/>
      <c r="J32" s="492"/>
      <c r="K32" s="489"/>
      <c r="L32" s="489"/>
      <c r="M32" s="486"/>
      <c r="N32" s="489"/>
      <c r="O32" s="477"/>
      <c r="P32" s="477"/>
      <c r="Q32" s="477"/>
      <c r="R32" s="477"/>
      <c r="S32" s="477"/>
      <c r="T32" s="477"/>
    </row>
    <row r="33" spans="1:20" x14ac:dyDescent="0.25">
      <c r="A33" s="468"/>
      <c r="B33" s="314"/>
      <c r="C33" s="471"/>
      <c r="D33" s="471"/>
      <c r="E33" s="474"/>
      <c r="F33" s="474"/>
      <c r="G33" s="474"/>
      <c r="H33" s="480"/>
      <c r="I33" s="483"/>
      <c r="J33" s="492"/>
      <c r="K33" s="489"/>
      <c r="L33" s="489"/>
      <c r="M33" s="486"/>
      <c r="N33" s="489"/>
      <c r="O33" s="477"/>
      <c r="P33" s="477"/>
      <c r="Q33" s="477"/>
      <c r="R33" s="477"/>
      <c r="S33" s="477"/>
      <c r="T33" s="477"/>
    </row>
    <row r="34" spans="1:20" ht="102.75" customHeight="1" thickBot="1" x14ac:dyDescent="0.3">
      <c r="A34" s="469"/>
      <c r="B34" s="495"/>
      <c r="C34" s="472"/>
      <c r="D34" s="472"/>
      <c r="E34" s="475"/>
      <c r="F34" s="475"/>
      <c r="G34" s="475"/>
      <c r="H34" s="481"/>
      <c r="I34" s="484"/>
      <c r="J34" s="493"/>
      <c r="K34" s="490"/>
      <c r="L34" s="490"/>
      <c r="M34" s="487"/>
      <c r="N34" s="490"/>
      <c r="O34" s="478"/>
      <c r="P34" s="478"/>
      <c r="Q34" s="478"/>
      <c r="R34" s="478"/>
      <c r="S34" s="478"/>
      <c r="T34" s="478"/>
    </row>
    <row r="35" spans="1:20" x14ac:dyDescent="0.25">
      <c r="A35" s="467">
        <f>'Mapa Final'!A30</f>
        <v>5</v>
      </c>
      <c r="B35" s="494" t="str">
        <f>'Mapa Final'!B30</f>
        <v>Inaplicabilidad de la normatividad ambiental vigente</v>
      </c>
      <c r="C35" s="470" t="str">
        <f>'Mapa Final'!C30</f>
        <v xml:space="preserve"> Afectación Ambiental</v>
      </c>
      <c r="D35" s="470" t="str">
        <f>'Mapa Final'!D30</f>
        <v>1.Inaplicabilidad de las normas ambientales vigentes y de la Polìtica Ambiental para la Rama Judicial consignada en el Acuerdo PSAA14-10160.
2.Baja participación de los  servidores en las actividades de formación en temas del Sistema de Gestión Ambiental.
3.Ausencia de liderazgo y falta de interès de los servidores en el Sistema de Gestión Ambiental y el fortalecimiento de la cultura ambiental al interior de la Entidad.
4.Falta de atenciòn por parte de los servidores a las campañas ambientales socializadas a travès de los correos electònicos.</v>
      </c>
      <c r="E35" s="473" t="str">
        <f>'Mapa Final'!E30</f>
        <v>Inaplicaciòn de normas, requisitos y lineamientos ambientales por desconocimiento de los servidores.</v>
      </c>
      <c r="F35" s="473" t="str">
        <f>'Mapa Final'!F30</f>
        <v>Posibilidad de afectación ambiental causada por la falta de control a los aspectos que puedan generarla, debido a la inaplicaciòn de los requisitos legales ambientales por parte de los servidores.</v>
      </c>
      <c r="G35" s="473" t="str">
        <f>'Mapa Final'!G30</f>
        <v>Eventos Ambientales Internos</v>
      </c>
      <c r="H35" s="479" t="str">
        <f>'Mapa Final'!I30</f>
        <v>Baja</v>
      </c>
      <c r="I35" s="482" t="str">
        <f>'Mapa Final'!L30</f>
        <v>Leve</v>
      </c>
      <c r="J35" s="491" t="str">
        <f>'Mapa Final'!N30</f>
        <v>Bajo</v>
      </c>
      <c r="K35" s="488" t="str">
        <f>'Mapa Final'!AA30</f>
        <v>Baja</v>
      </c>
      <c r="L35" s="488" t="str">
        <f>'Mapa Final'!AE30</f>
        <v>Leve</v>
      </c>
      <c r="M35" s="485" t="str">
        <f>'Mapa Final'!AG30</f>
        <v>Bajo</v>
      </c>
      <c r="N35" s="488" t="str">
        <f>'Mapa Final'!AH30</f>
        <v>Aceptar</v>
      </c>
      <c r="O35" s="476"/>
      <c r="P35" s="476"/>
      <c r="Q35" s="476"/>
      <c r="R35" s="476"/>
      <c r="S35" s="476"/>
      <c r="T35" s="476"/>
    </row>
    <row r="36" spans="1:20" x14ac:dyDescent="0.25">
      <c r="A36" s="468"/>
      <c r="B36" s="314"/>
      <c r="C36" s="471"/>
      <c r="D36" s="471"/>
      <c r="E36" s="474"/>
      <c r="F36" s="474"/>
      <c r="G36" s="474"/>
      <c r="H36" s="480"/>
      <c r="I36" s="483"/>
      <c r="J36" s="492"/>
      <c r="K36" s="489"/>
      <c r="L36" s="489"/>
      <c r="M36" s="486"/>
      <c r="N36" s="489"/>
      <c r="O36" s="477"/>
      <c r="P36" s="477"/>
      <c r="Q36" s="477"/>
      <c r="R36" s="477"/>
      <c r="S36" s="477"/>
      <c r="T36" s="477"/>
    </row>
    <row r="37" spans="1:20" x14ac:dyDescent="0.25">
      <c r="A37" s="468"/>
      <c r="B37" s="314"/>
      <c r="C37" s="471"/>
      <c r="D37" s="471"/>
      <c r="E37" s="474"/>
      <c r="F37" s="474"/>
      <c r="G37" s="474"/>
      <c r="H37" s="480"/>
      <c r="I37" s="483"/>
      <c r="J37" s="492"/>
      <c r="K37" s="489"/>
      <c r="L37" s="489"/>
      <c r="M37" s="486"/>
      <c r="N37" s="489"/>
      <c r="O37" s="477"/>
      <c r="P37" s="477"/>
      <c r="Q37" s="477"/>
      <c r="R37" s="477"/>
      <c r="S37" s="477"/>
      <c r="T37" s="477"/>
    </row>
    <row r="38" spans="1:20" x14ac:dyDescent="0.25">
      <c r="A38" s="468"/>
      <c r="B38" s="314"/>
      <c r="C38" s="471"/>
      <c r="D38" s="471"/>
      <c r="E38" s="474"/>
      <c r="F38" s="474"/>
      <c r="G38" s="474"/>
      <c r="H38" s="480"/>
      <c r="I38" s="483"/>
      <c r="J38" s="492"/>
      <c r="K38" s="489"/>
      <c r="L38" s="489"/>
      <c r="M38" s="486"/>
      <c r="N38" s="489"/>
      <c r="O38" s="477"/>
      <c r="P38" s="477"/>
      <c r="Q38" s="477"/>
      <c r="R38" s="477"/>
      <c r="S38" s="477"/>
      <c r="T38" s="477"/>
    </row>
    <row r="39" spans="1:20" ht="278.25" customHeight="1" thickBot="1" x14ac:dyDescent="0.3">
      <c r="A39" s="469"/>
      <c r="B39" s="495"/>
      <c r="C39" s="472"/>
      <c r="D39" s="472"/>
      <c r="E39" s="475"/>
      <c r="F39" s="475"/>
      <c r="G39" s="475"/>
      <c r="H39" s="481"/>
      <c r="I39" s="484"/>
      <c r="J39" s="493"/>
      <c r="K39" s="490"/>
      <c r="L39" s="490"/>
      <c r="M39" s="487"/>
      <c r="N39" s="490"/>
      <c r="O39" s="478"/>
      <c r="P39" s="478"/>
      <c r="Q39" s="478"/>
      <c r="R39" s="478"/>
      <c r="S39" s="478"/>
      <c r="T39" s="478"/>
    </row>
    <row r="40" spans="1:20" x14ac:dyDescent="0.25">
      <c r="A40" s="467">
        <f>'Mapa Final'!A35</f>
        <v>6</v>
      </c>
      <c r="B40" s="494" t="str">
        <f>'Mapa Final'!B35</f>
        <v>Pèrdida de la información procesada en las bases de datos</v>
      </c>
      <c r="C40" s="470" t="str">
        <f>'Mapa Final'!C35</f>
        <v>Reputacional</v>
      </c>
      <c r="D40" s="470" t="str">
        <f>'Mapa Final'!D35</f>
        <v>1. Fallas en las redes de comunicación y/o en los Servidores.
2. Afectaciòn a la informaciòn a a los sistemas por hackeo o virus informaticos.</v>
      </c>
      <c r="E40" s="473" t="str">
        <f>'Mapa Final'!E35</f>
        <v xml:space="preserve">Falta de respaldos o de la tecnologìa necesaria para garantizar la protecciòn de la informaciòn. </v>
      </c>
      <c r="F40" s="473" t="str">
        <f>'Mapa Final'!F35</f>
        <v>Posibilidad de afectación a la prestación del servicio y/o a la gestión de la URNA, causados por agentes externos o sucesos de fuerza mayor que pueden derivar en la pèrdida total o parcial de las bases de datos o la inhabilitaciòn temporal de los sistemas de informaciòn de la URNA.</v>
      </c>
      <c r="G40" s="473" t="str">
        <f>'Mapa Final'!G35</f>
        <v>Fallas Tecnológicas</v>
      </c>
      <c r="H40" s="479" t="str">
        <f>'Mapa Final'!I35</f>
        <v>Baja</v>
      </c>
      <c r="I40" s="482" t="str">
        <f>'Mapa Final'!L35</f>
        <v>Leve</v>
      </c>
      <c r="J40" s="491" t="str">
        <f>'Mapa Final'!N35</f>
        <v>Bajo</v>
      </c>
      <c r="K40" s="488" t="str">
        <f>'Mapa Final'!AA35</f>
        <v>Baja</v>
      </c>
      <c r="L40" s="488" t="str">
        <f>'Mapa Final'!AE35</f>
        <v>Leve</v>
      </c>
      <c r="M40" s="485" t="str">
        <f>'Mapa Final'!AG35</f>
        <v>Bajo</v>
      </c>
      <c r="N40" s="488" t="str">
        <f>'Mapa Final'!AH35</f>
        <v>Aceptar</v>
      </c>
      <c r="O40" s="476"/>
      <c r="P40" s="476"/>
      <c r="Q40" s="476"/>
      <c r="R40" s="476"/>
      <c r="S40" s="476"/>
      <c r="T40" s="476"/>
    </row>
    <row r="41" spans="1:20" x14ac:dyDescent="0.25">
      <c r="A41" s="468"/>
      <c r="B41" s="314"/>
      <c r="C41" s="471"/>
      <c r="D41" s="471"/>
      <c r="E41" s="474"/>
      <c r="F41" s="474"/>
      <c r="G41" s="474"/>
      <c r="H41" s="480"/>
      <c r="I41" s="483"/>
      <c r="J41" s="492"/>
      <c r="K41" s="489"/>
      <c r="L41" s="489"/>
      <c r="M41" s="486"/>
      <c r="N41" s="489"/>
      <c r="O41" s="477"/>
      <c r="P41" s="477"/>
      <c r="Q41" s="477"/>
      <c r="R41" s="477"/>
      <c r="S41" s="477"/>
      <c r="T41" s="477"/>
    </row>
    <row r="42" spans="1:20" x14ac:dyDescent="0.25">
      <c r="A42" s="468"/>
      <c r="B42" s="314"/>
      <c r="C42" s="471"/>
      <c r="D42" s="471"/>
      <c r="E42" s="474"/>
      <c r="F42" s="474"/>
      <c r="G42" s="474"/>
      <c r="H42" s="480"/>
      <c r="I42" s="483"/>
      <c r="J42" s="492"/>
      <c r="K42" s="489"/>
      <c r="L42" s="489"/>
      <c r="M42" s="486"/>
      <c r="N42" s="489"/>
      <c r="O42" s="477"/>
      <c r="P42" s="477"/>
      <c r="Q42" s="477"/>
      <c r="R42" s="477"/>
      <c r="S42" s="477"/>
      <c r="T42" s="477"/>
    </row>
    <row r="43" spans="1:20" x14ac:dyDescent="0.25">
      <c r="A43" s="468"/>
      <c r="B43" s="314"/>
      <c r="C43" s="471"/>
      <c r="D43" s="471"/>
      <c r="E43" s="474"/>
      <c r="F43" s="474"/>
      <c r="G43" s="474"/>
      <c r="H43" s="480"/>
      <c r="I43" s="483"/>
      <c r="J43" s="492"/>
      <c r="K43" s="489"/>
      <c r="L43" s="489"/>
      <c r="M43" s="486"/>
      <c r="N43" s="489"/>
      <c r="O43" s="477"/>
      <c r="P43" s="477"/>
      <c r="Q43" s="477"/>
      <c r="R43" s="477"/>
      <c r="S43" s="477"/>
      <c r="T43" s="477"/>
    </row>
    <row r="44" spans="1:20" ht="15.75" thickBot="1" x14ac:dyDescent="0.3">
      <c r="A44" s="469"/>
      <c r="B44" s="495"/>
      <c r="C44" s="472"/>
      <c r="D44" s="472"/>
      <c r="E44" s="475"/>
      <c r="F44" s="475"/>
      <c r="G44" s="475"/>
      <c r="H44" s="481"/>
      <c r="I44" s="484"/>
      <c r="J44" s="493"/>
      <c r="K44" s="490"/>
      <c r="L44" s="490"/>
      <c r="M44" s="487"/>
      <c r="N44" s="490"/>
      <c r="O44" s="478"/>
      <c r="P44" s="478"/>
      <c r="Q44" s="478"/>
      <c r="R44" s="478"/>
      <c r="S44" s="478"/>
      <c r="T44" s="478"/>
    </row>
    <row r="45" spans="1:20" x14ac:dyDescent="0.25">
      <c r="A45" s="467">
        <f>'Mapa Final'!A40</f>
        <v>0</v>
      </c>
      <c r="B45" s="494">
        <f>'Mapa Final'!B40</f>
        <v>0</v>
      </c>
      <c r="C45" s="470">
        <f>'Mapa Final'!C40</f>
        <v>0</v>
      </c>
      <c r="D45" s="470">
        <f>'Mapa Final'!D40</f>
        <v>0</v>
      </c>
      <c r="E45" s="473">
        <f>'Mapa Final'!E40</f>
        <v>0</v>
      </c>
      <c r="F45" s="473">
        <f>'Mapa Final'!F40</f>
        <v>0</v>
      </c>
      <c r="G45" s="473">
        <f>'Mapa Final'!G40</f>
        <v>0</v>
      </c>
      <c r="H45" s="479" t="str">
        <f>'Mapa Final'!I40</f>
        <v>Muy Baja</v>
      </c>
      <c r="I45" s="482" t="b">
        <f>'Mapa Final'!L40</f>
        <v>0</v>
      </c>
      <c r="J45" s="491" t="e">
        <f>'Mapa Final'!N40</f>
        <v>#N/A</v>
      </c>
      <c r="K45" s="488" t="e">
        <f>'Mapa Final'!AA40</f>
        <v>#DIV/0!</v>
      </c>
      <c r="L45" s="488" t="e">
        <f>'Mapa Final'!AE40</f>
        <v>#DIV/0!</v>
      </c>
      <c r="M45" s="485" t="e">
        <f>'Mapa Final'!AG40</f>
        <v>#DIV/0!</v>
      </c>
      <c r="N45" s="488">
        <f>'Mapa Final'!AH40</f>
        <v>0</v>
      </c>
      <c r="O45" s="476"/>
      <c r="P45" s="476"/>
      <c r="Q45" s="476"/>
      <c r="R45" s="476"/>
      <c r="S45" s="476"/>
      <c r="T45" s="476"/>
    </row>
    <row r="46" spans="1:20" x14ac:dyDescent="0.25">
      <c r="A46" s="468"/>
      <c r="B46" s="314"/>
      <c r="C46" s="471"/>
      <c r="D46" s="471"/>
      <c r="E46" s="474"/>
      <c r="F46" s="474"/>
      <c r="G46" s="474"/>
      <c r="H46" s="480"/>
      <c r="I46" s="483"/>
      <c r="J46" s="492"/>
      <c r="K46" s="489"/>
      <c r="L46" s="489"/>
      <c r="M46" s="486"/>
      <c r="N46" s="489"/>
      <c r="O46" s="477"/>
      <c r="P46" s="477"/>
      <c r="Q46" s="477"/>
      <c r="R46" s="477"/>
      <c r="S46" s="477"/>
      <c r="T46" s="477"/>
    </row>
    <row r="47" spans="1:20" x14ac:dyDescent="0.25">
      <c r="A47" s="468"/>
      <c r="B47" s="314"/>
      <c r="C47" s="471"/>
      <c r="D47" s="471"/>
      <c r="E47" s="474"/>
      <c r="F47" s="474"/>
      <c r="G47" s="474"/>
      <c r="H47" s="480"/>
      <c r="I47" s="483"/>
      <c r="J47" s="492"/>
      <c r="K47" s="489"/>
      <c r="L47" s="489"/>
      <c r="M47" s="486"/>
      <c r="N47" s="489"/>
      <c r="O47" s="477"/>
      <c r="P47" s="477"/>
      <c r="Q47" s="477"/>
      <c r="R47" s="477"/>
      <c r="S47" s="477"/>
      <c r="T47" s="477"/>
    </row>
    <row r="48" spans="1:20" x14ac:dyDescent="0.25">
      <c r="A48" s="468"/>
      <c r="B48" s="314"/>
      <c r="C48" s="471"/>
      <c r="D48" s="471"/>
      <c r="E48" s="474"/>
      <c r="F48" s="474"/>
      <c r="G48" s="474"/>
      <c r="H48" s="480"/>
      <c r="I48" s="483"/>
      <c r="J48" s="492"/>
      <c r="K48" s="489"/>
      <c r="L48" s="489"/>
      <c r="M48" s="486"/>
      <c r="N48" s="489"/>
      <c r="O48" s="477"/>
      <c r="P48" s="477"/>
      <c r="Q48" s="477"/>
      <c r="R48" s="477"/>
      <c r="S48" s="477"/>
      <c r="T48" s="477"/>
    </row>
    <row r="49" spans="1:20" ht="15.75" thickBot="1" x14ac:dyDescent="0.3">
      <c r="A49" s="469"/>
      <c r="B49" s="495"/>
      <c r="C49" s="472"/>
      <c r="D49" s="472"/>
      <c r="E49" s="475"/>
      <c r="F49" s="475"/>
      <c r="G49" s="475"/>
      <c r="H49" s="481"/>
      <c r="I49" s="484"/>
      <c r="J49" s="493"/>
      <c r="K49" s="490"/>
      <c r="L49" s="490"/>
      <c r="M49" s="487"/>
      <c r="N49" s="490"/>
      <c r="O49" s="478"/>
      <c r="P49" s="478"/>
      <c r="Q49" s="478"/>
      <c r="R49" s="478"/>
      <c r="S49" s="478"/>
      <c r="T49" s="478"/>
    </row>
    <row r="50" spans="1:20" x14ac:dyDescent="0.25">
      <c r="A50" s="467">
        <f>'Mapa Final'!A45</f>
        <v>0</v>
      </c>
      <c r="B50" s="494">
        <f>'Mapa Final'!B45</f>
        <v>0</v>
      </c>
      <c r="C50" s="470">
        <f>'Mapa Final'!C45</f>
        <v>0</v>
      </c>
      <c r="D50" s="470">
        <f>'Mapa Final'!D45</f>
        <v>0</v>
      </c>
      <c r="E50" s="473">
        <f>'Mapa Final'!E45</f>
        <v>0</v>
      </c>
      <c r="F50" s="473">
        <f>'Mapa Final'!F45</f>
        <v>0</v>
      </c>
      <c r="G50" s="473">
        <f>'Mapa Final'!G45</f>
        <v>0</v>
      </c>
      <c r="H50" s="479" t="str">
        <f>'Mapa Final'!I45</f>
        <v>Muy Baja</v>
      </c>
      <c r="I50" s="482" t="b">
        <f>'Mapa Final'!L45</f>
        <v>0</v>
      </c>
      <c r="J50" s="491" t="e">
        <f>'Mapa Final'!N45</f>
        <v>#N/A</v>
      </c>
      <c r="K50" s="488" t="e">
        <f>'Mapa Final'!AA45</f>
        <v>#DIV/0!</v>
      </c>
      <c r="L50" s="488" t="e">
        <f>'Mapa Final'!AE45</f>
        <v>#DIV/0!</v>
      </c>
      <c r="M50" s="485" t="e">
        <f>'Mapa Final'!AG45</f>
        <v>#DIV/0!</v>
      </c>
      <c r="N50" s="488">
        <f>'Mapa Final'!AH45</f>
        <v>0</v>
      </c>
      <c r="O50" s="476"/>
      <c r="P50" s="476"/>
      <c r="Q50" s="476"/>
      <c r="R50" s="476"/>
      <c r="S50" s="476"/>
      <c r="T50" s="476"/>
    </row>
    <row r="51" spans="1:20" x14ac:dyDescent="0.25">
      <c r="A51" s="468"/>
      <c r="B51" s="314"/>
      <c r="C51" s="471"/>
      <c r="D51" s="471"/>
      <c r="E51" s="474"/>
      <c r="F51" s="474"/>
      <c r="G51" s="474"/>
      <c r="H51" s="480"/>
      <c r="I51" s="483"/>
      <c r="J51" s="492"/>
      <c r="K51" s="489"/>
      <c r="L51" s="489"/>
      <c r="M51" s="486"/>
      <c r="N51" s="489"/>
      <c r="O51" s="477"/>
      <c r="P51" s="477"/>
      <c r="Q51" s="477"/>
      <c r="R51" s="477"/>
      <c r="S51" s="477"/>
      <c r="T51" s="477"/>
    </row>
    <row r="52" spans="1:20" x14ac:dyDescent="0.25">
      <c r="A52" s="468"/>
      <c r="B52" s="314"/>
      <c r="C52" s="471"/>
      <c r="D52" s="471"/>
      <c r="E52" s="474"/>
      <c r="F52" s="474"/>
      <c r="G52" s="474"/>
      <c r="H52" s="480"/>
      <c r="I52" s="483"/>
      <c r="J52" s="492"/>
      <c r="K52" s="489"/>
      <c r="L52" s="489"/>
      <c r="M52" s="486"/>
      <c r="N52" s="489"/>
      <c r="O52" s="477"/>
      <c r="P52" s="477"/>
      <c r="Q52" s="477"/>
      <c r="R52" s="477"/>
      <c r="S52" s="477"/>
      <c r="T52" s="477"/>
    </row>
    <row r="53" spans="1:20" x14ac:dyDescent="0.25">
      <c r="A53" s="468"/>
      <c r="B53" s="314"/>
      <c r="C53" s="471"/>
      <c r="D53" s="471"/>
      <c r="E53" s="474"/>
      <c r="F53" s="474"/>
      <c r="G53" s="474"/>
      <c r="H53" s="480"/>
      <c r="I53" s="483"/>
      <c r="J53" s="492"/>
      <c r="K53" s="489"/>
      <c r="L53" s="489"/>
      <c r="M53" s="486"/>
      <c r="N53" s="489"/>
      <c r="O53" s="477"/>
      <c r="P53" s="477"/>
      <c r="Q53" s="477"/>
      <c r="R53" s="477"/>
      <c r="S53" s="477"/>
      <c r="T53" s="477"/>
    </row>
    <row r="54" spans="1:20" ht="15.75" thickBot="1" x14ac:dyDescent="0.3">
      <c r="A54" s="469"/>
      <c r="B54" s="495"/>
      <c r="C54" s="472"/>
      <c r="D54" s="472"/>
      <c r="E54" s="475"/>
      <c r="F54" s="475"/>
      <c r="G54" s="475"/>
      <c r="H54" s="481"/>
      <c r="I54" s="484"/>
      <c r="J54" s="493"/>
      <c r="K54" s="490"/>
      <c r="L54" s="490"/>
      <c r="M54" s="487"/>
      <c r="N54" s="490"/>
      <c r="O54" s="478"/>
      <c r="P54" s="478"/>
      <c r="Q54" s="478"/>
      <c r="R54" s="478"/>
      <c r="S54" s="478"/>
      <c r="T54" s="478"/>
    </row>
    <row r="55" spans="1:20" x14ac:dyDescent="0.25">
      <c r="A55" s="467">
        <f>'Mapa Final'!A50</f>
        <v>0</v>
      </c>
      <c r="B55" s="494">
        <f>'Mapa Final'!B50</f>
        <v>0</v>
      </c>
      <c r="C55" s="470">
        <f>'Mapa Final'!C50</f>
        <v>0</v>
      </c>
      <c r="D55" s="470">
        <f>'Mapa Final'!D50</f>
        <v>0</v>
      </c>
      <c r="E55" s="473">
        <f>'Mapa Final'!E50</f>
        <v>0</v>
      </c>
      <c r="F55" s="473">
        <f>'Mapa Final'!F50</f>
        <v>0</v>
      </c>
      <c r="G55" s="473">
        <f>'Mapa Final'!G50</f>
        <v>0</v>
      </c>
      <c r="H55" s="479" t="str">
        <f>'Mapa Final'!I50</f>
        <v>Muy Baja</v>
      </c>
      <c r="I55" s="482" t="b">
        <f>'Mapa Final'!L50</f>
        <v>0</v>
      </c>
      <c r="J55" s="491" t="e">
        <f>'Mapa Final'!N50</f>
        <v>#N/A</v>
      </c>
      <c r="K55" s="488" t="e">
        <f>'Mapa Final'!AA50</f>
        <v>#DIV/0!</v>
      </c>
      <c r="L55" s="488" t="e">
        <f>'Mapa Final'!AE50</f>
        <v>#DIV/0!</v>
      </c>
      <c r="M55" s="485" t="e">
        <f>'Mapa Final'!AG50</f>
        <v>#DIV/0!</v>
      </c>
      <c r="N55" s="488">
        <f>'Mapa Final'!AH50</f>
        <v>0</v>
      </c>
      <c r="O55" s="476"/>
      <c r="P55" s="476"/>
      <c r="Q55" s="476"/>
      <c r="R55" s="476"/>
      <c r="S55" s="476"/>
      <c r="T55" s="476"/>
    </row>
    <row r="56" spans="1:20" x14ac:dyDescent="0.25">
      <c r="A56" s="468"/>
      <c r="B56" s="314"/>
      <c r="C56" s="471"/>
      <c r="D56" s="471"/>
      <c r="E56" s="474"/>
      <c r="F56" s="474"/>
      <c r="G56" s="474"/>
      <c r="H56" s="480"/>
      <c r="I56" s="483"/>
      <c r="J56" s="492"/>
      <c r="K56" s="489"/>
      <c r="L56" s="489"/>
      <c r="M56" s="486"/>
      <c r="N56" s="489"/>
      <c r="O56" s="477"/>
      <c r="P56" s="477"/>
      <c r="Q56" s="477"/>
      <c r="R56" s="477"/>
      <c r="S56" s="477"/>
      <c r="T56" s="477"/>
    </row>
    <row r="57" spans="1:20" x14ac:dyDescent="0.25">
      <c r="A57" s="468"/>
      <c r="B57" s="314"/>
      <c r="C57" s="471"/>
      <c r="D57" s="471"/>
      <c r="E57" s="474"/>
      <c r="F57" s="474"/>
      <c r="G57" s="474"/>
      <c r="H57" s="480"/>
      <c r="I57" s="483"/>
      <c r="J57" s="492"/>
      <c r="K57" s="489"/>
      <c r="L57" s="489"/>
      <c r="M57" s="486"/>
      <c r="N57" s="489"/>
      <c r="O57" s="477"/>
      <c r="P57" s="477"/>
      <c r="Q57" s="477"/>
      <c r="R57" s="477"/>
      <c r="S57" s="477"/>
      <c r="T57" s="477"/>
    </row>
    <row r="58" spans="1:20" x14ac:dyDescent="0.25">
      <c r="A58" s="468"/>
      <c r="B58" s="314"/>
      <c r="C58" s="471"/>
      <c r="D58" s="471"/>
      <c r="E58" s="474"/>
      <c r="F58" s="474"/>
      <c r="G58" s="474"/>
      <c r="H58" s="480"/>
      <c r="I58" s="483"/>
      <c r="J58" s="492"/>
      <c r="K58" s="489"/>
      <c r="L58" s="489"/>
      <c r="M58" s="486"/>
      <c r="N58" s="489"/>
      <c r="O58" s="477"/>
      <c r="P58" s="477"/>
      <c r="Q58" s="477"/>
      <c r="R58" s="477"/>
      <c r="S58" s="477"/>
      <c r="T58" s="477"/>
    </row>
    <row r="59" spans="1:20" ht="15.75" thickBot="1" x14ac:dyDescent="0.3">
      <c r="A59" s="469"/>
      <c r="B59" s="495"/>
      <c r="C59" s="472"/>
      <c r="D59" s="472"/>
      <c r="E59" s="475"/>
      <c r="F59" s="475"/>
      <c r="G59" s="475"/>
      <c r="H59" s="481"/>
      <c r="I59" s="484"/>
      <c r="J59" s="493"/>
      <c r="K59" s="490"/>
      <c r="L59" s="490"/>
      <c r="M59" s="487"/>
      <c r="N59" s="490"/>
      <c r="O59" s="478"/>
      <c r="P59" s="478"/>
      <c r="Q59" s="478"/>
      <c r="R59" s="478"/>
      <c r="S59" s="478"/>
      <c r="T59" s="478"/>
    </row>
  </sheetData>
  <mergeCells count="219">
    <mergeCell ref="B10:B14"/>
    <mergeCell ref="B15:B19"/>
    <mergeCell ref="B20:B24"/>
    <mergeCell ref="B25:B29"/>
    <mergeCell ref="B30:B34"/>
    <mergeCell ref="B35:B39"/>
    <mergeCell ref="B40:B44"/>
    <mergeCell ref="B45:B49"/>
    <mergeCell ref="B50:B54"/>
    <mergeCell ref="P55:P59"/>
    <mergeCell ref="Q55:Q59"/>
    <mergeCell ref="R55:R59"/>
    <mergeCell ref="S55:S59"/>
    <mergeCell ref="T55:T59"/>
    <mergeCell ref="J55:J59"/>
    <mergeCell ref="K55:K59"/>
    <mergeCell ref="L55:L59"/>
    <mergeCell ref="M55:M59"/>
    <mergeCell ref="N55:N59"/>
    <mergeCell ref="O55:O59"/>
    <mergeCell ref="A55:A59"/>
    <mergeCell ref="C55:C59"/>
    <mergeCell ref="D55:D59"/>
    <mergeCell ref="E55:E59"/>
    <mergeCell ref="F55:F59"/>
    <mergeCell ref="G55:G59"/>
    <mergeCell ref="H55:H59"/>
    <mergeCell ref="I55:I59"/>
    <mergeCell ref="M50:M54"/>
    <mergeCell ref="G50:G54"/>
    <mergeCell ref="H50:H54"/>
    <mergeCell ref="I50:I54"/>
    <mergeCell ref="J50:J54"/>
    <mergeCell ref="K50:K54"/>
    <mergeCell ref="L50:L54"/>
    <mergeCell ref="B55:B59"/>
    <mergeCell ref="P45:P49"/>
    <mergeCell ref="Q45:Q49"/>
    <mergeCell ref="R45:R49"/>
    <mergeCell ref="S45:S49"/>
    <mergeCell ref="T45:T49"/>
    <mergeCell ref="A50:A54"/>
    <mergeCell ref="C50:C54"/>
    <mergeCell ref="D50:D54"/>
    <mergeCell ref="E50:E54"/>
    <mergeCell ref="F50:F54"/>
    <mergeCell ref="J45:J49"/>
    <mergeCell ref="K45:K49"/>
    <mergeCell ref="L45:L49"/>
    <mergeCell ref="M45:M49"/>
    <mergeCell ref="N45:N49"/>
    <mergeCell ref="O45:O49"/>
    <mergeCell ref="S50:S54"/>
    <mergeCell ref="T50:T54"/>
    <mergeCell ref="N50:N54"/>
    <mergeCell ref="O50:O54"/>
    <mergeCell ref="P50:P54"/>
    <mergeCell ref="Q50:Q54"/>
    <mergeCell ref="R50:R54"/>
    <mergeCell ref="A45:A49"/>
    <mergeCell ref="C45:C49"/>
    <mergeCell ref="D45:D49"/>
    <mergeCell ref="E45:E49"/>
    <mergeCell ref="F45:F49"/>
    <mergeCell ref="G45:G49"/>
    <mergeCell ref="H45:H49"/>
    <mergeCell ref="I45:I49"/>
    <mergeCell ref="M40:M44"/>
    <mergeCell ref="G40:G44"/>
    <mergeCell ref="H40:H44"/>
    <mergeCell ref="I40:I44"/>
    <mergeCell ref="J40:J44"/>
    <mergeCell ref="K40:K44"/>
    <mergeCell ref="L40:L44"/>
    <mergeCell ref="P35:P39"/>
    <mergeCell ref="Q35:Q39"/>
    <mergeCell ref="R35:R39"/>
    <mergeCell ref="S35:S39"/>
    <mergeCell ref="T35:T39"/>
    <mergeCell ref="A40:A44"/>
    <mergeCell ref="C40:C44"/>
    <mergeCell ref="D40:D44"/>
    <mergeCell ref="E40:E44"/>
    <mergeCell ref="F40:F44"/>
    <mergeCell ref="J35:J39"/>
    <mergeCell ref="K35:K39"/>
    <mergeCell ref="L35:L39"/>
    <mergeCell ref="M35:M39"/>
    <mergeCell ref="N35:N39"/>
    <mergeCell ref="O35:O39"/>
    <mergeCell ref="S40:S44"/>
    <mergeCell ref="T40:T44"/>
    <mergeCell ref="N40:N44"/>
    <mergeCell ref="O40:O44"/>
    <mergeCell ref="P40:P44"/>
    <mergeCell ref="Q40:Q44"/>
    <mergeCell ref="R40:R44"/>
    <mergeCell ref="A35:A39"/>
    <mergeCell ref="C35:C39"/>
    <mergeCell ref="D35:D39"/>
    <mergeCell ref="E35:E39"/>
    <mergeCell ref="F35:F39"/>
    <mergeCell ref="G35:G39"/>
    <mergeCell ref="H35:H39"/>
    <mergeCell ref="I35:I39"/>
    <mergeCell ref="M30:M34"/>
    <mergeCell ref="G30:G34"/>
    <mergeCell ref="H30:H34"/>
    <mergeCell ref="I30:I34"/>
    <mergeCell ref="J30:J34"/>
    <mergeCell ref="K30:K34"/>
    <mergeCell ref="L30:L34"/>
    <mergeCell ref="R25:R29"/>
    <mergeCell ref="S25:S29"/>
    <mergeCell ref="T25:T29"/>
    <mergeCell ref="A30:A34"/>
    <mergeCell ref="C30:C34"/>
    <mergeCell ref="D30:D34"/>
    <mergeCell ref="E30:E34"/>
    <mergeCell ref="F30:F34"/>
    <mergeCell ref="J25:J29"/>
    <mergeCell ref="K25:K29"/>
    <mergeCell ref="L25:L29"/>
    <mergeCell ref="M25:M29"/>
    <mergeCell ref="N25:N29"/>
    <mergeCell ref="O25:O29"/>
    <mergeCell ref="S30:S34"/>
    <mergeCell ref="T30:T34"/>
    <mergeCell ref="N30:N34"/>
    <mergeCell ref="O30:O34"/>
    <mergeCell ref="P30:P34"/>
    <mergeCell ref="Q30:Q34"/>
    <mergeCell ref="R30:R34"/>
    <mergeCell ref="S20:S24"/>
    <mergeCell ref="T20:T24"/>
    <mergeCell ref="A25:A29"/>
    <mergeCell ref="C25:C29"/>
    <mergeCell ref="D25:D29"/>
    <mergeCell ref="E25:E29"/>
    <mergeCell ref="F25:F29"/>
    <mergeCell ref="G25:G29"/>
    <mergeCell ref="H25:H29"/>
    <mergeCell ref="I25:I29"/>
    <mergeCell ref="M20:M24"/>
    <mergeCell ref="N20:N24"/>
    <mergeCell ref="O20:O24"/>
    <mergeCell ref="P20:P24"/>
    <mergeCell ref="Q20:Q24"/>
    <mergeCell ref="R20:R24"/>
    <mergeCell ref="G20:G24"/>
    <mergeCell ref="H20:H24"/>
    <mergeCell ref="I20:I24"/>
    <mergeCell ref="J20:J24"/>
    <mergeCell ref="K20:K24"/>
    <mergeCell ref="L20:L24"/>
    <mergeCell ref="P25:P29"/>
    <mergeCell ref="Q25:Q29"/>
    <mergeCell ref="A20:A24"/>
    <mergeCell ref="C20:C24"/>
    <mergeCell ref="D20:D24"/>
    <mergeCell ref="E20:E24"/>
    <mergeCell ref="F20:F24"/>
    <mergeCell ref="J15:J19"/>
    <mergeCell ref="K15:K19"/>
    <mergeCell ref="L15:L19"/>
    <mergeCell ref="M15:M19"/>
    <mergeCell ref="I10:I14"/>
    <mergeCell ref="J10:J14"/>
    <mergeCell ref="K10:K14"/>
    <mergeCell ref="L10:L14"/>
    <mergeCell ref="P15:P19"/>
    <mergeCell ref="Q15:Q19"/>
    <mergeCell ref="R15:R19"/>
    <mergeCell ref="S15:S19"/>
    <mergeCell ref="T15:T19"/>
    <mergeCell ref="N15:N19"/>
    <mergeCell ref="O15:O19"/>
    <mergeCell ref="A9:N9"/>
    <mergeCell ref="A10:A14"/>
    <mergeCell ref="C10:C14"/>
    <mergeCell ref="D10:D14"/>
    <mergeCell ref="E10:E14"/>
    <mergeCell ref="F10:F14"/>
    <mergeCell ref="S10:S14"/>
    <mergeCell ref="T10:T14"/>
    <mergeCell ref="A15:A19"/>
    <mergeCell ref="C15:C19"/>
    <mergeCell ref="D15:D19"/>
    <mergeCell ref="E15:E19"/>
    <mergeCell ref="F15:F19"/>
    <mergeCell ref="G15:G19"/>
    <mergeCell ref="H15:H19"/>
    <mergeCell ref="I15:I19"/>
    <mergeCell ref="M10:M14"/>
    <mergeCell ref="N10:N14"/>
    <mergeCell ref="O10:O14"/>
    <mergeCell ref="P10:P14"/>
    <mergeCell ref="Q10:Q14"/>
    <mergeCell ref="R10:R14"/>
    <mergeCell ref="G10:G14"/>
    <mergeCell ref="H10:H14"/>
    <mergeCell ref="R1:T3"/>
    <mergeCell ref="A4:C4"/>
    <mergeCell ref="D4:N4"/>
    <mergeCell ref="O4:Q4"/>
    <mergeCell ref="A5:C5"/>
    <mergeCell ref="D5:N5"/>
    <mergeCell ref="A6:C6"/>
    <mergeCell ref="D6:N6"/>
    <mergeCell ref="A7:F7"/>
    <mergeCell ref="H7:J7"/>
    <mergeCell ref="K7:M7"/>
    <mergeCell ref="N7:N8"/>
    <mergeCell ref="A1:C2"/>
    <mergeCell ref="D1:Q3"/>
    <mergeCell ref="O7:O8"/>
    <mergeCell ref="P7:Q7"/>
    <mergeCell ref="R7:S7"/>
    <mergeCell ref="T7:T8"/>
  </mergeCells>
  <conditionalFormatting sqref="D8:G8 H7 H60:J1048576 A7:B7">
    <cfRule type="containsText" dxfId="1195" priority="663" operator="containsText" text="3- Moderado">
      <formula>NOT(ISERROR(SEARCH("3- Moderado",A7)))</formula>
    </cfRule>
    <cfRule type="containsText" dxfId="1194" priority="664" operator="containsText" text="6- Moderado">
      <formula>NOT(ISERROR(SEARCH("6- Moderado",A7)))</formula>
    </cfRule>
    <cfRule type="containsText" dxfId="1193" priority="665" operator="containsText" text="4- Moderado">
      <formula>NOT(ISERROR(SEARCH("4- Moderado",A7)))</formula>
    </cfRule>
    <cfRule type="containsText" dxfId="1192" priority="666" operator="containsText" text="3- Bajo">
      <formula>NOT(ISERROR(SEARCH("3- Bajo",A7)))</formula>
    </cfRule>
    <cfRule type="containsText" dxfId="1191" priority="667" operator="containsText" text="4- Bajo">
      <formula>NOT(ISERROR(SEARCH("4- Bajo",A7)))</formula>
    </cfRule>
    <cfRule type="containsText" dxfId="1190" priority="668" operator="containsText" text="1- Bajo">
      <formula>NOT(ISERROR(SEARCH("1- Bajo",A7)))</formula>
    </cfRule>
  </conditionalFormatting>
  <conditionalFormatting sqref="H8:J8">
    <cfRule type="containsText" dxfId="1189" priority="656" operator="containsText" text="3- Moderado">
      <formula>NOT(ISERROR(SEARCH("3- Moderado",H8)))</formula>
    </cfRule>
    <cfRule type="containsText" dxfId="1188" priority="657" operator="containsText" text="6- Moderado">
      <formula>NOT(ISERROR(SEARCH("6- Moderado",H8)))</formula>
    </cfRule>
    <cfRule type="containsText" dxfId="1187" priority="658" operator="containsText" text="4- Moderado">
      <formula>NOT(ISERROR(SEARCH("4- Moderado",H8)))</formula>
    </cfRule>
    <cfRule type="containsText" dxfId="1186" priority="659" operator="containsText" text="3- Bajo">
      <formula>NOT(ISERROR(SEARCH("3- Bajo",H8)))</formula>
    </cfRule>
    <cfRule type="containsText" dxfId="1185" priority="660" operator="containsText" text="4- Bajo">
      <formula>NOT(ISERROR(SEARCH("4- Bajo",H8)))</formula>
    </cfRule>
    <cfRule type="containsText" dxfId="1184" priority="662" operator="containsText" text="1- Bajo">
      <formula>NOT(ISERROR(SEARCH("1- Bajo",H8)))</formula>
    </cfRule>
  </conditionalFormatting>
  <conditionalFormatting sqref="J8 J60:J1048576">
    <cfRule type="containsText" dxfId="1183" priority="645" operator="containsText" text="25- Extremo">
      <formula>NOT(ISERROR(SEARCH("25- Extremo",J8)))</formula>
    </cfRule>
    <cfRule type="containsText" dxfId="1182" priority="646" operator="containsText" text="20- Extremo">
      <formula>NOT(ISERROR(SEARCH("20- Extremo",J8)))</formula>
    </cfRule>
    <cfRule type="containsText" dxfId="1181" priority="647" operator="containsText" text="15- Extremo">
      <formula>NOT(ISERROR(SEARCH("15- Extremo",J8)))</formula>
    </cfRule>
    <cfRule type="containsText" dxfId="1180" priority="648" operator="containsText" text="10- Extremo">
      <formula>NOT(ISERROR(SEARCH("10- Extremo",J8)))</formula>
    </cfRule>
    <cfRule type="containsText" dxfId="1179" priority="649" operator="containsText" text="5- Extremo">
      <formula>NOT(ISERROR(SEARCH("5- Extremo",J8)))</formula>
    </cfRule>
    <cfRule type="containsText" dxfId="1178" priority="650" operator="containsText" text="12- Alto">
      <formula>NOT(ISERROR(SEARCH("12- Alto",J8)))</formula>
    </cfRule>
    <cfRule type="containsText" dxfId="1177" priority="651" operator="containsText" text="10- Alto">
      <formula>NOT(ISERROR(SEARCH("10- Alto",J8)))</formula>
    </cfRule>
    <cfRule type="containsText" dxfId="1176" priority="652" operator="containsText" text="9- Alto">
      <formula>NOT(ISERROR(SEARCH("9- Alto",J8)))</formula>
    </cfRule>
    <cfRule type="containsText" dxfId="1175" priority="653" operator="containsText" text="8- Alto">
      <formula>NOT(ISERROR(SEARCH("8- Alto",J8)))</formula>
    </cfRule>
    <cfRule type="containsText" dxfId="1174" priority="654" operator="containsText" text="5- Alto">
      <formula>NOT(ISERROR(SEARCH("5- Alto",J8)))</formula>
    </cfRule>
    <cfRule type="containsText" dxfId="1173" priority="655" operator="containsText" text="4- Alto">
      <formula>NOT(ISERROR(SEARCH("4- Alto",J8)))</formula>
    </cfRule>
    <cfRule type="containsText" dxfId="1172" priority="661" operator="containsText" text="2- Bajo">
      <formula>NOT(ISERROR(SEARCH("2- Bajo",J8)))</formula>
    </cfRule>
  </conditionalFormatting>
  <conditionalFormatting sqref="K10:L10 K15:L15 K20:L20">
    <cfRule type="containsText" dxfId="1171" priority="639" operator="containsText" text="3- Moderado">
      <formula>NOT(ISERROR(SEARCH("3- Moderado",K10)))</formula>
    </cfRule>
    <cfRule type="containsText" dxfId="1170" priority="640" operator="containsText" text="6- Moderado">
      <formula>NOT(ISERROR(SEARCH("6- Moderado",K10)))</formula>
    </cfRule>
    <cfRule type="containsText" dxfId="1169" priority="641" operator="containsText" text="4- Moderado">
      <formula>NOT(ISERROR(SEARCH("4- Moderado",K10)))</formula>
    </cfRule>
    <cfRule type="containsText" dxfId="1168" priority="642" operator="containsText" text="3- Bajo">
      <formula>NOT(ISERROR(SEARCH("3- Bajo",K10)))</formula>
    </cfRule>
    <cfRule type="containsText" dxfId="1167" priority="643" operator="containsText" text="4- Bajo">
      <formula>NOT(ISERROR(SEARCH("4- Bajo",K10)))</formula>
    </cfRule>
    <cfRule type="containsText" dxfId="1166" priority="644" operator="containsText" text="1- Bajo">
      <formula>NOT(ISERROR(SEARCH("1- Bajo",K10)))</formula>
    </cfRule>
  </conditionalFormatting>
  <conditionalFormatting sqref="H10:I10 H15:I15 H20:I20">
    <cfRule type="containsText" dxfId="1165" priority="633" operator="containsText" text="3- Moderado">
      <formula>NOT(ISERROR(SEARCH("3- Moderado",H10)))</formula>
    </cfRule>
    <cfRule type="containsText" dxfId="1164" priority="634" operator="containsText" text="6- Moderado">
      <formula>NOT(ISERROR(SEARCH("6- Moderado",H10)))</formula>
    </cfRule>
    <cfRule type="containsText" dxfId="1163" priority="635" operator="containsText" text="4- Moderado">
      <formula>NOT(ISERROR(SEARCH("4- Moderado",H10)))</formula>
    </cfRule>
    <cfRule type="containsText" dxfId="1162" priority="636" operator="containsText" text="3- Bajo">
      <formula>NOT(ISERROR(SEARCH("3- Bajo",H10)))</formula>
    </cfRule>
    <cfRule type="containsText" dxfId="1161" priority="637" operator="containsText" text="4- Bajo">
      <formula>NOT(ISERROR(SEARCH("4- Bajo",H10)))</formula>
    </cfRule>
    <cfRule type="containsText" dxfId="1160" priority="638" operator="containsText" text="1- Bajo">
      <formula>NOT(ISERROR(SEARCH("1- Bajo",H10)))</formula>
    </cfRule>
  </conditionalFormatting>
  <conditionalFormatting sqref="A10:E10 E15 A15:B15 B20 B25 B30 B35 B40 B45 B50 B55">
    <cfRule type="containsText" dxfId="1159" priority="627" operator="containsText" text="3- Moderado">
      <formula>NOT(ISERROR(SEARCH("3- Moderado",A10)))</formula>
    </cfRule>
    <cfRule type="containsText" dxfId="1158" priority="628" operator="containsText" text="6- Moderado">
      <formula>NOT(ISERROR(SEARCH("6- Moderado",A10)))</formula>
    </cfRule>
    <cfRule type="containsText" dxfId="1157" priority="629" operator="containsText" text="4- Moderado">
      <formula>NOT(ISERROR(SEARCH("4- Moderado",A10)))</formula>
    </cfRule>
    <cfRule type="containsText" dxfId="1156" priority="630" operator="containsText" text="3- Bajo">
      <formula>NOT(ISERROR(SEARCH("3- Bajo",A10)))</formula>
    </cfRule>
    <cfRule type="containsText" dxfId="1155" priority="631" operator="containsText" text="4- Bajo">
      <formula>NOT(ISERROR(SEARCH("4- Bajo",A10)))</formula>
    </cfRule>
    <cfRule type="containsText" dxfId="1154" priority="632" operator="containsText" text="1- Bajo">
      <formula>NOT(ISERROR(SEARCH("1- Bajo",A10)))</formula>
    </cfRule>
  </conditionalFormatting>
  <conditionalFormatting sqref="F10:G10 F15:G15">
    <cfRule type="containsText" dxfId="1153" priority="621" operator="containsText" text="3- Moderado">
      <formula>NOT(ISERROR(SEARCH("3- Moderado",F10)))</formula>
    </cfRule>
    <cfRule type="containsText" dxfId="1152" priority="622" operator="containsText" text="6- Moderado">
      <formula>NOT(ISERROR(SEARCH("6- Moderado",F10)))</formula>
    </cfRule>
    <cfRule type="containsText" dxfId="1151" priority="623" operator="containsText" text="4- Moderado">
      <formula>NOT(ISERROR(SEARCH("4- Moderado",F10)))</formula>
    </cfRule>
    <cfRule type="containsText" dxfId="1150" priority="624" operator="containsText" text="3- Bajo">
      <formula>NOT(ISERROR(SEARCH("3- Bajo",F10)))</formula>
    </cfRule>
    <cfRule type="containsText" dxfId="1149" priority="625" operator="containsText" text="4- Bajo">
      <formula>NOT(ISERROR(SEARCH("4- Bajo",F10)))</formula>
    </cfRule>
    <cfRule type="containsText" dxfId="1148" priority="626" operator="containsText" text="1- Bajo">
      <formula>NOT(ISERROR(SEARCH("1- Bajo",F10)))</formula>
    </cfRule>
  </conditionalFormatting>
  <conditionalFormatting sqref="K8">
    <cfRule type="containsText" dxfId="1147" priority="615" operator="containsText" text="3- Moderado">
      <formula>NOT(ISERROR(SEARCH("3- Moderado",K8)))</formula>
    </cfRule>
    <cfRule type="containsText" dxfId="1146" priority="616" operator="containsText" text="6- Moderado">
      <formula>NOT(ISERROR(SEARCH("6- Moderado",K8)))</formula>
    </cfRule>
    <cfRule type="containsText" dxfId="1145" priority="617" operator="containsText" text="4- Moderado">
      <formula>NOT(ISERROR(SEARCH("4- Moderado",K8)))</formula>
    </cfRule>
    <cfRule type="containsText" dxfId="1144" priority="618" operator="containsText" text="3- Bajo">
      <formula>NOT(ISERROR(SEARCH("3- Bajo",K8)))</formula>
    </cfRule>
    <cfRule type="containsText" dxfId="1143" priority="619" operator="containsText" text="4- Bajo">
      <formula>NOT(ISERROR(SEARCH("4- Bajo",K8)))</formula>
    </cfRule>
    <cfRule type="containsText" dxfId="1142" priority="620" operator="containsText" text="1- Bajo">
      <formula>NOT(ISERROR(SEARCH("1- Bajo",K8)))</formula>
    </cfRule>
  </conditionalFormatting>
  <conditionalFormatting sqref="L8">
    <cfRule type="containsText" dxfId="1141" priority="609" operator="containsText" text="3- Moderado">
      <formula>NOT(ISERROR(SEARCH("3- Moderado",L8)))</formula>
    </cfRule>
    <cfRule type="containsText" dxfId="1140" priority="610" operator="containsText" text="6- Moderado">
      <formula>NOT(ISERROR(SEARCH("6- Moderado",L8)))</formula>
    </cfRule>
    <cfRule type="containsText" dxfId="1139" priority="611" operator="containsText" text="4- Moderado">
      <formula>NOT(ISERROR(SEARCH("4- Moderado",L8)))</formula>
    </cfRule>
    <cfRule type="containsText" dxfId="1138" priority="612" operator="containsText" text="3- Bajo">
      <formula>NOT(ISERROR(SEARCH("3- Bajo",L8)))</formula>
    </cfRule>
    <cfRule type="containsText" dxfId="1137" priority="613" operator="containsText" text="4- Bajo">
      <formula>NOT(ISERROR(SEARCH("4- Bajo",L8)))</formula>
    </cfRule>
    <cfRule type="containsText" dxfId="1136" priority="614" operator="containsText" text="1- Bajo">
      <formula>NOT(ISERROR(SEARCH("1- Bajo",L8)))</formula>
    </cfRule>
  </conditionalFormatting>
  <conditionalFormatting sqref="M8">
    <cfRule type="containsText" dxfId="1135" priority="603" operator="containsText" text="3- Moderado">
      <formula>NOT(ISERROR(SEARCH("3- Moderado",M8)))</formula>
    </cfRule>
    <cfRule type="containsText" dxfId="1134" priority="604" operator="containsText" text="6- Moderado">
      <formula>NOT(ISERROR(SEARCH("6- Moderado",M8)))</formula>
    </cfRule>
    <cfRule type="containsText" dxfId="1133" priority="605" operator="containsText" text="4- Moderado">
      <formula>NOT(ISERROR(SEARCH("4- Moderado",M8)))</formula>
    </cfRule>
    <cfRule type="containsText" dxfId="1132" priority="606" operator="containsText" text="3- Bajo">
      <formula>NOT(ISERROR(SEARCH("3- Bajo",M8)))</formula>
    </cfRule>
    <cfRule type="containsText" dxfId="1131" priority="607" operator="containsText" text="4- Bajo">
      <formula>NOT(ISERROR(SEARCH("4- Bajo",M8)))</formula>
    </cfRule>
    <cfRule type="containsText" dxfId="1130" priority="608" operator="containsText" text="1- Bajo">
      <formula>NOT(ISERROR(SEARCH("1- Bajo",M8)))</formula>
    </cfRule>
  </conditionalFormatting>
  <conditionalFormatting sqref="J10:J24">
    <cfRule type="containsText" dxfId="1129" priority="598" operator="containsText" text="Bajo">
      <formula>NOT(ISERROR(SEARCH("Bajo",J10)))</formula>
    </cfRule>
    <cfRule type="containsText" dxfId="1128" priority="599" operator="containsText" text="Moderado">
      <formula>NOT(ISERROR(SEARCH("Moderado",J10)))</formula>
    </cfRule>
    <cfRule type="containsText" dxfId="1127" priority="600" operator="containsText" text="Alto">
      <formula>NOT(ISERROR(SEARCH("Alto",J10)))</formula>
    </cfRule>
    <cfRule type="containsText" dxfId="1126" priority="601" operator="containsText" text="Extremo">
      <formula>NOT(ISERROR(SEARCH("Extremo",J10)))</formula>
    </cfRule>
    <cfRule type="colorScale" priority="602">
      <colorScale>
        <cfvo type="min"/>
        <cfvo type="max"/>
        <color rgb="FFFF7128"/>
        <color rgb="FFFFEF9C"/>
      </colorScale>
    </cfRule>
  </conditionalFormatting>
  <conditionalFormatting sqref="M10:M24">
    <cfRule type="containsText" dxfId="1125" priority="573" operator="containsText" text="Moderado">
      <formula>NOT(ISERROR(SEARCH("Moderado",M10)))</formula>
    </cfRule>
    <cfRule type="containsText" dxfId="1124" priority="593" operator="containsText" text="Bajo">
      <formula>NOT(ISERROR(SEARCH("Bajo",M10)))</formula>
    </cfRule>
    <cfRule type="containsText" dxfId="1123" priority="594" operator="containsText" text="Moderado">
      <formula>NOT(ISERROR(SEARCH("Moderado",M10)))</formula>
    </cfRule>
    <cfRule type="containsText" dxfId="1122" priority="595" operator="containsText" text="Alto">
      <formula>NOT(ISERROR(SEARCH("Alto",M10)))</formula>
    </cfRule>
    <cfRule type="containsText" dxfId="1121" priority="596" operator="containsText" text="Extremo">
      <formula>NOT(ISERROR(SEARCH("Extremo",M10)))</formula>
    </cfRule>
    <cfRule type="colorScale" priority="597">
      <colorScale>
        <cfvo type="min"/>
        <cfvo type="max"/>
        <color rgb="FFFF7128"/>
        <color rgb="FFFFEF9C"/>
      </colorScale>
    </cfRule>
  </conditionalFormatting>
  <conditionalFormatting sqref="N10 N15 N20">
    <cfRule type="containsText" dxfId="1120" priority="587" operator="containsText" text="3- Moderado">
      <formula>NOT(ISERROR(SEARCH("3- Moderado",N10)))</formula>
    </cfRule>
    <cfRule type="containsText" dxfId="1119" priority="588" operator="containsText" text="6- Moderado">
      <formula>NOT(ISERROR(SEARCH("6- Moderado",N10)))</formula>
    </cfRule>
    <cfRule type="containsText" dxfId="1118" priority="589" operator="containsText" text="4- Moderado">
      <formula>NOT(ISERROR(SEARCH("4- Moderado",N10)))</formula>
    </cfRule>
    <cfRule type="containsText" dxfId="1117" priority="590" operator="containsText" text="3- Bajo">
      <formula>NOT(ISERROR(SEARCH("3- Bajo",N10)))</formula>
    </cfRule>
    <cfRule type="containsText" dxfId="1116" priority="591" operator="containsText" text="4- Bajo">
      <formula>NOT(ISERROR(SEARCH("4- Bajo",N10)))</formula>
    </cfRule>
    <cfRule type="containsText" dxfId="1115" priority="592" operator="containsText" text="1- Bajo">
      <formula>NOT(ISERROR(SEARCH("1- Bajo",N10)))</formula>
    </cfRule>
  </conditionalFormatting>
  <conditionalFormatting sqref="H10:H24">
    <cfRule type="containsText" dxfId="1114" priority="574" operator="containsText" text="Muy Alta">
      <formula>NOT(ISERROR(SEARCH("Muy Alta",H10)))</formula>
    </cfRule>
    <cfRule type="containsText" dxfId="1113" priority="575" operator="containsText" text="Alta">
      <formula>NOT(ISERROR(SEARCH("Alta",H10)))</formula>
    </cfRule>
    <cfRule type="containsText" dxfId="1112" priority="576" operator="containsText" text="Muy Alta">
      <formula>NOT(ISERROR(SEARCH("Muy Alta",H10)))</formula>
    </cfRule>
    <cfRule type="containsText" dxfId="1111" priority="581" operator="containsText" text="Muy Baja">
      <formula>NOT(ISERROR(SEARCH("Muy Baja",H10)))</formula>
    </cfRule>
    <cfRule type="containsText" dxfId="1110" priority="582" operator="containsText" text="Baja">
      <formula>NOT(ISERROR(SEARCH("Baja",H10)))</formula>
    </cfRule>
    <cfRule type="containsText" dxfId="1109" priority="583" operator="containsText" text="Media">
      <formula>NOT(ISERROR(SEARCH("Media",H10)))</formula>
    </cfRule>
    <cfRule type="containsText" dxfId="1108" priority="584" operator="containsText" text="Alta">
      <formula>NOT(ISERROR(SEARCH("Alta",H10)))</formula>
    </cfRule>
    <cfRule type="containsText" dxfId="1107" priority="586" operator="containsText" text="Muy Alta">
      <formula>NOT(ISERROR(SEARCH("Muy Alta",H10)))</formula>
    </cfRule>
  </conditionalFormatting>
  <conditionalFormatting sqref="I10:I24">
    <cfRule type="containsText" dxfId="1106" priority="577" operator="containsText" text="Catastrófico">
      <formula>NOT(ISERROR(SEARCH("Catastrófico",I10)))</formula>
    </cfRule>
    <cfRule type="containsText" dxfId="1105" priority="578" operator="containsText" text="Mayor">
      <formula>NOT(ISERROR(SEARCH("Mayor",I10)))</formula>
    </cfRule>
    <cfRule type="containsText" dxfId="1104" priority="579" operator="containsText" text="Menor">
      <formula>NOT(ISERROR(SEARCH("Menor",I10)))</formula>
    </cfRule>
    <cfRule type="containsText" dxfId="1103" priority="580" operator="containsText" text="Leve">
      <formula>NOT(ISERROR(SEARCH("Leve",I10)))</formula>
    </cfRule>
    <cfRule type="containsText" dxfId="1102" priority="585" operator="containsText" text="Moderado">
      <formula>NOT(ISERROR(SEARCH("Moderado",I10)))</formula>
    </cfRule>
  </conditionalFormatting>
  <conditionalFormatting sqref="K10:K24">
    <cfRule type="containsText" dxfId="1101" priority="572" operator="containsText" text="Media">
      <formula>NOT(ISERROR(SEARCH("Media",K10)))</formula>
    </cfRule>
  </conditionalFormatting>
  <conditionalFormatting sqref="L10:L24">
    <cfRule type="containsText" dxfId="1100" priority="571" operator="containsText" text="Moderado">
      <formula>NOT(ISERROR(SEARCH("Moderado",L10)))</formula>
    </cfRule>
  </conditionalFormatting>
  <conditionalFormatting sqref="C15">
    <cfRule type="containsText" dxfId="1099" priority="565" operator="containsText" text="3- Moderado">
      <formula>NOT(ISERROR(SEARCH("3- Moderado",C15)))</formula>
    </cfRule>
    <cfRule type="containsText" dxfId="1098" priority="566" operator="containsText" text="6- Moderado">
      <formula>NOT(ISERROR(SEARCH("6- Moderado",C15)))</formula>
    </cfRule>
    <cfRule type="containsText" dxfId="1097" priority="567" operator="containsText" text="4- Moderado">
      <formula>NOT(ISERROR(SEARCH("4- Moderado",C15)))</formula>
    </cfRule>
    <cfRule type="containsText" dxfId="1096" priority="568" operator="containsText" text="3- Bajo">
      <formula>NOT(ISERROR(SEARCH("3- Bajo",C15)))</formula>
    </cfRule>
    <cfRule type="containsText" dxfId="1095" priority="569" operator="containsText" text="4- Bajo">
      <formula>NOT(ISERROR(SEARCH("4- Bajo",C15)))</formula>
    </cfRule>
    <cfRule type="containsText" dxfId="1094" priority="570" operator="containsText" text="1- Bajo">
      <formula>NOT(ISERROR(SEARCH("1- Bajo",C15)))</formula>
    </cfRule>
  </conditionalFormatting>
  <conditionalFormatting sqref="D15">
    <cfRule type="containsText" dxfId="1093" priority="559" operator="containsText" text="3- Moderado">
      <formula>NOT(ISERROR(SEARCH("3- Moderado",D15)))</formula>
    </cfRule>
    <cfRule type="containsText" dxfId="1092" priority="560" operator="containsText" text="6- Moderado">
      <formula>NOT(ISERROR(SEARCH("6- Moderado",D15)))</formula>
    </cfRule>
    <cfRule type="containsText" dxfId="1091" priority="561" operator="containsText" text="4- Moderado">
      <formula>NOT(ISERROR(SEARCH("4- Moderado",D15)))</formula>
    </cfRule>
    <cfRule type="containsText" dxfId="1090" priority="562" operator="containsText" text="3- Bajo">
      <formula>NOT(ISERROR(SEARCH("3- Bajo",D15)))</formula>
    </cfRule>
    <cfRule type="containsText" dxfId="1089" priority="563" operator="containsText" text="4- Bajo">
      <formula>NOT(ISERROR(SEARCH("4- Bajo",D15)))</formula>
    </cfRule>
    <cfRule type="containsText" dxfId="1088" priority="564" operator="containsText" text="1- Bajo">
      <formula>NOT(ISERROR(SEARCH("1- Bajo",D15)))</formula>
    </cfRule>
  </conditionalFormatting>
  <conditionalFormatting sqref="J10:J24">
    <cfRule type="containsText" dxfId="1087" priority="558" operator="containsText" text="Moderado">
      <formula>NOT(ISERROR(SEARCH("Moderado",J10)))</formula>
    </cfRule>
  </conditionalFormatting>
  <conditionalFormatting sqref="J10:J24">
    <cfRule type="containsText" dxfId="1086" priority="556" operator="containsText" text="Bajo">
      <formula>NOT(ISERROR(SEARCH("Bajo",J10)))</formula>
    </cfRule>
    <cfRule type="containsText" dxfId="1085" priority="557" operator="containsText" text="Extremo">
      <formula>NOT(ISERROR(SEARCH("Extremo",J10)))</formula>
    </cfRule>
  </conditionalFormatting>
  <conditionalFormatting sqref="K10:K24">
    <cfRule type="containsText" dxfId="1084" priority="554" operator="containsText" text="Baja">
      <formula>NOT(ISERROR(SEARCH("Baja",K10)))</formula>
    </cfRule>
    <cfRule type="containsText" dxfId="1083" priority="555" operator="containsText" text="Muy Baja">
      <formula>NOT(ISERROR(SEARCH("Muy Baja",K10)))</formula>
    </cfRule>
  </conditionalFormatting>
  <conditionalFormatting sqref="K10:K24">
    <cfRule type="containsText" dxfId="1082" priority="552" operator="containsText" text="Muy Alta">
      <formula>NOT(ISERROR(SEARCH("Muy Alta",K10)))</formula>
    </cfRule>
    <cfRule type="containsText" dxfId="1081" priority="553" operator="containsText" text="Alta">
      <formula>NOT(ISERROR(SEARCH("Alta",K10)))</formula>
    </cfRule>
  </conditionalFormatting>
  <conditionalFormatting sqref="L10:L24">
    <cfRule type="containsText" dxfId="1080" priority="548" operator="containsText" text="Catastrófico">
      <formula>NOT(ISERROR(SEARCH("Catastrófico",L10)))</formula>
    </cfRule>
    <cfRule type="containsText" dxfId="1079" priority="549" operator="containsText" text="Mayor">
      <formula>NOT(ISERROR(SEARCH("Mayor",L10)))</formula>
    </cfRule>
    <cfRule type="containsText" dxfId="1078" priority="550" operator="containsText" text="Menor">
      <formula>NOT(ISERROR(SEARCH("Menor",L10)))</formula>
    </cfRule>
    <cfRule type="containsText" dxfId="1077" priority="551" operator="containsText" text="Leve">
      <formula>NOT(ISERROR(SEARCH("Leve",L10)))</formula>
    </cfRule>
  </conditionalFormatting>
  <conditionalFormatting sqref="A20 E20">
    <cfRule type="containsText" dxfId="1076" priority="542" operator="containsText" text="3- Moderado">
      <formula>NOT(ISERROR(SEARCH("3- Moderado",A20)))</formula>
    </cfRule>
    <cfRule type="containsText" dxfId="1075" priority="543" operator="containsText" text="6- Moderado">
      <formula>NOT(ISERROR(SEARCH("6- Moderado",A20)))</formula>
    </cfRule>
    <cfRule type="containsText" dxfId="1074" priority="544" operator="containsText" text="4- Moderado">
      <formula>NOT(ISERROR(SEARCH("4- Moderado",A20)))</formula>
    </cfRule>
    <cfRule type="containsText" dxfId="1073" priority="545" operator="containsText" text="3- Bajo">
      <formula>NOT(ISERROR(SEARCH("3- Bajo",A20)))</formula>
    </cfRule>
    <cfRule type="containsText" dxfId="1072" priority="546" operator="containsText" text="4- Bajo">
      <formula>NOT(ISERROR(SEARCH("4- Bajo",A20)))</formula>
    </cfRule>
    <cfRule type="containsText" dxfId="1071" priority="547" operator="containsText" text="1- Bajo">
      <formula>NOT(ISERROR(SEARCH("1- Bajo",A20)))</formula>
    </cfRule>
  </conditionalFormatting>
  <conditionalFormatting sqref="F20:G20">
    <cfRule type="containsText" dxfId="1070" priority="536" operator="containsText" text="3- Moderado">
      <formula>NOT(ISERROR(SEARCH("3- Moderado",F20)))</formula>
    </cfRule>
    <cfRule type="containsText" dxfId="1069" priority="537" operator="containsText" text="6- Moderado">
      <formula>NOT(ISERROR(SEARCH("6- Moderado",F20)))</formula>
    </cfRule>
    <cfRule type="containsText" dxfId="1068" priority="538" operator="containsText" text="4- Moderado">
      <formula>NOT(ISERROR(SEARCH("4- Moderado",F20)))</formula>
    </cfRule>
    <cfRule type="containsText" dxfId="1067" priority="539" operator="containsText" text="3- Bajo">
      <formula>NOT(ISERROR(SEARCH("3- Bajo",F20)))</formula>
    </cfRule>
    <cfRule type="containsText" dxfId="1066" priority="540" operator="containsText" text="4- Bajo">
      <formula>NOT(ISERROR(SEARCH("4- Bajo",F20)))</formula>
    </cfRule>
    <cfRule type="containsText" dxfId="1065" priority="541" operator="containsText" text="1- Bajo">
      <formula>NOT(ISERROR(SEARCH("1- Bajo",F20)))</formula>
    </cfRule>
  </conditionalFormatting>
  <conditionalFormatting sqref="C20">
    <cfRule type="containsText" dxfId="1064" priority="530" operator="containsText" text="3- Moderado">
      <formula>NOT(ISERROR(SEARCH("3- Moderado",C20)))</formula>
    </cfRule>
    <cfRule type="containsText" dxfId="1063" priority="531" operator="containsText" text="6- Moderado">
      <formula>NOT(ISERROR(SEARCH("6- Moderado",C20)))</formula>
    </cfRule>
    <cfRule type="containsText" dxfId="1062" priority="532" operator="containsText" text="4- Moderado">
      <formula>NOT(ISERROR(SEARCH("4- Moderado",C20)))</formula>
    </cfRule>
    <cfRule type="containsText" dxfId="1061" priority="533" operator="containsText" text="3- Bajo">
      <formula>NOT(ISERROR(SEARCH("3- Bajo",C20)))</formula>
    </cfRule>
    <cfRule type="containsText" dxfId="1060" priority="534" operator="containsText" text="4- Bajo">
      <formula>NOT(ISERROR(SEARCH("4- Bajo",C20)))</formula>
    </cfRule>
    <cfRule type="containsText" dxfId="1059" priority="535" operator="containsText" text="1- Bajo">
      <formula>NOT(ISERROR(SEARCH("1- Bajo",C20)))</formula>
    </cfRule>
  </conditionalFormatting>
  <conditionalFormatting sqref="D20">
    <cfRule type="containsText" dxfId="1058" priority="524" operator="containsText" text="3- Moderado">
      <formula>NOT(ISERROR(SEARCH("3- Moderado",D20)))</formula>
    </cfRule>
    <cfRule type="containsText" dxfId="1057" priority="525" operator="containsText" text="6- Moderado">
      <formula>NOT(ISERROR(SEARCH("6- Moderado",D20)))</formula>
    </cfRule>
    <cfRule type="containsText" dxfId="1056" priority="526" operator="containsText" text="4- Moderado">
      <formula>NOT(ISERROR(SEARCH("4- Moderado",D20)))</formula>
    </cfRule>
    <cfRule type="containsText" dxfId="1055" priority="527" operator="containsText" text="3- Bajo">
      <formula>NOT(ISERROR(SEARCH("3- Bajo",D20)))</formula>
    </cfRule>
    <cfRule type="containsText" dxfId="1054" priority="528" operator="containsText" text="4- Bajo">
      <formula>NOT(ISERROR(SEARCH("4- Bajo",D20)))</formula>
    </cfRule>
    <cfRule type="containsText" dxfId="1053" priority="529" operator="containsText" text="1- Bajo">
      <formula>NOT(ISERROR(SEARCH("1- Bajo",D20)))</formula>
    </cfRule>
  </conditionalFormatting>
  <conditionalFormatting sqref="K25:L25">
    <cfRule type="containsText" dxfId="1052" priority="518" operator="containsText" text="3- Moderado">
      <formula>NOT(ISERROR(SEARCH("3- Moderado",K25)))</formula>
    </cfRule>
    <cfRule type="containsText" dxfId="1051" priority="519" operator="containsText" text="6- Moderado">
      <formula>NOT(ISERROR(SEARCH("6- Moderado",K25)))</formula>
    </cfRule>
    <cfRule type="containsText" dxfId="1050" priority="520" operator="containsText" text="4- Moderado">
      <formula>NOT(ISERROR(SEARCH("4- Moderado",K25)))</formula>
    </cfRule>
    <cfRule type="containsText" dxfId="1049" priority="521" operator="containsText" text="3- Bajo">
      <formula>NOT(ISERROR(SEARCH("3- Bajo",K25)))</formula>
    </cfRule>
    <cfRule type="containsText" dxfId="1048" priority="522" operator="containsText" text="4- Bajo">
      <formula>NOT(ISERROR(SEARCH("4- Bajo",K25)))</formula>
    </cfRule>
    <cfRule type="containsText" dxfId="1047" priority="523" operator="containsText" text="1- Bajo">
      <formula>NOT(ISERROR(SEARCH("1- Bajo",K25)))</formula>
    </cfRule>
  </conditionalFormatting>
  <conditionalFormatting sqref="H25:I25">
    <cfRule type="containsText" dxfId="1046" priority="512" operator="containsText" text="3- Moderado">
      <formula>NOT(ISERROR(SEARCH("3- Moderado",H25)))</formula>
    </cfRule>
    <cfRule type="containsText" dxfId="1045" priority="513" operator="containsText" text="6- Moderado">
      <formula>NOT(ISERROR(SEARCH("6- Moderado",H25)))</formula>
    </cfRule>
    <cfRule type="containsText" dxfId="1044" priority="514" operator="containsText" text="4- Moderado">
      <formula>NOT(ISERROR(SEARCH("4- Moderado",H25)))</formula>
    </cfRule>
    <cfRule type="containsText" dxfId="1043" priority="515" operator="containsText" text="3- Bajo">
      <formula>NOT(ISERROR(SEARCH("3- Bajo",H25)))</formula>
    </cfRule>
    <cfRule type="containsText" dxfId="1042" priority="516" operator="containsText" text="4- Bajo">
      <formula>NOT(ISERROR(SEARCH("4- Bajo",H25)))</formula>
    </cfRule>
    <cfRule type="containsText" dxfId="1041" priority="517" operator="containsText" text="1- Bajo">
      <formula>NOT(ISERROR(SEARCH("1- Bajo",H25)))</formula>
    </cfRule>
  </conditionalFormatting>
  <conditionalFormatting sqref="A25 C25:E25">
    <cfRule type="containsText" dxfId="1040" priority="506" operator="containsText" text="3- Moderado">
      <formula>NOT(ISERROR(SEARCH("3- Moderado",A25)))</formula>
    </cfRule>
    <cfRule type="containsText" dxfId="1039" priority="507" operator="containsText" text="6- Moderado">
      <formula>NOT(ISERROR(SEARCH("6- Moderado",A25)))</formula>
    </cfRule>
    <cfRule type="containsText" dxfId="1038" priority="508" operator="containsText" text="4- Moderado">
      <formula>NOT(ISERROR(SEARCH("4- Moderado",A25)))</formula>
    </cfRule>
    <cfRule type="containsText" dxfId="1037" priority="509" operator="containsText" text="3- Bajo">
      <formula>NOT(ISERROR(SEARCH("3- Bajo",A25)))</formula>
    </cfRule>
    <cfRule type="containsText" dxfId="1036" priority="510" operator="containsText" text="4- Bajo">
      <formula>NOT(ISERROR(SEARCH("4- Bajo",A25)))</formula>
    </cfRule>
    <cfRule type="containsText" dxfId="1035" priority="511" operator="containsText" text="1- Bajo">
      <formula>NOT(ISERROR(SEARCH("1- Bajo",A25)))</formula>
    </cfRule>
  </conditionalFormatting>
  <conditionalFormatting sqref="F25:G25">
    <cfRule type="containsText" dxfId="1034" priority="500" operator="containsText" text="3- Moderado">
      <formula>NOT(ISERROR(SEARCH("3- Moderado",F25)))</formula>
    </cfRule>
    <cfRule type="containsText" dxfId="1033" priority="501" operator="containsText" text="6- Moderado">
      <formula>NOT(ISERROR(SEARCH("6- Moderado",F25)))</formula>
    </cfRule>
    <cfRule type="containsText" dxfId="1032" priority="502" operator="containsText" text="4- Moderado">
      <formula>NOT(ISERROR(SEARCH("4- Moderado",F25)))</formula>
    </cfRule>
    <cfRule type="containsText" dxfId="1031" priority="503" operator="containsText" text="3- Bajo">
      <formula>NOT(ISERROR(SEARCH("3- Bajo",F25)))</formula>
    </cfRule>
    <cfRule type="containsText" dxfId="1030" priority="504" operator="containsText" text="4- Bajo">
      <formula>NOT(ISERROR(SEARCH("4- Bajo",F25)))</formula>
    </cfRule>
    <cfRule type="containsText" dxfId="1029" priority="505" operator="containsText" text="1- Bajo">
      <formula>NOT(ISERROR(SEARCH("1- Bajo",F25)))</formula>
    </cfRule>
  </conditionalFormatting>
  <conditionalFormatting sqref="J25:J29">
    <cfRule type="containsText" dxfId="1028" priority="495" operator="containsText" text="Bajo">
      <formula>NOT(ISERROR(SEARCH("Bajo",J25)))</formula>
    </cfRule>
    <cfRule type="containsText" dxfId="1027" priority="496" operator="containsText" text="Moderado">
      <formula>NOT(ISERROR(SEARCH("Moderado",J25)))</formula>
    </cfRule>
    <cfRule type="containsText" dxfId="1026" priority="497" operator="containsText" text="Alto">
      <formula>NOT(ISERROR(SEARCH("Alto",J25)))</formula>
    </cfRule>
    <cfRule type="containsText" dxfId="1025" priority="498" operator="containsText" text="Extremo">
      <formula>NOT(ISERROR(SEARCH("Extremo",J25)))</formula>
    </cfRule>
    <cfRule type="colorScale" priority="499">
      <colorScale>
        <cfvo type="min"/>
        <cfvo type="max"/>
        <color rgb="FFFF7128"/>
        <color rgb="FFFFEF9C"/>
      </colorScale>
    </cfRule>
  </conditionalFormatting>
  <conditionalFormatting sqref="M25:M29">
    <cfRule type="containsText" dxfId="1024" priority="470" operator="containsText" text="Moderado">
      <formula>NOT(ISERROR(SEARCH("Moderado",M25)))</formula>
    </cfRule>
    <cfRule type="containsText" dxfId="1023" priority="490" operator="containsText" text="Bajo">
      <formula>NOT(ISERROR(SEARCH("Bajo",M25)))</formula>
    </cfRule>
    <cfRule type="containsText" dxfId="1022" priority="491" operator="containsText" text="Moderado">
      <formula>NOT(ISERROR(SEARCH("Moderado",M25)))</formula>
    </cfRule>
    <cfRule type="containsText" dxfId="1021" priority="492" operator="containsText" text="Alto">
      <formula>NOT(ISERROR(SEARCH("Alto",M25)))</formula>
    </cfRule>
    <cfRule type="containsText" dxfId="1020" priority="493" operator="containsText" text="Extremo">
      <formula>NOT(ISERROR(SEARCH("Extremo",M25)))</formula>
    </cfRule>
    <cfRule type="colorScale" priority="494">
      <colorScale>
        <cfvo type="min"/>
        <cfvo type="max"/>
        <color rgb="FFFF7128"/>
        <color rgb="FFFFEF9C"/>
      </colorScale>
    </cfRule>
  </conditionalFormatting>
  <conditionalFormatting sqref="N25">
    <cfRule type="containsText" dxfId="1019" priority="484" operator="containsText" text="3- Moderado">
      <formula>NOT(ISERROR(SEARCH("3- Moderado",N25)))</formula>
    </cfRule>
    <cfRule type="containsText" dxfId="1018" priority="485" operator="containsText" text="6- Moderado">
      <formula>NOT(ISERROR(SEARCH("6- Moderado",N25)))</formula>
    </cfRule>
    <cfRule type="containsText" dxfId="1017" priority="486" operator="containsText" text="4- Moderado">
      <formula>NOT(ISERROR(SEARCH("4- Moderado",N25)))</formula>
    </cfRule>
    <cfRule type="containsText" dxfId="1016" priority="487" operator="containsText" text="3- Bajo">
      <formula>NOT(ISERROR(SEARCH("3- Bajo",N25)))</formula>
    </cfRule>
    <cfRule type="containsText" dxfId="1015" priority="488" operator="containsText" text="4- Bajo">
      <formula>NOT(ISERROR(SEARCH("4- Bajo",N25)))</formula>
    </cfRule>
    <cfRule type="containsText" dxfId="1014" priority="489" operator="containsText" text="1- Bajo">
      <formula>NOT(ISERROR(SEARCH("1- Bajo",N25)))</formula>
    </cfRule>
  </conditionalFormatting>
  <conditionalFormatting sqref="H25:H29">
    <cfRule type="containsText" dxfId="1013" priority="471" operator="containsText" text="Muy Alta">
      <formula>NOT(ISERROR(SEARCH("Muy Alta",H25)))</formula>
    </cfRule>
    <cfRule type="containsText" dxfId="1012" priority="472" operator="containsText" text="Alta">
      <formula>NOT(ISERROR(SEARCH("Alta",H25)))</formula>
    </cfRule>
    <cfRule type="containsText" dxfId="1011" priority="473" operator="containsText" text="Muy Alta">
      <formula>NOT(ISERROR(SEARCH("Muy Alta",H25)))</formula>
    </cfRule>
    <cfRule type="containsText" dxfId="1010" priority="478" operator="containsText" text="Muy Baja">
      <formula>NOT(ISERROR(SEARCH("Muy Baja",H25)))</formula>
    </cfRule>
    <cfRule type="containsText" dxfId="1009" priority="479" operator="containsText" text="Baja">
      <formula>NOT(ISERROR(SEARCH("Baja",H25)))</formula>
    </cfRule>
    <cfRule type="containsText" dxfId="1008" priority="480" operator="containsText" text="Media">
      <formula>NOT(ISERROR(SEARCH("Media",H25)))</formula>
    </cfRule>
    <cfRule type="containsText" dxfId="1007" priority="481" operator="containsText" text="Alta">
      <formula>NOT(ISERROR(SEARCH("Alta",H25)))</formula>
    </cfRule>
    <cfRule type="containsText" dxfId="1006" priority="483" operator="containsText" text="Muy Alta">
      <formula>NOT(ISERROR(SEARCH("Muy Alta",H25)))</formula>
    </cfRule>
  </conditionalFormatting>
  <conditionalFormatting sqref="I25:I29">
    <cfRule type="containsText" dxfId="1005" priority="474" operator="containsText" text="Catastrófico">
      <formula>NOT(ISERROR(SEARCH("Catastrófico",I25)))</formula>
    </cfRule>
    <cfRule type="containsText" dxfId="1004" priority="475" operator="containsText" text="Mayor">
      <formula>NOT(ISERROR(SEARCH("Mayor",I25)))</formula>
    </cfRule>
    <cfRule type="containsText" dxfId="1003" priority="476" operator="containsText" text="Menor">
      <formula>NOT(ISERROR(SEARCH("Menor",I25)))</formula>
    </cfRule>
    <cfRule type="containsText" dxfId="1002" priority="477" operator="containsText" text="Leve">
      <formula>NOT(ISERROR(SEARCH("Leve",I25)))</formula>
    </cfRule>
    <cfRule type="containsText" dxfId="1001" priority="482" operator="containsText" text="Moderado">
      <formula>NOT(ISERROR(SEARCH("Moderado",I25)))</formula>
    </cfRule>
  </conditionalFormatting>
  <conditionalFormatting sqref="K25:K29">
    <cfRule type="containsText" dxfId="1000" priority="469" operator="containsText" text="Media">
      <formula>NOT(ISERROR(SEARCH("Media",K25)))</formula>
    </cfRule>
  </conditionalFormatting>
  <conditionalFormatting sqref="L25:L29">
    <cfRule type="containsText" dxfId="999" priority="468" operator="containsText" text="Moderado">
      <formula>NOT(ISERROR(SEARCH("Moderado",L25)))</formula>
    </cfRule>
  </conditionalFormatting>
  <conditionalFormatting sqref="J25:J29">
    <cfRule type="containsText" dxfId="998" priority="467" operator="containsText" text="Moderado">
      <formula>NOT(ISERROR(SEARCH("Moderado",J25)))</formula>
    </cfRule>
  </conditionalFormatting>
  <conditionalFormatting sqref="J25:J29">
    <cfRule type="containsText" dxfId="997" priority="465" operator="containsText" text="Bajo">
      <formula>NOT(ISERROR(SEARCH("Bajo",J25)))</formula>
    </cfRule>
    <cfRule type="containsText" dxfId="996" priority="466" operator="containsText" text="Extremo">
      <formula>NOT(ISERROR(SEARCH("Extremo",J25)))</formula>
    </cfRule>
  </conditionalFormatting>
  <conditionalFormatting sqref="K25:K29">
    <cfRule type="containsText" dxfId="995" priority="463" operator="containsText" text="Baja">
      <formula>NOT(ISERROR(SEARCH("Baja",K25)))</formula>
    </cfRule>
    <cfRule type="containsText" dxfId="994" priority="464" operator="containsText" text="Muy Baja">
      <formula>NOT(ISERROR(SEARCH("Muy Baja",K25)))</formula>
    </cfRule>
  </conditionalFormatting>
  <conditionalFormatting sqref="K25:K29">
    <cfRule type="containsText" dxfId="993" priority="461" operator="containsText" text="Muy Alta">
      <formula>NOT(ISERROR(SEARCH("Muy Alta",K25)))</formula>
    </cfRule>
    <cfRule type="containsText" dxfId="992" priority="462" operator="containsText" text="Alta">
      <formula>NOT(ISERROR(SEARCH("Alta",K25)))</formula>
    </cfRule>
  </conditionalFormatting>
  <conditionalFormatting sqref="L25:L29">
    <cfRule type="containsText" dxfId="991" priority="457" operator="containsText" text="Catastrófico">
      <formula>NOT(ISERROR(SEARCH("Catastrófico",L25)))</formula>
    </cfRule>
    <cfRule type="containsText" dxfId="990" priority="458" operator="containsText" text="Mayor">
      <formula>NOT(ISERROR(SEARCH("Mayor",L25)))</formula>
    </cfRule>
    <cfRule type="containsText" dxfId="989" priority="459" operator="containsText" text="Menor">
      <formula>NOT(ISERROR(SEARCH("Menor",L25)))</formula>
    </cfRule>
    <cfRule type="containsText" dxfId="988" priority="460" operator="containsText" text="Leve">
      <formula>NOT(ISERROR(SEARCH("Leve",L25)))</formula>
    </cfRule>
  </conditionalFormatting>
  <conditionalFormatting sqref="K30:L30">
    <cfRule type="containsText" dxfId="987" priority="451" operator="containsText" text="3- Moderado">
      <formula>NOT(ISERROR(SEARCH("3- Moderado",K30)))</formula>
    </cfRule>
    <cfRule type="containsText" dxfId="986" priority="452" operator="containsText" text="6- Moderado">
      <formula>NOT(ISERROR(SEARCH("6- Moderado",K30)))</formula>
    </cfRule>
    <cfRule type="containsText" dxfId="985" priority="453" operator="containsText" text="4- Moderado">
      <formula>NOT(ISERROR(SEARCH("4- Moderado",K30)))</formula>
    </cfRule>
    <cfRule type="containsText" dxfId="984" priority="454" operator="containsText" text="3- Bajo">
      <formula>NOT(ISERROR(SEARCH("3- Bajo",K30)))</formula>
    </cfRule>
    <cfRule type="containsText" dxfId="983" priority="455" operator="containsText" text="4- Bajo">
      <formula>NOT(ISERROR(SEARCH("4- Bajo",K30)))</formula>
    </cfRule>
    <cfRule type="containsText" dxfId="982" priority="456" operator="containsText" text="1- Bajo">
      <formula>NOT(ISERROR(SEARCH("1- Bajo",K30)))</formula>
    </cfRule>
  </conditionalFormatting>
  <conditionalFormatting sqref="H30:I30">
    <cfRule type="containsText" dxfId="981" priority="445" operator="containsText" text="3- Moderado">
      <formula>NOT(ISERROR(SEARCH("3- Moderado",H30)))</formula>
    </cfRule>
    <cfRule type="containsText" dxfId="980" priority="446" operator="containsText" text="6- Moderado">
      <formula>NOT(ISERROR(SEARCH("6- Moderado",H30)))</formula>
    </cfRule>
    <cfRule type="containsText" dxfId="979" priority="447" operator="containsText" text="4- Moderado">
      <formula>NOT(ISERROR(SEARCH("4- Moderado",H30)))</formula>
    </cfRule>
    <cfRule type="containsText" dxfId="978" priority="448" operator="containsText" text="3- Bajo">
      <formula>NOT(ISERROR(SEARCH("3- Bajo",H30)))</formula>
    </cfRule>
    <cfRule type="containsText" dxfId="977" priority="449" operator="containsText" text="4- Bajo">
      <formula>NOT(ISERROR(SEARCH("4- Bajo",H30)))</formula>
    </cfRule>
    <cfRule type="containsText" dxfId="976" priority="450" operator="containsText" text="1- Bajo">
      <formula>NOT(ISERROR(SEARCH("1- Bajo",H30)))</formula>
    </cfRule>
  </conditionalFormatting>
  <conditionalFormatting sqref="A30 C30:E30">
    <cfRule type="containsText" dxfId="975" priority="439" operator="containsText" text="3- Moderado">
      <formula>NOT(ISERROR(SEARCH("3- Moderado",A30)))</formula>
    </cfRule>
    <cfRule type="containsText" dxfId="974" priority="440" operator="containsText" text="6- Moderado">
      <formula>NOT(ISERROR(SEARCH("6- Moderado",A30)))</formula>
    </cfRule>
    <cfRule type="containsText" dxfId="973" priority="441" operator="containsText" text="4- Moderado">
      <formula>NOT(ISERROR(SEARCH("4- Moderado",A30)))</formula>
    </cfRule>
    <cfRule type="containsText" dxfId="972" priority="442" operator="containsText" text="3- Bajo">
      <formula>NOT(ISERROR(SEARCH("3- Bajo",A30)))</formula>
    </cfRule>
    <cfRule type="containsText" dxfId="971" priority="443" operator="containsText" text="4- Bajo">
      <formula>NOT(ISERROR(SEARCH("4- Bajo",A30)))</formula>
    </cfRule>
    <cfRule type="containsText" dxfId="970" priority="444" operator="containsText" text="1- Bajo">
      <formula>NOT(ISERROR(SEARCH("1- Bajo",A30)))</formula>
    </cfRule>
  </conditionalFormatting>
  <conditionalFormatting sqref="F30:G30">
    <cfRule type="containsText" dxfId="969" priority="433" operator="containsText" text="3- Moderado">
      <formula>NOT(ISERROR(SEARCH("3- Moderado",F30)))</formula>
    </cfRule>
    <cfRule type="containsText" dxfId="968" priority="434" operator="containsText" text="6- Moderado">
      <formula>NOT(ISERROR(SEARCH("6- Moderado",F30)))</formula>
    </cfRule>
    <cfRule type="containsText" dxfId="967" priority="435" operator="containsText" text="4- Moderado">
      <formula>NOT(ISERROR(SEARCH("4- Moderado",F30)))</formula>
    </cfRule>
    <cfRule type="containsText" dxfId="966" priority="436" operator="containsText" text="3- Bajo">
      <formula>NOT(ISERROR(SEARCH("3- Bajo",F30)))</formula>
    </cfRule>
    <cfRule type="containsText" dxfId="965" priority="437" operator="containsText" text="4- Bajo">
      <formula>NOT(ISERROR(SEARCH("4- Bajo",F30)))</formula>
    </cfRule>
    <cfRule type="containsText" dxfId="964" priority="438" operator="containsText" text="1- Bajo">
      <formula>NOT(ISERROR(SEARCH("1- Bajo",F30)))</formula>
    </cfRule>
  </conditionalFormatting>
  <conditionalFormatting sqref="J30:J34">
    <cfRule type="containsText" dxfId="963" priority="428" operator="containsText" text="Bajo">
      <formula>NOT(ISERROR(SEARCH("Bajo",J30)))</formula>
    </cfRule>
    <cfRule type="containsText" dxfId="962" priority="429" operator="containsText" text="Moderado">
      <formula>NOT(ISERROR(SEARCH("Moderado",J30)))</formula>
    </cfRule>
    <cfRule type="containsText" dxfId="961" priority="430" operator="containsText" text="Alto">
      <formula>NOT(ISERROR(SEARCH("Alto",J30)))</formula>
    </cfRule>
    <cfRule type="containsText" dxfId="960" priority="431" operator="containsText" text="Extremo">
      <formula>NOT(ISERROR(SEARCH("Extremo",J30)))</formula>
    </cfRule>
    <cfRule type="colorScale" priority="432">
      <colorScale>
        <cfvo type="min"/>
        <cfvo type="max"/>
        <color rgb="FFFF7128"/>
        <color rgb="FFFFEF9C"/>
      </colorScale>
    </cfRule>
  </conditionalFormatting>
  <conditionalFormatting sqref="M30:M34">
    <cfRule type="containsText" dxfId="959" priority="403" operator="containsText" text="Moderado">
      <formula>NOT(ISERROR(SEARCH("Moderado",M30)))</formula>
    </cfRule>
    <cfRule type="containsText" dxfId="958" priority="423" operator="containsText" text="Bajo">
      <formula>NOT(ISERROR(SEARCH("Bajo",M30)))</formula>
    </cfRule>
    <cfRule type="containsText" dxfId="957" priority="424" operator="containsText" text="Moderado">
      <formula>NOT(ISERROR(SEARCH("Moderado",M30)))</formula>
    </cfRule>
    <cfRule type="containsText" dxfId="956" priority="425" operator="containsText" text="Alto">
      <formula>NOT(ISERROR(SEARCH("Alto",M30)))</formula>
    </cfRule>
    <cfRule type="containsText" dxfId="955" priority="426" operator="containsText" text="Extremo">
      <formula>NOT(ISERROR(SEARCH("Extremo",M30)))</formula>
    </cfRule>
    <cfRule type="colorScale" priority="427">
      <colorScale>
        <cfvo type="min"/>
        <cfvo type="max"/>
        <color rgb="FFFF7128"/>
        <color rgb="FFFFEF9C"/>
      </colorScale>
    </cfRule>
  </conditionalFormatting>
  <conditionalFormatting sqref="N30">
    <cfRule type="containsText" dxfId="954" priority="417" operator="containsText" text="3- Moderado">
      <formula>NOT(ISERROR(SEARCH("3- Moderado",N30)))</formula>
    </cfRule>
    <cfRule type="containsText" dxfId="953" priority="418" operator="containsText" text="6- Moderado">
      <formula>NOT(ISERROR(SEARCH("6- Moderado",N30)))</formula>
    </cfRule>
    <cfRule type="containsText" dxfId="952" priority="419" operator="containsText" text="4- Moderado">
      <formula>NOT(ISERROR(SEARCH("4- Moderado",N30)))</formula>
    </cfRule>
    <cfRule type="containsText" dxfId="951" priority="420" operator="containsText" text="3- Bajo">
      <formula>NOT(ISERROR(SEARCH("3- Bajo",N30)))</formula>
    </cfRule>
    <cfRule type="containsText" dxfId="950" priority="421" operator="containsText" text="4- Bajo">
      <formula>NOT(ISERROR(SEARCH("4- Bajo",N30)))</formula>
    </cfRule>
    <cfRule type="containsText" dxfId="949" priority="422" operator="containsText" text="1- Bajo">
      <formula>NOT(ISERROR(SEARCH("1- Bajo",N30)))</formula>
    </cfRule>
  </conditionalFormatting>
  <conditionalFormatting sqref="H30:H34">
    <cfRule type="containsText" dxfId="948" priority="404" operator="containsText" text="Muy Alta">
      <formula>NOT(ISERROR(SEARCH("Muy Alta",H30)))</formula>
    </cfRule>
    <cfRule type="containsText" dxfId="947" priority="405" operator="containsText" text="Alta">
      <formula>NOT(ISERROR(SEARCH("Alta",H30)))</formula>
    </cfRule>
    <cfRule type="containsText" dxfId="946" priority="406" operator="containsText" text="Muy Alta">
      <formula>NOT(ISERROR(SEARCH("Muy Alta",H30)))</formula>
    </cfRule>
    <cfRule type="containsText" dxfId="945" priority="411" operator="containsText" text="Muy Baja">
      <formula>NOT(ISERROR(SEARCH("Muy Baja",H30)))</formula>
    </cfRule>
    <cfRule type="containsText" dxfId="944" priority="412" operator="containsText" text="Baja">
      <formula>NOT(ISERROR(SEARCH("Baja",H30)))</formula>
    </cfRule>
    <cfRule type="containsText" dxfId="943" priority="413" operator="containsText" text="Media">
      <formula>NOT(ISERROR(SEARCH("Media",H30)))</formula>
    </cfRule>
    <cfRule type="containsText" dxfId="942" priority="414" operator="containsText" text="Alta">
      <formula>NOT(ISERROR(SEARCH("Alta",H30)))</formula>
    </cfRule>
    <cfRule type="containsText" dxfId="941" priority="416" operator="containsText" text="Muy Alta">
      <formula>NOT(ISERROR(SEARCH("Muy Alta",H30)))</formula>
    </cfRule>
  </conditionalFormatting>
  <conditionalFormatting sqref="I30:I34">
    <cfRule type="containsText" dxfId="940" priority="407" operator="containsText" text="Catastrófico">
      <formula>NOT(ISERROR(SEARCH("Catastrófico",I30)))</formula>
    </cfRule>
    <cfRule type="containsText" dxfId="939" priority="408" operator="containsText" text="Mayor">
      <formula>NOT(ISERROR(SEARCH("Mayor",I30)))</formula>
    </cfRule>
    <cfRule type="containsText" dxfId="938" priority="409" operator="containsText" text="Menor">
      <formula>NOT(ISERROR(SEARCH("Menor",I30)))</formula>
    </cfRule>
    <cfRule type="containsText" dxfId="937" priority="410" operator="containsText" text="Leve">
      <formula>NOT(ISERROR(SEARCH("Leve",I30)))</formula>
    </cfRule>
    <cfRule type="containsText" dxfId="936" priority="415" operator="containsText" text="Moderado">
      <formula>NOT(ISERROR(SEARCH("Moderado",I30)))</formula>
    </cfRule>
  </conditionalFormatting>
  <conditionalFormatting sqref="K30:K34">
    <cfRule type="containsText" dxfId="935" priority="402" operator="containsText" text="Media">
      <formula>NOT(ISERROR(SEARCH("Media",K30)))</formula>
    </cfRule>
  </conditionalFormatting>
  <conditionalFormatting sqref="L30:L34">
    <cfRule type="containsText" dxfId="934" priority="401" operator="containsText" text="Moderado">
      <formula>NOT(ISERROR(SEARCH("Moderado",L30)))</formula>
    </cfRule>
  </conditionalFormatting>
  <conditionalFormatting sqref="J30:J34">
    <cfRule type="containsText" dxfId="933" priority="400" operator="containsText" text="Moderado">
      <formula>NOT(ISERROR(SEARCH("Moderado",J30)))</formula>
    </cfRule>
  </conditionalFormatting>
  <conditionalFormatting sqref="J30:J34">
    <cfRule type="containsText" dxfId="932" priority="398" operator="containsText" text="Bajo">
      <formula>NOT(ISERROR(SEARCH("Bajo",J30)))</formula>
    </cfRule>
    <cfRule type="containsText" dxfId="931" priority="399" operator="containsText" text="Extremo">
      <formula>NOT(ISERROR(SEARCH("Extremo",J30)))</formula>
    </cfRule>
  </conditionalFormatting>
  <conditionalFormatting sqref="K30:K34">
    <cfRule type="containsText" dxfId="930" priority="396" operator="containsText" text="Baja">
      <formula>NOT(ISERROR(SEARCH("Baja",K30)))</formula>
    </cfRule>
    <cfRule type="containsText" dxfId="929" priority="397" operator="containsText" text="Muy Baja">
      <formula>NOT(ISERROR(SEARCH("Muy Baja",K30)))</formula>
    </cfRule>
  </conditionalFormatting>
  <conditionalFormatting sqref="K30:K34">
    <cfRule type="containsText" dxfId="928" priority="394" operator="containsText" text="Muy Alta">
      <formula>NOT(ISERROR(SEARCH("Muy Alta",K30)))</formula>
    </cfRule>
    <cfRule type="containsText" dxfId="927" priority="395" operator="containsText" text="Alta">
      <formula>NOT(ISERROR(SEARCH("Alta",K30)))</formula>
    </cfRule>
  </conditionalFormatting>
  <conditionalFormatting sqref="L30:L34">
    <cfRule type="containsText" dxfId="926" priority="390" operator="containsText" text="Catastrófico">
      <formula>NOT(ISERROR(SEARCH("Catastrófico",L30)))</formula>
    </cfRule>
    <cfRule type="containsText" dxfId="925" priority="391" operator="containsText" text="Mayor">
      <formula>NOT(ISERROR(SEARCH("Mayor",L30)))</formula>
    </cfRule>
    <cfRule type="containsText" dxfId="924" priority="392" operator="containsText" text="Menor">
      <formula>NOT(ISERROR(SEARCH("Menor",L30)))</formula>
    </cfRule>
    <cfRule type="containsText" dxfId="923" priority="393" operator="containsText" text="Leve">
      <formula>NOT(ISERROR(SEARCH("Leve",L30)))</formula>
    </cfRule>
  </conditionalFormatting>
  <conditionalFormatting sqref="K35:L35">
    <cfRule type="containsText" dxfId="922" priority="384" operator="containsText" text="3- Moderado">
      <formula>NOT(ISERROR(SEARCH("3- Moderado",K35)))</formula>
    </cfRule>
    <cfRule type="containsText" dxfId="921" priority="385" operator="containsText" text="6- Moderado">
      <formula>NOT(ISERROR(SEARCH("6- Moderado",K35)))</formula>
    </cfRule>
    <cfRule type="containsText" dxfId="920" priority="386" operator="containsText" text="4- Moderado">
      <formula>NOT(ISERROR(SEARCH("4- Moderado",K35)))</formula>
    </cfRule>
    <cfRule type="containsText" dxfId="919" priority="387" operator="containsText" text="3- Bajo">
      <formula>NOT(ISERROR(SEARCH("3- Bajo",K35)))</formula>
    </cfRule>
    <cfRule type="containsText" dxfId="918" priority="388" operator="containsText" text="4- Bajo">
      <formula>NOT(ISERROR(SEARCH("4- Bajo",K35)))</formula>
    </cfRule>
    <cfRule type="containsText" dxfId="917" priority="389" operator="containsText" text="1- Bajo">
      <formula>NOT(ISERROR(SEARCH("1- Bajo",K35)))</formula>
    </cfRule>
  </conditionalFormatting>
  <conditionalFormatting sqref="H35:I35">
    <cfRule type="containsText" dxfId="916" priority="378" operator="containsText" text="3- Moderado">
      <formula>NOT(ISERROR(SEARCH("3- Moderado",H35)))</formula>
    </cfRule>
    <cfRule type="containsText" dxfId="915" priority="379" operator="containsText" text="6- Moderado">
      <formula>NOT(ISERROR(SEARCH("6- Moderado",H35)))</formula>
    </cfRule>
    <cfRule type="containsText" dxfId="914" priority="380" operator="containsText" text="4- Moderado">
      <formula>NOT(ISERROR(SEARCH("4- Moderado",H35)))</formula>
    </cfRule>
    <cfRule type="containsText" dxfId="913" priority="381" operator="containsText" text="3- Bajo">
      <formula>NOT(ISERROR(SEARCH("3- Bajo",H35)))</formula>
    </cfRule>
    <cfRule type="containsText" dxfId="912" priority="382" operator="containsText" text="4- Bajo">
      <formula>NOT(ISERROR(SEARCH("4- Bajo",H35)))</formula>
    </cfRule>
    <cfRule type="containsText" dxfId="911" priority="383" operator="containsText" text="1- Bajo">
      <formula>NOT(ISERROR(SEARCH("1- Bajo",H35)))</formula>
    </cfRule>
  </conditionalFormatting>
  <conditionalFormatting sqref="A35 C35:E35">
    <cfRule type="containsText" dxfId="910" priority="372" operator="containsText" text="3- Moderado">
      <formula>NOT(ISERROR(SEARCH("3- Moderado",A35)))</formula>
    </cfRule>
    <cfRule type="containsText" dxfId="909" priority="373" operator="containsText" text="6- Moderado">
      <formula>NOT(ISERROR(SEARCH("6- Moderado",A35)))</formula>
    </cfRule>
    <cfRule type="containsText" dxfId="908" priority="374" operator="containsText" text="4- Moderado">
      <formula>NOT(ISERROR(SEARCH("4- Moderado",A35)))</formula>
    </cfRule>
    <cfRule type="containsText" dxfId="907" priority="375" operator="containsText" text="3- Bajo">
      <formula>NOT(ISERROR(SEARCH("3- Bajo",A35)))</formula>
    </cfRule>
    <cfRule type="containsText" dxfId="906" priority="376" operator="containsText" text="4- Bajo">
      <formula>NOT(ISERROR(SEARCH("4- Bajo",A35)))</formula>
    </cfRule>
    <cfRule type="containsText" dxfId="905" priority="377" operator="containsText" text="1- Bajo">
      <formula>NOT(ISERROR(SEARCH("1- Bajo",A35)))</formula>
    </cfRule>
  </conditionalFormatting>
  <conditionalFormatting sqref="F35:G35">
    <cfRule type="containsText" dxfId="904" priority="366" operator="containsText" text="3- Moderado">
      <formula>NOT(ISERROR(SEARCH("3- Moderado",F35)))</formula>
    </cfRule>
    <cfRule type="containsText" dxfId="903" priority="367" operator="containsText" text="6- Moderado">
      <formula>NOT(ISERROR(SEARCH("6- Moderado",F35)))</formula>
    </cfRule>
    <cfRule type="containsText" dxfId="902" priority="368" operator="containsText" text="4- Moderado">
      <formula>NOT(ISERROR(SEARCH("4- Moderado",F35)))</formula>
    </cfRule>
    <cfRule type="containsText" dxfId="901" priority="369" operator="containsText" text="3- Bajo">
      <formula>NOT(ISERROR(SEARCH("3- Bajo",F35)))</formula>
    </cfRule>
    <cfRule type="containsText" dxfId="900" priority="370" operator="containsText" text="4- Bajo">
      <formula>NOT(ISERROR(SEARCH("4- Bajo",F35)))</formula>
    </cfRule>
    <cfRule type="containsText" dxfId="899" priority="371" operator="containsText" text="1- Bajo">
      <formula>NOT(ISERROR(SEARCH("1- Bajo",F35)))</formula>
    </cfRule>
  </conditionalFormatting>
  <conditionalFormatting sqref="J35:J39">
    <cfRule type="containsText" dxfId="898" priority="361" operator="containsText" text="Bajo">
      <formula>NOT(ISERROR(SEARCH("Bajo",J35)))</formula>
    </cfRule>
    <cfRule type="containsText" dxfId="897" priority="362" operator="containsText" text="Moderado">
      <formula>NOT(ISERROR(SEARCH("Moderado",J35)))</formula>
    </cfRule>
    <cfRule type="containsText" dxfId="896" priority="363" operator="containsText" text="Alto">
      <formula>NOT(ISERROR(SEARCH("Alto",J35)))</formula>
    </cfRule>
    <cfRule type="containsText" dxfId="895" priority="364" operator="containsText" text="Extremo">
      <formula>NOT(ISERROR(SEARCH("Extremo",J35)))</formula>
    </cfRule>
    <cfRule type="colorScale" priority="365">
      <colorScale>
        <cfvo type="min"/>
        <cfvo type="max"/>
        <color rgb="FFFF7128"/>
        <color rgb="FFFFEF9C"/>
      </colorScale>
    </cfRule>
  </conditionalFormatting>
  <conditionalFormatting sqref="M35:M39">
    <cfRule type="containsText" dxfId="894" priority="336" operator="containsText" text="Moderado">
      <formula>NOT(ISERROR(SEARCH("Moderado",M35)))</formula>
    </cfRule>
    <cfRule type="containsText" dxfId="893" priority="356" operator="containsText" text="Bajo">
      <formula>NOT(ISERROR(SEARCH("Bajo",M35)))</formula>
    </cfRule>
    <cfRule type="containsText" dxfId="892" priority="357" operator="containsText" text="Moderado">
      <formula>NOT(ISERROR(SEARCH("Moderado",M35)))</formula>
    </cfRule>
    <cfRule type="containsText" dxfId="891" priority="358" operator="containsText" text="Alto">
      <formula>NOT(ISERROR(SEARCH("Alto",M35)))</formula>
    </cfRule>
    <cfRule type="containsText" dxfId="890" priority="359" operator="containsText" text="Extremo">
      <formula>NOT(ISERROR(SEARCH("Extremo",M35)))</formula>
    </cfRule>
    <cfRule type="colorScale" priority="360">
      <colorScale>
        <cfvo type="min"/>
        <cfvo type="max"/>
        <color rgb="FFFF7128"/>
        <color rgb="FFFFEF9C"/>
      </colorScale>
    </cfRule>
  </conditionalFormatting>
  <conditionalFormatting sqref="N35">
    <cfRule type="containsText" dxfId="889" priority="350" operator="containsText" text="3- Moderado">
      <formula>NOT(ISERROR(SEARCH("3- Moderado",N35)))</formula>
    </cfRule>
    <cfRule type="containsText" dxfId="888" priority="351" operator="containsText" text="6- Moderado">
      <formula>NOT(ISERROR(SEARCH("6- Moderado",N35)))</formula>
    </cfRule>
    <cfRule type="containsText" dxfId="887" priority="352" operator="containsText" text="4- Moderado">
      <formula>NOT(ISERROR(SEARCH("4- Moderado",N35)))</formula>
    </cfRule>
    <cfRule type="containsText" dxfId="886" priority="353" operator="containsText" text="3- Bajo">
      <formula>NOT(ISERROR(SEARCH("3- Bajo",N35)))</formula>
    </cfRule>
    <cfRule type="containsText" dxfId="885" priority="354" operator="containsText" text="4- Bajo">
      <formula>NOT(ISERROR(SEARCH("4- Bajo",N35)))</formula>
    </cfRule>
    <cfRule type="containsText" dxfId="884" priority="355" operator="containsText" text="1- Bajo">
      <formula>NOT(ISERROR(SEARCH("1- Bajo",N35)))</formula>
    </cfRule>
  </conditionalFormatting>
  <conditionalFormatting sqref="H35:H39">
    <cfRule type="containsText" dxfId="883" priority="337" operator="containsText" text="Muy Alta">
      <formula>NOT(ISERROR(SEARCH("Muy Alta",H35)))</formula>
    </cfRule>
    <cfRule type="containsText" dxfId="882" priority="338" operator="containsText" text="Alta">
      <formula>NOT(ISERROR(SEARCH("Alta",H35)))</formula>
    </cfRule>
    <cfRule type="containsText" dxfId="881" priority="339" operator="containsText" text="Muy Alta">
      <formula>NOT(ISERROR(SEARCH("Muy Alta",H35)))</formula>
    </cfRule>
    <cfRule type="containsText" dxfId="880" priority="344" operator="containsText" text="Muy Baja">
      <formula>NOT(ISERROR(SEARCH("Muy Baja",H35)))</formula>
    </cfRule>
    <cfRule type="containsText" dxfId="879" priority="345" operator="containsText" text="Baja">
      <formula>NOT(ISERROR(SEARCH("Baja",H35)))</formula>
    </cfRule>
    <cfRule type="containsText" dxfId="878" priority="346" operator="containsText" text="Media">
      <formula>NOT(ISERROR(SEARCH("Media",H35)))</formula>
    </cfRule>
    <cfRule type="containsText" dxfId="877" priority="347" operator="containsText" text="Alta">
      <formula>NOT(ISERROR(SEARCH("Alta",H35)))</formula>
    </cfRule>
    <cfRule type="containsText" dxfId="876" priority="349" operator="containsText" text="Muy Alta">
      <formula>NOT(ISERROR(SEARCH("Muy Alta",H35)))</formula>
    </cfRule>
  </conditionalFormatting>
  <conditionalFormatting sqref="I35:I39">
    <cfRule type="containsText" dxfId="875" priority="340" operator="containsText" text="Catastrófico">
      <formula>NOT(ISERROR(SEARCH("Catastrófico",I35)))</formula>
    </cfRule>
    <cfRule type="containsText" dxfId="874" priority="341" operator="containsText" text="Mayor">
      <formula>NOT(ISERROR(SEARCH("Mayor",I35)))</formula>
    </cfRule>
    <cfRule type="containsText" dxfId="873" priority="342" operator="containsText" text="Menor">
      <formula>NOT(ISERROR(SEARCH("Menor",I35)))</formula>
    </cfRule>
    <cfRule type="containsText" dxfId="872" priority="343" operator="containsText" text="Leve">
      <formula>NOT(ISERROR(SEARCH("Leve",I35)))</formula>
    </cfRule>
    <cfRule type="containsText" dxfId="871" priority="348" operator="containsText" text="Moderado">
      <formula>NOT(ISERROR(SEARCH("Moderado",I35)))</formula>
    </cfRule>
  </conditionalFormatting>
  <conditionalFormatting sqref="K35:K39">
    <cfRule type="containsText" dxfId="870" priority="335" operator="containsText" text="Media">
      <formula>NOT(ISERROR(SEARCH("Media",K35)))</formula>
    </cfRule>
  </conditionalFormatting>
  <conditionalFormatting sqref="L35:L39">
    <cfRule type="containsText" dxfId="869" priority="334" operator="containsText" text="Moderado">
      <formula>NOT(ISERROR(SEARCH("Moderado",L35)))</formula>
    </cfRule>
  </conditionalFormatting>
  <conditionalFormatting sqref="J35:J39">
    <cfRule type="containsText" dxfId="868" priority="333" operator="containsText" text="Moderado">
      <formula>NOT(ISERROR(SEARCH("Moderado",J35)))</formula>
    </cfRule>
  </conditionalFormatting>
  <conditionalFormatting sqref="J35:J39">
    <cfRule type="containsText" dxfId="867" priority="331" operator="containsText" text="Bajo">
      <formula>NOT(ISERROR(SEARCH("Bajo",J35)))</formula>
    </cfRule>
    <cfRule type="containsText" dxfId="866" priority="332" operator="containsText" text="Extremo">
      <formula>NOT(ISERROR(SEARCH("Extremo",J35)))</formula>
    </cfRule>
  </conditionalFormatting>
  <conditionalFormatting sqref="K35:K39">
    <cfRule type="containsText" dxfId="865" priority="329" operator="containsText" text="Baja">
      <formula>NOT(ISERROR(SEARCH("Baja",K35)))</formula>
    </cfRule>
    <cfRule type="containsText" dxfId="864" priority="330" operator="containsText" text="Muy Baja">
      <formula>NOT(ISERROR(SEARCH("Muy Baja",K35)))</formula>
    </cfRule>
  </conditionalFormatting>
  <conditionalFormatting sqref="K35:K39">
    <cfRule type="containsText" dxfId="863" priority="327" operator="containsText" text="Muy Alta">
      <formula>NOT(ISERROR(SEARCH("Muy Alta",K35)))</formula>
    </cfRule>
    <cfRule type="containsText" dxfId="862" priority="328" operator="containsText" text="Alta">
      <formula>NOT(ISERROR(SEARCH("Alta",K35)))</formula>
    </cfRule>
  </conditionalFormatting>
  <conditionalFormatting sqref="L35:L39">
    <cfRule type="containsText" dxfId="861" priority="323" operator="containsText" text="Catastrófico">
      <formula>NOT(ISERROR(SEARCH("Catastrófico",L35)))</formula>
    </cfRule>
    <cfRule type="containsText" dxfId="860" priority="324" operator="containsText" text="Mayor">
      <formula>NOT(ISERROR(SEARCH("Mayor",L35)))</formula>
    </cfRule>
    <cfRule type="containsText" dxfId="859" priority="325" operator="containsText" text="Menor">
      <formula>NOT(ISERROR(SEARCH("Menor",L35)))</formula>
    </cfRule>
    <cfRule type="containsText" dxfId="858" priority="326" operator="containsText" text="Leve">
      <formula>NOT(ISERROR(SEARCH("Leve",L35)))</formula>
    </cfRule>
  </conditionalFormatting>
  <conditionalFormatting sqref="K40:L40">
    <cfRule type="containsText" dxfId="857" priority="317" operator="containsText" text="3- Moderado">
      <formula>NOT(ISERROR(SEARCH("3- Moderado",K40)))</formula>
    </cfRule>
    <cfRule type="containsText" dxfId="856" priority="318" operator="containsText" text="6- Moderado">
      <formula>NOT(ISERROR(SEARCH("6- Moderado",K40)))</formula>
    </cfRule>
    <cfRule type="containsText" dxfId="855" priority="319" operator="containsText" text="4- Moderado">
      <formula>NOT(ISERROR(SEARCH("4- Moderado",K40)))</formula>
    </cfRule>
    <cfRule type="containsText" dxfId="854" priority="320" operator="containsText" text="3- Bajo">
      <formula>NOT(ISERROR(SEARCH("3- Bajo",K40)))</formula>
    </cfRule>
    <cfRule type="containsText" dxfId="853" priority="321" operator="containsText" text="4- Bajo">
      <formula>NOT(ISERROR(SEARCH("4- Bajo",K40)))</formula>
    </cfRule>
    <cfRule type="containsText" dxfId="852" priority="322" operator="containsText" text="1- Bajo">
      <formula>NOT(ISERROR(SEARCH("1- Bajo",K40)))</formula>
    </cfRule>
  </conditionalFormatting>
  <conditionalFormatting sqref="H40:I40">
    <cfRule type="containsText" dxfId="851" priority="311" operator="containsText" text="3- Moderado">
      <formula>NOT(ISERROR(SEARCH("3- Moderado",H40)))</formula>
    </cfRule>
    <cfRule type="containsText" dxfId="850" priority="312" operator="containsText" text="6- Moderado">
      <formula>NOT(ISERROR(SEARCH("6- Moderado",H40)))</formula>
    </cfRule>
    <cfRule type="containsText" dxfId="849" priority="313" operator="containsText" text="4- Moderado">
      <formula>NOT(ISERROR(SEARCH("4- Moderado",H40)))</formula>
    </cfRule>
    <cfRule type="containsText" dxfId="848" priority="314" operator="containsText" text="3- Bajo">
      <formula>NOT(ISERROR(SEARCH("3- Bajo",H40)))</formula>
    </cfRule>
    <cfRule type="containsText" dxfId="847" priority="315" operator="containsText" text="4- Bajo">
      <formula>NOT(ISERROR(SEARCH("4- Bajo",H40)))</formula>
    </cfRule>
    <cfRule type="containsText" dxfId="846" priority="316" operator="containsText" text="1- Bajo">
      <formula>NOT(ISERROR(SEARCH("1- Bajo",H40)))</formula>
    </cfRule>
  </conditionalFormatting>
  <conditionalFormatting sqref="A40 C40:E40">
    <cfRule type="containsText" dxfId="845" priority="305" operator="containsText" text="3- Moderado">
      <formula>NOT(ISERROR(SEARCH("3- Moderado",A40)))</formula>
    </cfRule>
    <cfRule type="containsText" dxfId="844" priority="306" operator="containsText" text="6- Moderado">
      <formula>NOT(ISERROR(SEARCH("6- Moderado",A40)))</formula>
    </cfRule>
    <cfRule type="containsText" dxfId="843" priority="307" operator="containsText" text="4- Moderado">
      <formula>NOT(ISERROR(SEARCH("4- Moderado",A40)))</formula>
    </cfRule>
    <cfRule type="containsText" dxfId="842" priority="308" operator="containsText" text="3- Bajo">
      <formula>NOT(ISERROR(SEARCH("3- Bajo",A40)))</formula>
    </cfRule>
    <cfRule type="containsText" dxfId="841" priority="309" operator="containsText" text="4- Bajo">
      <formula>NOT(ISERROR(SEARCH("4- Bajo",A40)))</formula>
    </cfRule>
    <cfRule type="containsText" dxfId="840" priority="310" operator="containsText" text="1- Bajo">
      <formula>NOT(ISERROR(SEARCH("1- Bajo",A40)))</formula>
    </cfRule>
  </conditionalFormatting>
  <conditionalFormatting sqref="F40:G40">
    <cfRule type="containsText" dxfId="839" priority="299" operator="containsText" text="3- Moderado">
      <formula>NOT(ISERROR(SEARCH("3- Moderado",F40)))</formula>
    </cfRule>
    <cfRule type="containsText" dxfId="838" priority="300" operator="containsText" text="6- Moderado">
      <formula>NOT(ISERROR(SEARCH("6- Moderado",F40)))</formula>
    </cfRule>
    <cfRule type="containsText" dxfId="837" priority="301" operator="containsText" text="4- Moderado">
      <formula>NOT(ISERROR(SEARCH("4- Moderado",F40)))</formula>
    </cfRule>
    <cfRule type="containsText" dxfId="836" priority="302" operator="containsText" text="3- Bajo">
      <formula>NOT(ISERROR(SEARCH("3- Bajo",F40)))</formula>
    </cfRule>
    <cfRule type="containsText" dxfId="835" priority="303" operator="containsText" text="4- Bajo">
      <formula>NOT(ISERROR(SEARCH("4- Bajo",F40)))</formula>
    </cfRule>
    <cfRule type="containsText" dxfId="834" priority="304" operator="containsText" text="1- Bajo">
      <formula>NOT(ISERROR(SEARCH("1- Bajo",F40)))</formula>
    </cfRule>
  </conditionalFormatting>
  <conditionalFormatting sqref="J40:J44">
    <cfRule type="containsText" dxfId="833" priority="294" operator="containsText" text="Bajo">
      <formula>NOT(ISERROR(SEARCH("Bajo",J40)))</formula>
    </cfRule>
    <cfRule type="containsText" dxfId="832" priority="295" operator="containsText" text="Moderado">
      <formula>NOT(ISERROR(SEARCH("Moderado",J40)))</formula>
    </cfRule>
    <cfRule type="containsText" dxfId="831" priority="296" operator="containsText" text="Alto">
      <formula>NOT(ISERROR(SEARCH("Alto",J40)))</formula>
    </cfRule>
    <cfRule type="containsText" dxfId="830" priority="297" operator="containsText" text="Extremo">
      <formula>NOT(ISERROR(SEARCH("Extremo",J40)))</formula>
    </cfRule>
    <cfRule type="colorScale" priority="298">
      <colorScale>
        <cfvo type="min"/>
        <cfvo type="max"/>
        <color rgb="FFFF7128"/>
        <color rgb="FFFFEF9C"/>
      </colorScale>
    </cfRule>
  </conditionalFormatting>
  <conditionalFormatting sqref="M40:M44">
    <cfRule type="containsText" dxfId="829" priority="269" operator="containsText" text="Moderado">
      <formula>NOT(ISERROR(SEARCH("Moderado",M40)))</formula>
    </cfRule>
    <cfRule type="containsText" dxfId="828" priority="289" operator="containsText" text="Bajo">
      <formula>NOT(ISERROR(SEARCH("Bajo",M40)))</formula>
    </cfRule>
    <cfRule type="containsText" dxfId="827" priority="290" operator="containsText" text="Moderado">
      <formula>NOT(ISERROR(SEARCH("Moderado",M40)))</formula>
    </cfRule>
    <cfRule type="containsText" dxfId="826" priority="291" operator="containsText" text="Alto">
      <formula>NOT(ISERROR(SEARCH("Alto",M40)))</formula>
    </cfRule>
    <cfRule type="containsText" dxfId="825" priority="292" operator="containsText" text="Extremo">
      <formula>NOT(ISERROR(SEARCH("Extremo",M40)))</formula>
    </cfRule>
    <cfRule type="colorScale" priority="293">
      <colorScale>
        <cfvo type="min"/>
        <cfvo type="max"/>
        <color rgb="FFFF7128"/>
        <color rgb="FFFFEF9C"/>
      </colorScale>
    </cfRule>
  </conditionalFormatting>
  <conditionalFormatting sqref="N40">
    <cfRule type="containsText" dxfId="824" priority="283" operator="containsText" text="3- Moderado">
      <formula>NOT(ISERROR(SEARCH("3- Moderado",N40)))</formula>
    </cfRule>
    <cfRule type="containsText" dxfId="823" priority="284" operator="containsText" text="6- Moderado">
      <formula>NOT(ISERROR(SEARCH("6- Moderado",N40)))</formula>
    </cfRule>
    <cfRule type="containsText" dxfId="822" priority="285" operator="containsText" text="4- Moderado">
      <formula>NOT(ISERROR(SEARCH("4- Moderado",N40)))</formula>
    </cfRule>
    <cfRule type="containsText" dxfId="821" priority="286" operator="containsText" text="3- Bajo">
      <formula>NOT(ISERROR(SEARCH("3- Bajo",N40)))</formula>
    </cfRule>
    <cfRule type="containsText" dxfId="820" priority="287" operator="containsText" text="4- Bajo">
      <formula>NOT(ISERROR(SEARCH("4- Bajo",N40)))</formula>
    </cfRule>
    <cfRule type="containsText" dxfId="819" priority="288" operator="containsText" text="1- Bajo">
      <formula>NOT(ISERROR(SEARCH("1- Bajo",N40)))</formula>
    </cfRule>
  </conditionalFormatting>
  <conditionalFormatting sqref="H40:H44">
    <cfRule type="containsText" dxfId="818" priority="270" operator="containsText" text="Muy Alta">
      <formula>NOT(ISERROR(SEARCH("Muy Alta",H40)))</formula>
    </cfRule>
    <cfRule type="containsText" dxfId="817" priority="271" operator="containsText" text="Alta">
      <formula>NOT(ISERROR(SEARCH("Alta",H40)))</formula>
    </cfRule>
    <cfRule type="containsText" dxfId="816" priority="272" operator="containsText" text="Muy Alta">
      <formula>NOT(ISERROR(SEARCH("Muy Alta",H40)))</formula>
    </cfRule>
    <cfRule type="containsText" dxfId="815" priority="277" operator="containsText" text="Muy Baja">
      <formula>NOT(ISERROR(SEARCH("Muy Baja",H40)))</formula>
    </cfRule>
    <cfRule type="containsText" dxfId="814" priority="278" operator="containsText" text="Baja">
      <formula>NOT(ISERROR(SEARCH("Baja",H40)))</formula>
    </cfRule>
    <cfRule type="containsText" dxfId="813" priority="279" operator="containsText" text="Media">
      <formula>NOT(ISERROR(SEARCH("Media",H40)))</formula>
    </cfRule>
    <cfRule type="containsText" dxfId="812" priority="280" operator="containsText" text="Alta">
      <formula>NOT(ISERROR(SEARCH("Alta",H40)))</formula>
    </cfRule>
    <cfRule type="containsText" dxfId="811" priority="282" operator="containsText" text="Muy Alta">
      <formula>NOT(ISERROR(SEARCH("Muy Alta",H40)))</formula>
    </cfRule>
  </conditionalFormatting>
  <conditionalFormatting sqref="I40:I44">
    <cfRule type="containsText" dxfId="810" priority="273" operator="containsText" text="Catastrófico">
      <formula>NOT(ISERROR(SEARCH("Catastrófico",I40)))</formula>
    </cfRule>
    <cfRule type="containsText" dxfId="809" priority="274" operator="containsText" text="Mayor">
      <formula>NOT(ISERROR(SEARCH("Mayor",I40)))</formula>
    </cfRule>
    <cfRule type="containsText" dxfId="808" priority="275" operator="containsText" text="Menor">
      <formula>NOT(ISERROR(SEARCH("Menor",I40)))</formula>
    </cfRule>
    <cfRule type="containsText" dxfId="807" priority="276" operator="containsText" text="Leve">
      <formula>NOT(ISERROR(SEARCH("Leve",I40)))</formula>
    </cfRule>
    <cfRule type="containsText" dxfId="806" priority="281" operator="containsText" text="Moderado">
      <formula>NOT(ISERROR(SEARCH("Moderado",I40)))</formula>
    </cfRule>
  </conditionalFormatting>
  <conditionalFormatting sqref="K40:K44">
    <cfRule type="containsText" dxfId="805" priority="268" operator="containsText" text="Media">
      <formula>NOT(ISERROR(SEARCH("Media",K40)))</formula>
    </cfRule>
  </conditionalFormatting>
  <conditionalFormatting sqref="L40:L44">
    <cfRule type="containsText" dxfId="804" priority="267" operator="containsText" text="Moderado">
      <formula>NOT(ISERROR(SEARCH("Moderado",L40)))</formula>
    </cfRule>
  </conditionalFormatting>
  <conditionalFormatting sqref="J40:J44">
    <cfRule type="containsText" dxfId="803" priority="266" operator="containsText" text="Moderado">
      <formula>NOT(ISERROR(SEARCH("Moderado",J40)))</formula>
    </cfRule>
  </conditionalFormatting>
  <conditionalFormatting sqref="J40:J44">
    <cfRule type="containsText" dxfId="802" priority="264" operator="containsText" text="Bajo">
      <formula>NOT(ISERROR(SEARCH("Bajo",J40)))</formula>
    </cfRule>
    <cfRule type="containsText" dxfId="801" priority="265" operator="containsText" text="Extremo">
      <formula>NOT(ISERROR(SEARCH("Extremo",J40)))</formula>
    </cfRule>
  </conditionalFormatting>
  <conditionalFormatting sqref="K40:K44">
    <cfRule type="containsText" dxfId="800" priority="262" operator="containsText" text="Baja">
      <formula>NOT(ISERROR(SEARCH("Baja",K40)))</formula>
    </cfRule>
    <cfRule type="containsText" dxfId="799" priority="263" operator="containsText" text="Muy Baja">
      <formula>NOT(ISERROR(SEARCH("Muy Baja",K40)))</formula>
    </cfRule>
  </conditionalFormatting>
  <conditionalFormatting sqref="K40:K44">
    <cfRule type="containsText" dxfId="798" priority="260" operator="containsText" text="Muy Alta">
      <formula>NOT(ISERROR(SEARCH("Muy Alta",K40)))</formula>
    </cfRule>
    <cfRule type="containsText" dxfId="797" priority="261" operator="containsText" text="Alta">
      <formula>NOT(ISERROR(SEARCH("Alta",K40)))</formula>
    </cfRule>
  </conditionalFormatting>
  <conditionalFormatting sqref="L40:L44">
    <cfRule type="containsText" dxfId="796" priority="256" operator="containsText" text="Catastrófico">
      <formula>NOT(ISERROR(SEARCH("Catastrófico",L40)))</formula>
    </cfRule>
    <cfRule type="containsText" dxfId="795" priority="257" operator="containsText" text="Mayor">
      <formula>NOT(ISERROR(SEARCH("Mayor",L40)))</formula>
    </cfRule>
    <cfRule type="containsText" dxfId="794" priority="258" operator="containsText" text="Menor">
      <formula>NOT(ISERROR(SEARCH("Menor",L40)))</formula>
    </cfRule>
    <cfRule type="containsText" dxfId="793" priority="259" operator="containsText" text="Leve">
      <formula>NOT(ISERROR(SEARCH("Leve",L40)))</formula>
    </cfRule>
  </conditionalFormatting>
  <conditionalFormatting sqref="K45:L45">
    <cfRule type="containsText" dxfId="792" priority="250" operator="containsText" text="3- Moderado">
      <formula>NOT(ISERROR(SEARCH("3- Moderado",K45)))</formula>
    </cfRule>
    <cfRule type="containsText" dxfId="791" priority="251" operator="containsText" text="6- Moderado">
      <formula>NOT(ISERROR(SEARCH("6- Moderado",K45)))</formula>
    </cfRule>
    <cfRule type="containsText" dxfId="790" priority="252" operator="containsText" text="4- Moderado">
      <formula>NOT(ISERROR(SEARCH("4- Moderado",K45)))</formula>
    </cfRule>
    <cfRule type="containsText" dxfId="789" priority="253" operator="containsText" text="3- Bajo">
      <formula>NOT(ISERROR(SEARCH("3- Bajo",K45)))</formula>
    </cfRule>
    <cfRule type="containsText" dxfId="788" priority="254" operator="containsText" text="4- Bajo">
      <formula>NOT(ISERROR(SEARCH("4- Bajo",K45)))</formula>
    </cfRule>
    <cfRule type="containsText" dxfId="787" priority="255" operator="containsText" text="1- Bajo">
      <formula>NOT(ISERROR(SEARCH("1- Bajo",K45)))</formula>
    </cfRule>
  </conditionalFormatting>
  <conditionalFormatting sqref="H45:I45">
    <cfRule type="containsText" dxfId="786" priority="244" operator="containsText" text="3- Moderado">
      <formula>NOT(ISERROR(SEARCH("3- Moderado",H45)))</formula>
    </cfRule>
    <cfRule type="containsText" dxfId="785" priority="245" operator="containsText" text="6- Moderado">
      <formula>NOT(ISERROR(SEARCH("6- Moderado",H45)))</formula>
    </cfRule>
    <cfRule type="containsText" dxfId="784" priority="246" operator="containsText" text="4- Moderado">
      <formula>NOT(ISERROR(SEARCH("4- Moderado",H45)))</formula>
    </cfRule>
    <cfRule type="containsText" dxfId="783" priority="247" operator="containsText" text="3- Bajo">
      <formula>NOT(ISERROR(SEARCH("3- Bajo",H45)))</formula>
    </cfRule>
    <cfRule type="containsText" dxfId="782" priority="248" operator="containsText" text="4- Bajo">
      <formula>NOT(ISERROR(SEARCH("4- Bajo",H45)))</formula>
    </cfRule>
    <cfRule type="containsText" dxfId="781" priority="249" operator="containsText" text="1- Bajo">
      <formula>NOT(ISERROR(SEARCH("1- Bajo",H45)))</formula>
    </cfRule>
  </conditionalFormatting>
  <conditionalFormatting sqref="A45 C45:E45">
    <cfRule type="containsText" dxfId="780" priority="238" operator="containsText" text="3- Moderado">
      <formula>NOT(ISERROR(SEARCH("3- Moderado",A45)))</formula>
    </cfRule>
    <cfRule type="containsText" dxfId="779" priority="239" operator="containsText" text="6- Moderado">
      <formula>NOT(ISERROR(SEARCH("6- Moderado",A45)))</formula>
    </cfRule>
    <cfRule type="containsText" dxfId="778" priority="240" operator="containsText" text="4- Moderado">
      <formula>NOT(ISERROR(SEARCH("4- Moderado",A45)))</formula>
    </cfRule>
    <cfRule type="containsText" dxfId="777" priority="241" operator="containsText" text="3- Bajo">
      <formula>NOT(ISERROR(SEARCH("3- Bajo",A45)))</formula>
    </cfRule>
    <cfRule type="containsText" dxfId="776" priority="242" operator="containsText" text="4- Bajo">
      <formula>NOT(ISERROR(SEARCH("4- Bajo",A45)))</formula>
    </cfRule>
    <cfRule type="containsText" dxfId="775" priority="243" operator="containsText" text="1- Bajo">
      <formula>NOT(ISERROR(SEARCH("1- Bajo",A45)))</formula>
    </cfRule>
  </conditionalFormatting>
  <conditionalFormatting sqref="F45:G45">
    <cfRule type="containsText" dxfId="774" priority="232" operator="containsText" text="3- Moderado">
      <formula>NOT(ISERROR(SEARCH("3- Moderado",F45)))</formula>
    </cfRule>
    <cfRule type="containsText" dxfId="773" priority="233" operator="containsText" text="6- Moderado">
      <formula>NOT(ISERROR(SEARCH("6- Moderado",F45)))</formula>
    </cfRule>
    <cfRule type="containsText" dxfId="772" priority="234" operator="containsText" text="4- Moderado">
      <formula>NOT(ISERROR(SEARCH("4- Moderado",F45)))</formula>
    </cfRule>
    <cfRule type="containsText" dxfId="771" priority="235" operator="containsText" text="3- Bajo">
      <formula>NOT(ISERROR(SEARCH("3- Bajo",F45)))</formula>
    </cfRule>
    <cfRule type="containsText" dxfId="770" priority="236" operator="containsText" text="4- Bajo">
      <formula>NOT(ISERROR(SEARCH("4- Bajo",F45)))</formula>
    </cfRule>
    <cfRule type="containsText" dxfId="769" priority="237" operator="containsText" text="1- Bajo">
      <formula>NOT(ISERROR(SEARCH("1- Bajo",F45)))</formula>
    </cfRule>
  </conditionalFormatting>
  <conditionalFormatting sqref="J45:J49">
    <cfRule type="containsText" dxfId="768" priority="227" operator="containsText" text="Bajo">
      <formula>NOT(ISERROR(SEARCH("Bajo",J45)))</formula>
    </cfRule>
    <cfRule type="containsText" dxfId="767" priority="228" operator="containsText" text="Moderado">
      <formula>NOT(ISERROR(SEARCH("Moderado",J45)))</formula>
    </cfRule>
    <cfRule type="containsText" dxfId="766" priority="229" operator="containsText" text="Alto">
      <formula>NOT(ISERROR(SEARCH("Alto",J45)))</formula>
    </cfRule>
    <cfRule type="containsText" dxfId="765" priority="230" operator="containsText" text="Extremo">
      <formula>NOT(ISERROR(SEARCH("Extremo",J45)))</formula>
    </cfRule>
    <cfRule type="colorScale" priority="231">
      <colorScale>
        <cfvo type="min"/>
        <cfvo type="max"/>
        <color rgb="FFFF7128"/>
        <color rgb="FFFFEF9C"/>
      </colorScale>
    </cfRule>
  </conditionalFormatting>
  <conditionalFormatting sqref="M45:M49">
    <cfRule type="containsText" dxfId="764" priority="202" operator="containsText" text="Moderado">
      <formula>NOT(ISERROR(SEARCH("Moderado",M45)))</formula>
    </cfRule>
    <cfRule type="containsText" dxfId="763" priority="222" operator="containsText" text="Bajo">
      <formula>NOT(ISERROR(SEARCH("Bajo",M45)))</formula>
    </cfRule>
    <cfRule type="containsText" dxfId="762" priority="223" operator="containsText" text="Moderado">
      <formula>NOT(ISERROR(SEARCH("Moderado",M45)))</formula>
    </cfRule>
    <cfRule type="containsText" dxfId="761" priority="224" operator="containsText" text="Alto">
      <formula>NOT(ISERROR(SEARCH("Alto",M45)))</formula>
    </cfRule>
    <cfRule type="containsText" dxfId="760" priority="225" operator="containsText" text="Extremo">
      <formula>NOT(ISERROR(SEARCH("Extremo",M45)))</formula>
    </cfRule>
    <cfRule type="colorScale" priority="226">
      <colorScale>
        <cfvo type="min"/>
        <cfvo type="max"/>
        <color rgb="FFFF7128"/>
        <color rgb="FFFFEF9C"/>
      </colorScale>
    </cfRule>
  </conditionalFormatting>
  <conditionalFormatting sqref="N45">
    <cfRule type="containsText" dxfId="759" priority="216" operator="containsText" text="3- Moderado">
      <formula>NOT(ISERROR(SEARCH("3- Moderado",N45)))</formula>
    </cfRule>
    <cfRule type="containsText" dxfId="758" priority="217" operator="containsText" text="6- Moderado">
      <formula>NOT(ISERROR(SEARCH("6- Moderado",N45)))</formula>
    </cfRule>
    <cfRule type="containsText" dxfId="757" priority="218" operator="containsText" text="4- Moderado">
      <formula>NOT(ISERROR(SEARCH("4- Moderado",N45)))</formula>
    </cfRule>
    <cfRule type="containsText" dxfId="756" priority="219" operator="containsText" text="3- Bajo">
      <formula>NOT(ISERROR(SEARCH("3- Bajo",N45)))</formula>
    </cfRule>
    <cfRule type="containsText" dxfId="755" priority="220" operator="containsText" text="4- Bajo">
      <formula>NOT(ISERROR(SEARCH("4- Bajo",N45)))</formula>
    </cfRule>
    <cfRule type="containsText" dxfId="754" priority="221" operator="containsText" text="1- Bajo">
      <formula>NOT(ISERROR(SEARCH("1- Bajo",N45)))</formula>
    </cfRule>
  </conditionalFormatting>
  <conditionalFormatting sqref="H45:H49">
    <cfRule type="containsText" dxfId="753" priority="203" operator="containsText" text="Muy Alta">
      <formula>NOT(ISERROR(SEARCH("Muy Alta",H45)))</formula>
    </cfRule>
    <cfRule type="containsText" dxfId="752" priority="204" operator="containsText" text="Alta">
      <formula>NOT(ISERROR(SEARCH("Alta",H45)))</formula>
    </cfRule>
    <cfRule type="containsText" dxfId="751" priority="205" operator="containsText" text="Muy Alta">
      <formula>NOT(ISERROR(SEARCH("Muy Alta",H45)))</formula>
    </cfRule>
    <cfRule type="containsText" dxfId="750" priority="210" operator="containsText" text="Muy Baja">
      <formula>NOT(ISERROR(SEARCH("Muy Baja",H45)))</formula>
    </cfRule>
    <cfRule type="containsText" dxfId="749" priority="211" operator="containsText" text="Baja">
      <formula>NOT(ISERROR(SEARCH("Baja",H45)))</formula>
    </cfRule>
    <cfRule type="containsText" dxfId="748" priority="212" operator="containsText" text="Media">
      <formula>NOT(ISERROR(SEARCH("Media",H45)))</formula>
    </cfRule>
    <cfRule type="containsText" dxfId="747" priority="213" operator="containsText" text="Alta">
      <formula>NOT(ISERROR(SEARCH("Alta",H45)))</formula>
    </cfRule>
    <cfRule type="containsText" dxfId="746" priority="215" operator="containsText" text="Muy Alta">
      <formula>NOT(ISERROR(SEARCH("Muy Alta",H45)))</formula>
    </cfRule>
  </conditionalFormatting>
  <conditionalFormatting sqref="I45:I49">
    <cfRule type="containsText" dxfId="745" priority="206" operator="containsText" text="Catastrófico">
      <formula>NOT(ISERROR(SEARCH("Catastrófico",I45)))</formula>
    </cfRule>
    <cfRule type="containsText" dxfId="744" priority="207" operator="containsText" text="Mayor">
      <formula>NOT(ISERROR(SEARCH("Mayor",I45)))</formula>
    </cfRule>
    <cfRule type="containsText" dxfId="743" priority="208" operator="containsText" text="Menor">
      <formula>NOT(ISERROR(SEARCH("Menor",I45)))</formula>
    </cfRule>
    <cfRule type="containsText" dxfId="742" priority="209" operator="containsText" text="Leve">
      <formula>NOT(ISERROR(SEARCH("Leve",I45)))</formula>
    </cfRule>
    <cfRule type="containsText" dxfId="741" priority="214" operator="containsText" text="Moderado">
      <formula>NOT(ISERROR(SEARCH("Moderado",I45)))</formula>
    </cfRule>
  </conditionalFormatting>
  <conditionalFormatting sqref="K45:K49">
    <cfRule type="containsText" dxfId="740" priority="201" operator="containsText" text="Media">
      <formula>NOT(ISERROR(SEARCH("Media",K45)))</formula>
    </cfRule>
  </conditionalFormatting>
  <conditionalFormatting sqref="L45:L49">
    <cfRule type="containsText" dxfId="739" priority="200" operator="containsText" text="Moderado">
      <formula>NOT(ISERROR(SEARCH("Moderado",L45)))</formula>
    </cfRule>
  </conditionalFormatting>
  <conditionalFormatting sqref="J45:J49">
    <cfRule type="containsText" dxfId="738" priority="199" operator="containsText" text="Moderado">
      <formula>NOT(ISERROR(SEARCH("Moderado",J45)))</formula>
    </cfRule>
  </conditionalFormatting>
  <conditionalFormatting sqref="J45:J49">
    <cfRule type="containsText" dxfId="737" priority="197" operator="containsText" text="Bajo">
      <formula>NOT(ISERROR(SEARCH("Bajo",J45)))</formula>
    </cfRule>
    <cfRule type="containsText" dxfId="736" priority="198" operator="containsText" text="Extremo">
      <formula>NOT(ISERROR(SEARCH("Extremo",J45)))</formula>
    </cfRule>
  </conditionalFormatting>
  <conditionalFormatting sqref="K45:K49">
    <cfRule type="containsText" dxfId="735" priority="195" operator="containsText" text="Baja">
      <formula>NOT(ISERROR(SEARCH("Baja",K45)))</formula>
    </cfRule>
    <cfRule type="containsText" dxfId="734" priority="196" operator="containsText" text="Muy Baja">
      <formula>NOT(ISERROR(SEARCH("Muy Baja",K45)))</formula>
    </cfRule>
  </conditionalFormatting>
  <conditionalFormatting sqref="K45:K49">
    <cfRule type="containsText" dxfId="733" priority="193" operator="containsText" text="Muy Alta">
      <formula>NOT(ISERROR(SEARCH("Muy Alta",K45)))</formula>
    </cfRule>
    <cfRule type="containsText" dxfId="732" priority="194" operator="containsText" text="Alta">
      <formula>NOT(ISERROR(SEARCH("Alta",K45)))</formula>
    </cfRule>
  </conditionalFormatting>
  <conditionalFormatting sqref="L45:L49">
    <cfRule type="containsText" dxfId="731" priority="189" operator="containsText" text="Catastrófico">
      <formula>NOT(ISERROR(SEARCH("Catastrófico",L45)))</formula>
    </cfRule>
    <cfRule type="containsText" dxfId="730" priority="190" operator="containsText" text="Mayor">
      <formula>NOT(ISERROR(SEARCH("Mayor",L45)))</formula>
    </cfRule>
    <cfRule type="containsText" dxfId="729" priority="191" operator="containsText" text="Menor">
      <formula>NOT(ISERROR(SEARCH("Menor",L45)))</formula>
    </cfRule>
    <cfRule type="containsText" dxfId="728" priority="192" operator="containsText" text="Leve">
      <formula>NOT(ISERROR(SEARCH("Leve",L45)))</formula>
    </cfRule>
  </conditionalFormatting>
  <conditionalFormatting sqref="K50:L50">
    <cfRule type="containsText" dxfId="727" priority="183" operator="containsText" text="3- Moderado">
      <formula>NOT(ISERROR(SEARCH("3- Moderado",K50)))</formula>
    </cfRule>
    <cfRule type="containsText" dxfId="726" priority="184" operator="containsText" text="6- Moderado">
      <formula>NOT(ISERROR(SEARCH("6- Moderado",K50)))</formula>
    </cfRule>
    <cfRule type="containsText" dxfId="725" priority="185" operator="containsText" text="4- Moderado">
      <formula>NOT(ISERROR(SEARCH("4- Moderado",K50)))</formula>
    </cfRule>
    <cfRule type="containsText" dxfId="724" priority="186" operator="containsText" text="3- Bajo">
      <formula>NOT(ISERROR(SEARCH("3- Bajo",K50)))</formula>
    </cfRule>
    <cfRule type="containsText" dxfId="723" priority="187" operator="containsText" text="4- Bajo">
      <formula>NOT(ISERROR(SEARCH("4- Bajo",K50)))</formula>
    </cfRule>
    <cfRule type="containsText" dxfId="722" priority="188" operator="containsText" text="1- Bajo">
      <formula>NOT(ISERROR(SEARCH("1- Bajo",K50)))</formula>
    </cfRule>
  </conditionalFormatting>
  <conditionalFormatting sqref="H50:I50">
    <cfRule type="containsText" dxfId="721" priority="177" operator="containsText" text="3- Moderado">
      <formula>NOT(ISERROR(SEARCH("3- Moderado",H50)))</formula>
    </cfRule>
    <cfRule type="containsText" dxfId="720" priority="178" operator="containsText" text="6- Moderado">
      <formula>NOT(ISERROR(SEARCH("6- Moderado",H50)))</formula>
    </cfRule>
    <cfRule type="containsText" dxfId="719" priority="179" operator="containsText" text="4- Moderado">
      <formula>NOT(ISERROR(SEARCH("4- Moderado",H50)))</formula>
    </cfRule>
    <cfRule type="containsText" dxfId="718" priority="180" operator="containsText" text="3- Bajo">
      <formula>NOT(ISERROR(SEARCH("3- Bajo",H50)))</formula>
    </cfRule>
    <cfRule type="containsText" dxfId="717" priority="181" operator="containsText" text="4- Bajo">
      <formula>NOT(ISERROR(SEARCH("4- Bajo",H50)))</formula>
    </cfRule>
    <cfRule type="containsText" dxfId="716" priority="182" operator="containsText" text="1- Bajo">
      <formula>NOT(ISERROR(SEARCH("1- Bajo",H50)))</formula>
    </cfRule>
  </conditionalFormatting>
  <conditionalFormatting sqref="A50 C50:E50">
    <cfRule type="containsText" dxfId="715" priority="171" operator="containsText" text="3- Moderado">
      <formula>NOT(ISERROR(SEARCH("3- Moderado",A50)))</formula>
    </cfRule>
    <cfRule type="containsText" dxfId="714" priority="172" operator="containsText" text="6- Moderado">
      <formula>NOT(ISERROR(SEARCH("6- Moderado",A50)))</formula>
    </cfRule>
    <cfRule type="containsText" dxfId="713" priority="173" operator="containsText" text="4- Moderado">
      <formula>NOT(ISERROR(SEARCH("4- Moderado",A50)))</formula>
    </cfRule>
    <cfRule type="containsText" dxfId="712" priority="174" operator="containsText" text="3- Bajo">
      <formula>NOT(ISERROR(SEARCH("3- Bajo",A50)))</formula>
    </cfRule>
    <cfRule type="containsText" dxfId="711" priority="175" operator="containsText" text="4- Bajo">
      <formula>NOT(ISERROR(SEARCH("4- Bajo",A50)))</formula>
    </cfRule>
    <cfRule type="containsText" dxfId="710" priority="176" operator="containsText" text="1- Bajo">
      <formula>NOT(ISERROR(SEARCH("1- Bajo",A50)))</formula>
    </cfRule>
  </conditionalFormatting>
  <conditionalFormatting sqref="F50:G50">
    <cfRule type="containsText" dxfId="709" priority="165" operator="containsText" text="3- Moderado">
      <formula>NOT(ISERROR(SEARCH("3- Moderado",F50)))</formula>
    </cfRule>
    <cfRule type="containsText" dxfId="708" priority="166" operator="containsText" text="6- Moderado">
      <formula>NOT(ISERROR(SEARCH("6- Moderado",F50)))</formula>
    </cfRule>
    <cfRule type="containsText" dxfId="707" priority="167" operator="containsText" text="4- Moderado">
      <formula>NOT(ISERROR(SEARCH("4- Moderado",F50)))</formula>
    </cfRule>
    <cfRule type="containsText" dxfId="706" priority="168" operator="containsText" text="3- Bajo">
      <formula>NOT(ISERROR(SEARCH("3- Bajo",F50)))</formula>
    </cfRule>
    <cfRule type="containsText" dxfId="705" priority="169" operator="containsText" text="4- Bajo">
      <formula>NOT(ISERROR(SEARCH("4- Bajo",F50)))</formula>
    </cfRule>
    <cfRule type="containsText" dxfId="704" priority="170" operator="containsText" text="1- Bajo">
      <formula>NOT(ISERROR(SEARCH("1- Bajo",F50)))</formula>
    </cfRule>
  </conditionalFormatting>
  <conditionalFormatting sqref="J50:J54">
    <cfRule type="containsText" dxfId="703" priority="160" operator="containsText" text="Bajo">
      <formula>NOT(ISERROR(SEARCH("Bajo",J50)))</formula>
    </cfRule>
    <cfRule type="containsText" dxfId="702" priority="161" operator="containsText" text="Moderado">
      <formula>NOT(ISERROR(SEARCH("Moderado",J50)))</formula>
    </cfRule>
    <cfRule type="containsText" dxfId="701" priority="162" operator="containsText" text="Alto">
      <formula>NOT(ISERROR(SEARCH("Alto",J50)))</formula>
    </cfRule>
    <cfRule type="containsText" dxfId="700" priority="163" operator="containsText" text="Extremo">
      <formula>NOT(ISERROR(SEARCH("Extremo",J50)))</formula>
    </cfRule>
    <cfRule type="colorScale" priority="164">
      <colorScale>
        <cfvo type="min"/>
        <cfvo type="max"/>
        <color rgb="FFFF7128"/>
        <color rgb="FFFFEF9C"/>
      </colorScale>
    </cfRule>
  </conditionalFormatting>
  <conditionalFormatting sqref="M50:M54">
    <cfRule type="containsText" dxfId="699" priority="135" operator="containsText" text="Moderado">
      <formula>NOT(ISERROR(SEARCH("Moderado",M50)))</formula>
    </cfRule>
    <cfRule type="containsText" dxfId="698" priority="155" operator="containsText" text="Bajo">
      <formula>NOT(ISERROR(SEARCH("Bajo",M50)))</formula>
    </cfRule>
    <cfRule type="containsText" dxfId="697" priority="156" operator="containsText" text="Moderado">
      <formula>NOT(ISERROR(SEARCH("Moderado",M50)))</formula>
    </cfRule>
    <cfRule type="containsText" dxfId="696" priority="157" operator="containsText" text="Alto">
      <formula>NOT(ISERROR(SEARCH("Alto",M50)))</formula>
    </cfRule>
    <cfRule type="containsText" dxfId="695" priority="158" operator="containsText" text="Extremo">
      <formula>NOT(ISERROR(SEARCH("Extremo",M50)))</formula>
    </cfRule>
    <cfRule type="colorScale" priority="159">
      <colorScale>
        <cfvo type="min"/>
        <cfvo type="max"/>
        <color rgb="FFFF7128"/>
        <color rgb="FFFFEF9C"/>
      </colorScale>
    </cfRule>
  </conditionalFormatting>
  <conditionalFormatting sqref="N50">
    <cfRule type="containsText" dxfId="694" priority="149" operator="containsText" text="3- Moderado">
      <formula>NOT(ISERROR(SEARCH("3- Moderado",N50)))</formula>
    </cfRule>
    <cfRule type="containsText" dxfId="693" priority="150" operator="containsText" text="6- Moderado">
      <formula>NOT(ISERROR(SEARCH("6- Moderado",N50)))</formula>
    </cfRule>
    <cfRule type="containsText" dxfId="692" priority="151" operator="containsText" text="4- Moderado">
      <formula>NOT(ISERROR(SEARCH("4- Moderado",N50)))</formula>
    </cfRule>
    <cfRule type="containsText" dxfId="691" priority="152" operator="containsText" text="3- Bajo">
      <formula>NOT(ISERROR(SEARCH("3- Bajo",N50)))</formula>
    </cfRule>
    <cfRule type="containsText" dxfId="690" priority="153" operator="containsText" text="4- Bajo">
      <formula>NOT(ISERROR(SEARCH("4- Bajo",N50)))</formula>
    </cfRule>
    <cfRule type="containsText" dxfId="689" priority="154" operator="containsText" text="1- Bajo">
      <formula>NOT(ISERROR(SEARCH("1- Bajo",N50)))</formula>
    </cfRule>
  </conditionalFormatting>
  <conditionalFormatting sqref="H50:H54">
    <cfRule type="containsText" dxfId="688" priority="136" operator="containsText" text="Muy Alta">
      <formula>NOT(ISERROR(SEARCH("Muy Alta",H50)))</formula>
    </cfRule>
    <cfRule type="containsText" dxfId="687" priority="137" operator="containsText" text="Alta">
      <formula>NOT(ISERROR(SEARCH("Alta",H50)))</formula>
    </cfRule>
    <cfRule type="containsText" dxfId="686" priority="138" operator="containsText" text="Muy Alta">
      <formula>NOT(ISERROR(SEARCH("Muy Alta",H50)))</formula>
    </cfRule>
    <cfRule type="containsText" dxfId="685" priority="143" operator="containsText" text="Muy Baja">
      <formula>NOT(ISERROR(SEARCH("Muy Baja",H50)))</formula>
    </cfRule>
    <cfRule type="containsText" dxfId="684" priority="144" operator="containsText" text="Baja">
      <formula>NOT(ISERROR(SEARCH("Baja",H50)))</formula>
    </cfRule>
    <cfRule type="containsText" dxfId="683" priority="145" operator="containsText" text="Media">
      <formula>NOT(ISERROR(SEARCH("Media",H50)))</formula>
    </cfRule>
    <cfRule type="containsText" dxfId="682" priority="146" operator="containsText" text="Alta">
      <formula>NOT(ISERROR(SEARCH("Alta",H50)))</formula>
    </cfRule>
    <cfRule type="containsText" dxfId="681" priority="148" operator="containsText" text="Muy Alta">
      <formula>NOT(ISERROR(SEARCH("Muy Alta",H50)))</formula>
    </cfRule>
  </conditionalFormatting>
  <conditionalFormatting sqref="I50:I54">
    <cfRule type="containsText" dxfId="680" priority="139" operator="containsText" text="Catastrófico">
      <formula>NOT(ISERROR(SEARCH("Catastrófico",I50)))</formula>
    </cfRule>
    <cfRule type="containsText" dxfId="679" priority="140" operator="containsText" text="Mayor">
      <formula>NOT(ISERROR(SEARCH("Mayor",I50)))</formula>
    </cfRule>
    <cfRule type="containsText" dxfId="678" priority="141" operator="containsText" text="Menor">
      <formula>NOT(ISERROR(SEARCH("Menor",I50)))</formula>
    </cfRule>
    <cfRule type="containsText" dxfId="677" priority="142" operator="containsText" text="Leve">
      <formula>NOT(ISERROR(SEARCH("Leve",I50)))</formula>
    </cfRule>
    <cfRule type="containsText" dxfId="676" priority="147" operator="containsText" text="Moderado">
      <formula>NOT(ISERROR(SEARCH("Moderado",I50)))</formula>
    </cfRule>
  </conditionalFormatting>
  <conditionalFormatting sqref="K50:K54">
    <cfRule type="containsText" dxfId="675" priority="134" operator="containsText" text="Media">
      <formula>NOT(ISERROR(SEARCH("Media",K50)))</formula>
    </cfRule>
  </conditionalFormatting>
  <conditionalFormatting sqref="L50:L54">
    <cfRule type="containsText" dxfId="674" priority="133" operator="containsText" text="Moderado">
      <formula>NOT(ISERROR(SEARCH("Moderado",L50)))</formula>
    </cfRule>
  </conditionalFormatting>
  <conditionalFormatting sqref="J50:J54">
    <cfRule type="containsText" dxfId="673" priority="132" operator="containsText" text="Moderado">
      <formula>NOT(ISERROR(SEARCH("Moderado",J50)))</formula>
    </cfRule>
  </conditionalFormatting>
  <conditionalFormatting sqref="J50:J54">
    <cfRule type="containsText" dxfId="672" priority="130" operator="containsText" text="Bajo">
      <formula>NOT(ISERROR(SEARCH("Bajo",J50)))</formula>
    </cfRule>
    <cfRule type="containsText" dxfId="671" priority="131" operator="containsText" text="Extremo">
      <formula>NOT(ISERROR(SEARCH("Extremo",J50)))</formula>
    </cfRule>
  </conditionalFormatting>
  <conditionalFormatting sqref="K50:K54">
    <cfRule type="containsText" dxfId="670" priority="128" operator="containsText" text="Baja">
      <formula>NOT(ISERROR(SEARCH("Baja",K50)))</formula>
    </cfRule>
    <cfRule type="containsText" dxfId="669" priority="129" operator="containsText" text="Muy Baja">
      <formula>NOT(ISERROR(SEARCH("Muy Baja",K50)))</formula>
    </cfRule>
  </conditionalFormatting>
  <conditionalFormatting sqref="K50:K54">
    <cfRule type="containsText" dxfId="668" priority="126" operator="containsText" text="Muy Alta">
      <formula>NOT(ISERROR(SEARCH("Muy Alta",K50)))</formula>
    </cfRule>
    <cfRule type="containsText" dxfId="667" priority="127" operator="containsText" text="Alta">
      <formula>NOT(ISERROR(SEARCH("Alta",K50)))</formula>
    </cfRule>
  </conditionalFormatting>
  <conditionalFormatting sqref="L50:L54">
    <cfRule type="containsText" dxfId="666" priority="122" operator="containsText" text="Catastrófico">
      <formula>NOT(ISERROR(SEARCH("Catastrófico",L50)))</formula>
    </cfRule>
    <cfRule type="containsText" dxfId="665" priority="123" operator="containsText" text="Mayor">
      <formula>NOT(ISERROR(SEARCH("Mayor",L50)))</formula>
    </cfRule>
    <cfRule type="containsText" dxfId="664" priority="124" operator="containsText" text="Menor">
      <formula>NOT(ISERROR(SEARCH("Menor",L50)))</formula>
    </cfRule>
    <cfRule type="containsText" dxfId="663" priority="125" operator="containsText" text="Leve">
      <formula>NOT(ISERROR(SEARCH("Leve",L50)))</formula>
    </cfRule>
  </conditionalFormatting>
  <conditionalFormatting sqref="K55:L55">
    <cfRule type="containsText" dxfId="662" priority="116" operator="containsText" text="3- Moderado">
      <formula>NOT(ISERROR(SEARCH("3- Moderado",K55)))</formula>
    </cfRule>
    <cfRule type="containsText" dxfId="661" priority="117" operator="containsText" text="6- Moderado">
      <formula>NOT(ISERROR(SEARCH("6- Moderado",K55)))</formula>
    </cfRule>
    <cfRule type="containsText" dxfId="660" priority="118" operator="containsText" text="4- Moderado">
      <formula>NOT(ISERROR(SEARCH("4- Moderado",K55)))</formula>
    </cfRule>
    <cfRule type="containsText" dxfId="659" priority="119" operator="containsText" text="3- Bajo">
      <formula>NOT(ISERROR(SEARCH("3- Bajo",K55)))</formula>
    </cfRule>
    <cfRule type="containsText" dxfId="658" priority="120" operator="containsText" text="4- Bajo">
      <formula>NOT(ISERROR(SEARCH("4- Bajo",K55)))</formula>
    </cfRule>
    <cfRule type="containsText" dxfId="657" priority="121" operator="containsText" text="1- Bajo">
      <formula>NOT(ISERROR(SEARCH("1- Bajo",K55)))</formula>
    </cfRule>
  </conditionalFormatting>
  <conditionalFormatting sqref="H55:I55">
    <cfRule type="containsText" dxfId="656" priority="110" operator="containsText" text="3- Moderado">
      <formula>NOT(ISERROR(SEARCH("3- Moderado",H55)))</formula>
    </cfRule>
    <cfRule type="containsText" dxfId="655" priority="111" operator="containsText" text="6- Moderado">
      <formula>NOT(ISERROR(SEARCH("6- Moderado",H55)))</formula>
    </cfRule>
    <cfRule type="containsText" dxfId="654" priority="112" operator="containsText" text="4- Moderado">
      <formula>NOT(ISERROR(SEARCH("4- Moderado",H55)))</formula>
    </cfRule>
    <cfRule type="containsText" dxfId="653" priority="113" operator="containsText" text="3- Bajo">
      <formula>NOT(ISERROR(SEARCH("3- Bajo",H55)))</formula>
    </cfRule>
    <cfRule type="containsText" dxfId="652" priority="114" operator="containsText" text="4- Bajo">
      <formula>NOT(ISERROR(SEARCH("4- Bajo",H55)))</formula>
    </cfRule>
    <cfRule type="containsText" dxfId="651" priority="115" operator="containsText" text="1- Bajo">
      <formula>NOT(ISERROR(SEARCH("1- Bajo",H55)))</formula>
    </cfRule>
  </conditionalFormatting>
  <conditionalFormatting sqref="A55 C55:E55">
    <cfRule type="containsText" dxfId="650" priority="104" operator="containsText" text="3- Moderado">
      <formula>NOT(ISERROR(SEARCH("3- Moderado",A55)))</formula>
    </cfRule>
    <cfRule type="containsText" dxfId="649" priority="105" operator="containsText" text="6- Moderado">
      <formula>NOT(ISERROR(SEARCH("6- Moderado",A55)))</formula>
    </cfRule>
    <cfRule type="containsText" dxfId="648" priority="106" operator="containsText" text="4- Moderado">
      <formula>NOT(ISERROR(SEARCH("4- Moderado",A55)))</formula>
    </cfRule>
    <cfRule type="containsText" dxfId="647" priority="107" operator="containsText" text="3- Bajo">
      <formula>NOT(ISERROR(SEARCH("3- Bajo",A55)))</formula>
    </cfRule>
    <cfRule type="containsText" dxfId="646" priority="108" operator="containsText" text="4- Bajo">
      <formula>NOT(ISERROR(SEARCH("4- Bajo",A55)))</formula>
    </cfRule>
    <cfRule type="containsText" dxfId="645" priority="109" operator="containsText" text="1- Bajo">
      <formula>NOT(ISERROR(SEARCH("1- Bajo",A55)))</formula>
    </cfRule>
  </conditionalFormatting>
  <conditionalFormatting sqref="F55:G55">
    <cfRule type="containsText" dxfId="644" priority="98" operator="containsText" text="3- Moderado">
      <formula>NOT(ISERROR(SEARCH("3- Moderado",F55)))</formula>
    </cfRule>
    <cfRule type="containsText" dxfId="643" priority="99" operator="containsText" text="6- Moderado">
      <formula>NOT(ISERROR(SEARCH("6- Moderado",F55)))</formula>
    </cfRule>
    <cfRule type="containsText" dxfId="642" priority="100" operator="containsText" text="4- Moderado">
      <formula>NOT(ISERROR(SEARCH("4- Moderado",F55)))</formula>
    </cfRule>
    <cfRule type="containsText" dxfId="641" priority="101" operator="containsText" text="3- Bajo">
      <formula>NOT(ISERROR(SEARCH("3- Bajo",F55)))</formula>
    </cfRule>
    <cfRule type="containsText" dxfId="640" priority="102" operator="containsText" text="4- Bajo">
      <formula>NOT(ISERROR(SEARCH("4- Bajo",F55)))</formula>
    </cfRule>
    <cfRule type="containsText" dxfId="639" priority="103" operator="containsText" text="1- Bajo">
      <formula>NOT(ISERROR(SEARCH("1- Bajo",F55)))</formula>
    </cfRule>
  </conditionalFormatting>
  <conditionalFormatting sqref="J55:J59">
    <cfRule type="containsText" dxfId="638" priority="93" operator="containsText" text="Bajo">
      <formula>NOT(ISERROR(SEARCH("Bajo",J55)))</formula>
    </cfRule>
    <cfRule type="containsText" dxfId="637" priority="94" operator="containsText" text="Moderado">
      <formula>NOT(ISERROR(SEARCH("Moderado",J55)))</formula>
    </cfRule>
    <cfRule type="containsText" dxfId="636" priority="95" operator="containsText" text="Alto">
      <formula>NOT(ISERROR(SEARCH("Alto",J55)))</formula>
    </cfRule>
    <cfRule type="containsText" dxfId="635" priority="96" operator="containsText" text="Extremo">
      <formula>NOT(ISERROR(SEARCH("Extremo",J55)))</formula>
    </cfRule>
    <cfRule type="colorScale" priority="97">
      <colorScale>
        <cfvo type="min"/>
        <cfvo type="max"/>
        <color rgb="FFFF7128"/>
        <color rgb="FFFFEF9C"/>
      </colorScale>
    </cfRule>
  </conditionalFormatting>
  <conditionalFormatting sqref="M55:M59">
    <cfRule type="containsText" dxfId="634" priority="68" operator="containsText" text="Moderado">
      <formula>NOT(ISERROR(SEARCH("Moderado",M55)))</formula>
    </cfRule>
    <cfRule type="containsText" dxfId="633" priority="88" operator="containsText" text="Bajo">
      <formula>NOT(ISERROR(SEARCH("Bajo",M55)))</formula>
    </cfRule>
    <cfRule type="containsText" dxfId="632" priority="89" operator="containsText" text="Moderado">
      <formula>NOT(ISERROR(SEARCH("Moderado",M55)))</formula>
    </cfRule>
    <cfRule type="containsText" dxfId="631" priority="90" operator="containsText" text="Alto">
      <formula>NOT(ISERROR(SEARCH("Alto",M55)))</formula>
    </cfRule>
    <cfRule type="containsText" dxfId="630" priority="91" operator="containsText" text="Extremo">
      <formula>NOT(ISERROR(SEARCH("Extremo",M55)))</formula>
    </cfRule>
    <cfRule type="colorScale" priority="92">
      <colorScale>
        <cfvo type="min"/>
        <cfvo type="max"/>
        <color rgb="FFFF7128"/>
        <color rgb="FFFFEF9C"/>
      </colorScale>
    </cfRule>
  </conditionalFormatting>
  <conditionalFormatting sqref="N55">
    <cfRule type="containsText" dxfId="629" priority="82" operator="containsText" text="3- Moderado">
      <formula>NOT(ISERROR(SEARCH("3- Moderado",N55)))</formula>
    </cfRule>
    <cfRule type="containsText" dxfId="628" priority="83" operator="containsText" text="6- Moderado">
      <formula>NOT(ISERROR(SEARCH("6- Moderado",N55)))</formula>
    </cfRule>
    <cfRule type="containsText" dxfId="627" priority="84" operator="containsText" text="4- Moderado">
      <formula>NOT(ISERROR(SEARCH("4- Moderado",N55)))</formula>
    </cfRule>
    <cfRule type="containsText" dxfId="626" priority="85" operator="containsText" text="3- Bajo">
      <formula>NOT(ISERROR(SEARCH("3- Bajo",N55)))</formula>
    </cfRule>
    <cfRule type="containsText" dxfId="625" priority="86" operator="containsText" text="4- Bajo">
      <formula>NOT(ISERROR(SEARCH("4- Bajo",N55)))</formula>
    </cfRule>
    <cfRule type="containsText" dxfId="624" priority="87" operator="containsText" text="1- Bajo">
      <formula>NOT(ISERROR(SEARCH("1- Bajo",N55)))</formula>
    </cfRule>
  </conditionalFormatting>
  <conditionalFormatting sqref="H55:H59">
    <cfRule type="containsText" dxfId="623" priority="69" operator="containsText" text="Muy Alta">
      <formula>NOT(ISERROR(SEARCH("Muy Alta",H55)))</formula>
    </cfRule>
    <cfRule type="containsText" dxfId="622" priority="70" operator="containsText" text="Alta">
      <formula>NOT(ISERROR(SEARCH("Alta",H55)))</formula>
    </cfRule>
    <cfRule type="containsText" dxfId="621" priority="71" operator="containsText" text="Muy Alta">
      <formula>NOT(ISERROR(SEARCH("Muy Alta",H55)))</formula>
    </cfRule>
    <cfRule type="containsText" dxfId="620" priority="76" operator="containsText" text="Muy Baja">
      <formula>NOT(ISERROR(SEARCH("Muy Baja",H55)))</formula>
    </cfRule>
    <cfRule type="containsText" dxfId="619" priority="77" operator="containsText" text="Baja">
      <formula>NOT(ISERROR(SEARCH("Baja",H55)))</formula>
    </cfRule>
    <cfRule type="containsText" dxfId="618" priority="78" operator="containsText" text="Media">
      <formula>NOT(ISERROR(SEARCH("Media",H55)))</formula>
    </cfRule>
    <cfRule type="containsText" dxfId="617" priority="79" operator="containsText" text="Alta">
      <formula>NOT(ISERROR(SEARCH("Alta",H55)))</formula>
    </cfRule>
    <cfRule type="containsText" dxfId="616" priority="81" operator="containsText" text="Muy Alta">
      <formula>NOT(ISERROR(SEARCH("Muy Alta",H55)))</formula>
    </cfRule>
  </conditionalFormatting>
  <conditionalFormatting sqref="I55:I59">
    <cfRule type="containsText" dxfId="615" priority="72" operator="containsText" text="Catastrófico">
      <formula>NOT(ISERROR(SEARCH("Catastrófico",I55)))</formula>
    </cfRule>
    <cfRule type="containsText" dxfId="614" priority="73" operator="containsText" text="Mayor">
      <formula>NOT(ISERROR(SEARCH("Mayor",I55)))</formula>
    </cfRule>
    <cfRule type="containsText" dxfId="613" priority="74" operator="containsText" text="Menor">
      <formula>NOT(ISERROR(SEARCH("Menor",I55)))</formula>
    </cfRule>
    <cfRule type="containsText" dxfId="612" priority="75" operator="containsText" text="Leve">
      <formula>NOT(ISERROR(SEARCH("Leve",I55)))</formula>
    </cfRule>
    <cfRule type="containsText" dxfId="611" priority="80" operator="containsText" text="Moderado">
      <formula>NOT(ISERROR(SEARCH("Moderado",I55)))</formula>
    </cfRule>
  </conditionalFormatting>
  <conditionalFormatting sqref="K55:K59">
    <cfRule type="containsText" dxfId="610" priority="67" operator="containsText" text="Media">
      <formula>NOT(ISERROR(SEARCH("Media",K55)))</formula>
    </cfRule>
  </conditionalFormatting>
  <conditionalFormatting sqref="L55:L59">
    <cfRule type="containsText" dxfId="609" priority="66" operator="containsText" text="Moderado">
      <formula>NOT(ISERROR(SEARCH("Moderado",L55)))</formula>
    </cfRule>
  </conditionalFormatting>
  <conditionalFormatting sqref="J55:J59">
    <cfRule type="containsText" dxfId="608" priority="65" operator="containsText" text="Moderado">
      <formula>NOT(ISERROR(SEARCH("Moderado",J55)))</formula>
    </cfRule>
  </conditionalFormatting>
  <conditionalFormatting sqref="J55:J59">
    <cfRule type="containsText" dxfId="607" priority="63" operator="containsText" text="Bajo">
      <formula>NOT(ISERROR(SEARCH("Bajo",J55)))</formula>
    </cfRule>
    <cfRule type="containsText" dxfId="606" priority="64" operator="containsText" text="Extremo">
      <formula>NOT(ISERROR(SEARCH("Extremo",J55)))</formula>
    </cfRule>
  </conditionalFormatting>
  <conditionalFormatting sqref="K55:K59">
    <cfRule type="containsText" dxfId="605" priority="61" operator="containsText" text="Baja">
      <formula>NOT(ISERROR(SEARCH("Baja",K55)))</formula>
    </cfRule>
    <cfRule type="containsText" dxfId="604" priority="62" operator="containsText" text="Muy Baja">
      <formula>NOT(ISERROR(SEARCH("Muy Baja",K55)))</formula>
    </cfRule>
  </conditionalFormatting>
  <conditionalFormatting sqref="K55:K59">
    <cfRule type="containsText" dxfId="603" priority="59" operator="containsText" text="Muy Alta">
      <formula>NOT(ISERROR(SEARCH("Muy Alta",K55)))</formula>
    </cfRule>
    <cfRule type="containsText" dxfId="602" priority="60" operator="containsText" text="Alta">
      <formula>NOT(ISERROR(SEARCH("Alta",K55)))</formula>
    </cfRule>
  </conditionalFormatting>
  <conditionalFormatting sqref="L55:L59">
    <cfRule type="containsText" dxfId="601" priority="55" operator="containsText" text="Catastrófico">
      <formula>NOT(ISERROR(SEARCH("Catastrófico",L55)))</formula>
    </cfRule>
    <cfRule type="containsText" dxfId="600" priority="56" operator="containsText" text="Mayor">
      <formula>NOT(ISERROR(SEARCH("Mayor",L55)))</formula>
    </cfRule>
    <cfRule type="containsText" dxfId="599" priority="57" operator="containsText" text="Menor">
      <formula>NOT(ISERROR(SEARCH("Menor",L55)))</formula>
    </cfRule>
    <cfRule type="containsText" dxfId="598" priority="58" operator="containsText" text="Leve">
      <formula>NOT(ISERROR(SEARCH("Leve",L55)))</formula>
    </cfRule>
  </conditionalFormatting>
  <dataValidations count="7">
    <dataValidation allowBlank="1" showInputMessage="1" showErrorMessage="1" prompt="seleccionar si el responsable de ejecutar las acciones es el nivel central" sqref="Q8" xr:uid="{39AAD615-9433-4C8E-943E-490DC6EBC744}"/>
    <dataValidation allowBlank="1" showInputMessage="1" showErrorMessage="1" prompt="Seleccionar si el responsable es el responsable de las acciones es el nivel central" sqref="P7:P8" xr:uid="{57EC3F6F-5F19-416B-9745-745A6FC17095}"/>
    <dataValidation allowBlank="1" showInputMessage="1" showErrorMessage="1" prompt="Describir las actividades que se van a desarrollar para el proyecto" sqref="O7" xr:uid="{A32ACE07-8A88-4269-BDFC-C94FE67EE3DD}"/>
    <dataValidation allowBlank="1" showInputMessage="1" showErrorMessage="1" prompt="El grado de afectación puede ser " sqref="I8" xr:uid="{B977B35E-BE7F-4D66-B1F5-5E0A3B9F7ED5}"/>
    <dataValidation allowBlank="1" showInputMessage="1" showErrorMessage="1" prompt="Que tan factible es que materialize el riesgo?" sqref="H8" xr:uid="{DE31B3FD-340D-4CF8-8AF3-26A57728B8B1}"/>
    <dataValidation allowBlank="1" showInputMessage="1" showErrorMessage="1" prompt="Registrar qué factor  que ocasina el riesgo: un facot identtficado el contexto._x000a_O  personas, recursos, estilo de direccion , factores externos, , codiciones ambientales" sqref="F8:G8" xr:uid="{35DC5EC2-F490-4DBC-92FE-DD1FC154715A}"/>
    <dataValidation allowBlank="1" showInputMessage="1" showErrorMessage="1" prompt="Seleccionar el tipo de riesgo teniendo en cuenta que  factor organizaconal afecta. Ver explicacion en hoja " sqref="E8" xr:uid="{E4D968A5-F5A2-4561-8F67-EF2E00482CB3}"/>
  </dataValidation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6B8857-A2FC-49E5-B9F8-2E9E14FCFA86}">
  <sheetPr>
    <tabColor theme="8" tint="-0.249977111117893"/>
  </sheetPr>
  <dimension ref="A1:JR59"/>
  <sheetViews>
    <sheetView zoomScale="71" zoomScaleNormal="71" workbookViewId="0">
      <selection activeCell="D10" sqref="D10:D14"/>
    </sheetView>
  </sheetViews>
  <sheetFormatPr baseColWidth="10" defaultColWidth="11.42578125" defaultRowHeight="15" x14ac:dyDescent="0.25"/>
  <cols>
    <col min="1" max="2" width="18.42578125" style="81" customWidth="1"/>
    <col min="3" max="3" width="15.42578125" customWidth="1"/>
    <col min="4" max="4" width="27.42578125" style="81" customWidth="1"/>
    <col min="5" max="5" width="18" style="171" customWidth="1"/>
    <col min="6" max="6" width="40.140625" customWidth="1"/>
    <col min="7" max="7" width="20.42578125" customWidth="1"/>
    <col min="8" max="8" width="10.42578125" style="172" customWidth="1"/>
    <col min="9" max="9" width="11.42578125" style="172" customWidth="1"/>
    <col min="10" max="10" width="10.140625" style="173" customWidth="1"/>
    <col min="11" max="11" width="11.42578125" style="172" customWidth="1"/>
    <col min="12" max="12" width="10.85546875" style="172" customWidth="1"/>
    <col min="13" max="13" width="18.28515625" style="172" bestFit="1" customWidth="1"/>
    <col min="14" max="14" width="18.28515625" bestFit="1" customWidth="1"/>
    <col min="15" max="15" width="32.85546875" customWidth="1"/>
    <col min="16" max="16" width="12.42578125" customWidth="1"/>
    <col min="17" max="17" width="15.140625" customWidth="1"/>
    <col min="18" max="18" width="17.42578125" customWidth="1"/>
    <col min="19" max="19" width="17.140625" customWidth="1"/>
    <col min="20" max="20" width="16.140625" customWidth="1"/>
    <col min="21" max="176" width="11.42578125" style="118"/>
  </cols>
  <sheetData>
    <row r="1" spans="1:278" s="148" customFormat="1" ht="16.5" customHeight="1" x14ac:dyDescent="0.3">
      <c r="A1" s="336"/>
      <c r="B1" s="337"/>
      <c r="C1" s="337"/>
      <c r="D1" s="456" t="s">
        <v>384</v>
      </c>
      <c r="E1" s="456"/>
      <c r="F1" s="456"/>
      <c r="G1" s="456"/>
      <c r="H1" s="456"/>
      <c r="I1" s="456"/>
      <c r="J1" s="456"/>
      <c r="K1" s="456"/>
      <c r="L1" s="456"/>
      <c r="M1" s="456"/>
      <c r="N1" s="456"/>
      <c r="O1" s="456"/>
      <c r="P1" s="456"/>
      <c r="Q1" s="457"/>
      <c r="R1" s="328" t="s">
        <v>67</v>
      </c>
      <c r="S1" s="328"/>
      <c r="T1" s="328"/>
      <c r="U1" s="147"/>
      <c r="V1" s="147"/>
      <c r="W1" s="147"/>
      <c r="X1" s="147"/>
      <c r="Y1" s="147"/>
      <c r="Z1" s="147"/>
      <c r="AA1" s="147"/>
      <c r="AB1" s="147"/>
      <c r="AC1" s="147"/>
      <c r="AD1" s="147"/>
      <c r="AE1" s="147"/>
      <c r="AF1" s="147"/>
      <c r="AG1" s="147"/>
      <c r="AH1" s="147"/>
      <c r="AI1" s="147"/>
      <c r="AJ1" s="147"/>
      <c r="AK1" s="147"/>
      <c r="AL1" s="147"/>
      <c r="AM1" s="147"/>
      <c r="AN1" s="147"/>
      <c r="AO1" s="147"/>
      <c r="AP1" s="147"/>
      <c r="AQ1" s="147"/>
      <c r="AR1" s="147"/>
      <c r="AS1" s="147"/>
      <c r="AT1" s="147"/>
      <c r="AU1" s="147"/>
      <c r="AV1" s="147"/>
      <c r="AW1" s="147"/>
      <c r="AX1" s="147"/>
      <c r="AY1" s="147"/>
      <c r="AZ1" s="147"/>
      <c r="BA1" s="147"/>
      <c r="BB1" s="147"/>
      <c r="BC1" s="147"/>
      <c r="BD1" s="147"/>
      <c r="BE1" s="147"/>
      <c r="BF1" s="147"/>
      <c r="BG1" s="147"/>
      <c r="BH1" s="147"/>
      <c r="BI1" s="147"/>
      <c r="BJ1" s="147"/>
      <c r="BK1" s="147"/>
      <c r="BL1" s="147"/>
      <c r="BM1" s="147"/>
      <c r="BN1" s="147"/>
      <c r="BO1" s="147"/>
      <c r="BP1" s="147"/>
      <c r="BQ1" s="147"/>
      <c r="BR1" s="147"/>
      <c r="BS1" s="147"/>
      <c r="BT1" s="147"/>
      <c r="BU1" s="147"/>
      <c r="BV1" s="147"/>
      <c r="BW1" s="147"/>
      <c r="BX1" s="147"/>
      <c r="BY1" s="147"/>
      <c r="BZ1" s="147"/>
      <c r="CA1" s="147"/>
      <c r="CB1" s="147"/>
      <c r="CC1" s="147"/>
      <c r="CD1" s="147"/>
      <c r="CE1" s="147"/>
      <c r="CF1" s="147"/>
      <c r="CG1" s="147"/>
      <c r="CH1" s="147"/>
      <c r="CI1" s="147"/>
      <c r="CJ1" s="147"/>
      <c r="CK1" s="147"/>
      <c r="CL1" s="147"/>
      <c r="CM1" s="147"/>
      <c r="CN1" s="147"/>
      <c r="CO1" s="147"/>
      <c r="CP1" s="147"/>
      <c r="CQ1" s="147"/>
      <c r="CR1" s="147"/>
      <c r="CS1" s="147"/>
      <c r="CT1" s="147"/>
      <c r="CU1" s="147"/>
      <c r="CV1" s="147"/>
      <c r="CW1" s="147"/>
      <c r="CX1" s="147"/>
      <c r="CY1" s="147"/>
      <c r="CZ1" s="147"/>
      <c r="DA1" s="147"/>
      <c r="DB1" s="147"/>
      <c r="DC1" s="147"/>
      <c r="DD1" s="147"/>
      <c r="DE1" s="147"/>
      <c r="DF1" s="147"/>
      <c r="DG1" s="147"/>
      <c r="DH1" s="147"/>
      <c r="DI1" s="147"/>
      <c r="DJ1" s="147"/>
      <c r="DK1" s="147"/>
      <c r="DL1" s="147"/>
      <c r="DM1" s="147"/>
      <c r="DN1" s="147"/>
      <c r="DO1" s="147"/>
      <c r="DP1" s="147"/>
      <c r="DQ1" s="147"/>
      <c r="DR1" s="147"/>
      <c r="DS1" s="147"/>
      <c r="DT1" s="147"/>
      <c r="DU1" s="147"/>
      <c r="DV1" s="147"/>
      <c r="DW1" s="147"/>
      <c r="DX1" s="147"/>
      <c r="DY1" s="147"/>
      <c r="DZ1" s="147"/>
      <c r="EA1" s="147"/>
      <c r="EB1" s="147"/>
      <c r="EC1" s="147"/>
      <c r="ED1" s="147"/>
      <c r="EE1" s="147"/>
      <c r="EF1" s="147"/>
      <c r="EG1" s="147"/>
      <c r="EH1" s="147"/>
      <c r="EI1" s="147"/>
      <c r="EJ1" s="147"/>
      <c r="EK1" s="147"/>
      <c r="EL1" s="147"/>
      <c r="EM1" s="147"/>
      <c r="EN1" s="147"/>
      <c r="EO1" s="147"/>
      <c r="EP1" s="147"/>
      <c r="EQ1" s="147"/>
      <c r="ER1" s="147"/>
      <c r="ES1" s="147"/>
      <c r="ET1" s="147"/>
      <c r="EU1" s="147"/>
      <c r="EV1" s="147"/>
      <c r="EW1" s="147"/>
      <c r="EX1" s="147"/>
      <c r="EY1" s="147"/>
      <c r="EZ1" s="147"/>
      <c r="FA1" s="147"/>
      <c r="FB1" s="147"/>
      <c r="FC1" s="147"/>
      <c r="FD1" s="147"/>
      <c r="FE1" s="147"/>
      <c r="FF1" s="147"/>
      <c r="FG1" s="147"/>
      <c r="FH1" s="147"/>
      <c r="FI1" s="147"/>
      <c r="FJ1" s="147"/>
      <c r="FK1" s="147"/>
      <c r="FL1" s="147"/>
      <c r="FM1" s="147"/>
      <c r="FN1" s="147"/>
      <c r="FO1" s="147"/>
      <c r="FP1" s="147"/>
      <c r="FQ1" s="147"/>
      <c r="FR1" s="147"/>
      <c r="FS1" s="147"/>
      <c r="FT1" s="147"/>
      <c r="FU1" s="147"/>
      <c r="FV1" s="147"/>
      <c r="FW1" s="147"/>
      <c r="FX1" s="147"/>
      <c r="FY1" s="147"/>
      <c r="FZ1" s="147"/>
      <c r="GA1" s="147"/>
      <c r="GB1" s="147"/>
      <c r="GC1" s="147"/>
      <c r="GD1" s="147"/>
      <c r="GE1" s="147"/>
      <c r="GF1" s="147"/>
      <c r="GG1" s="147"/>
      <c r="GH1" s="147"/>
      <c r="GI1" s="147"/>
      <c r="GJ1" s="147"/>
      <c r="GK1" s="147"/>
      <c r="GL1" s="147"/>
      <c r="GM1" s="147"/>
      <c r="GN1" s="147"/>
      <c r="GO1" s="147"/>
      <c r="GP1" s="147"/>
      <c r="GQ1" s="147"/>
      <c r="GR1" s="147"/>
      <c r="GS1" s="147"/>
      <c r="GT1" s="147"/>
      <c r="GU1" s="147"/>
      <c r="GV1" s="147"/>
      <c r="GW1" s="147"/>
      <c r="GX1" s="147"/>
      <c r="GY1" s="147"/>
      <c r="GZ1" s="147"/>
      <c r="HA1" s="147"/>
      <c r="HB1" s="147"/>
      <c r="HC1" s="147"/>
      <c r="HD1" s="147"/>
      <c r="HE1" s="147"/>
      <c r="HF1" s="147"/>
      <c r="HG1" s="147"/>
      <c r="HH1" s="147"/>
      <c r="HI1" s="147"/>
      <c r="HJ1" s="147"/>
      <c r="HK1" s="147"/>
      <c r="HL1" s="147"/>
      <c r="HM1" s="147"/>
      <c r="HN1" s="147"/>
      <c r="HO1" s="147"/>
      <c r="HP1" s="147"/>
      <c r="HQ1" s="147"/>
      <c r="HR1" s="147"/>
      <c r="HS1" s="147"/>
      <c r="HT1" s="147"/>
      <c r="HU1" s="147"/>
      <c r="HV1" s="147"/>
      <c r="HW1" s="147"/>
      <c r="HX1" s="147"/>
      <c r="HY1" s="147"/>
      <c r="HZ1" s="147"/>
      <c r="IA1" s="147"/>
      <c r="IB1" s="147"/>
      <c r="IC1" s="147"/>
      <c r="ID1" s="147"/>
      <c r="IE1" s="147"/>
      <c r="IF1" s="147"/>
      <c r="IG1" s="147"/>
      <c r="IH1" s="147"/>
      <c r="II1" s="147"/>
      <c r="IJ1" s="147"/>
      <c r="IK1" s="147"/>
      <c r="IL1" s="147"/>
      <c r="IM1" s="147"/>
      <c r="IN1" s="147"/>
      <c r="IO1" s="147"/>
      <c r="IP1" s="147"/>
      <c r="IQ1" s="147"/>
      <c r="IR1" s="147"/>
      <c r="IS1" s="147"/>
      <c r="IT1" s="147"/>
      <c r="IU1" s="147"/>
      <c r="IV1" s="147"/>
      <c r="IW1" s="147"/>
      <c r="IX1" s="147"/>
      <c r="IY1" s="147"/>
      <c r="IZ1" s="147"/>
      <c r="JA1" s="147"/>
      <c r="JB1" s="147"/>
      <c r="JC1" s="147"/>
      <c r="JD1" s="147"/>
      <c r="JE1" s="147"/>
      <c r="JF1" s="147"/>
      <c r="JG1" s="147"/>
      <c r="JH1" s="147"/>
      <c r="JI1" s="147"/>
      <c r="JJ1" s="147"/>
      <c r="JK1" s="147"/>
      <c r="JL1" s="147"/>
      <c r="JM1" s="147"/>
      <c r="JN1" s="147"/>
      <c r="JO1" s="147"/>
      <c r="JP1" s="147"/>
      <c r="JQ1" s="147"/>
      <c r="JR1" s="147"/>
    </row>
    <row r="2" spans="1:278" s="148" customFormat="1" ht="39.75" customHeight="1" x14ac:dyDescent="0.3">
      <c r="A2" s="338"/>
      <c r="B2" s="339"/>
      <c r="C2" s="339"/>
      <c r="D2" s="458"/>
      <c r="E2" s="458"/>
      <c r="F2" s="458"/>
      <c r="G2" s="458"/>
      <c r="H2" s="458"/>
      <c r="I2" s="458"/>
      <c r="J2" s="458"/>
      <c r="K2" s="458"/>
      <c r="L2" s="458"/>
      <c r="M2" s="458"/>
      <c r="N2" s="458"/>
      <c r="O2" s="458"/>
      <c r="P2" s="458"/>
      <c r="Q2" s="459"/>
      <c r="R2" s="328"/>
      <c r="S2" s="328"/>
      <c r="T2" s="328"/>
      <c r="U2" s="147"/>
      <c r="V2" s="147"/>
      <c r="W2" s="147"/>
      <c r="X2" s="147"/>
      <c r="Y2" s="147"/>
      <c r="Z2" s="147"/>
      <c r="AA2" s="147"/>
      <c r="AB2" s="147"/>
      <c r="AC2" s="147"/>
      <c r="AD2" s="147"/>
      <c r="AE2" s="147"/>
      <c r="AF2" s="147"/>
      <c r="AG2" s="147"/>
      <c r="AH2" s="147"/>
      <c r="AI2" s="147"/>
      <c r="AJ2" s="147"/>
      <c r="AK2" s="147"/>
      <c r="AL2" s="147"/>
      <c r="AM2" s="147"/>
      <c r="AN2" s="147"/>
      <c r="AO2" s="147"/>
      <c r="AP2" s="147"/>
      <c r="AQ2" s="147"/>
      <c r="AR2" s="147"/>
      <c r="AS2" s="147"/>
      <c r="AT2" s="147"/>
      <c r="AU2" s="147"/>
      <c r="AV2" s="147"/>
      <c r="AW2" s="147"/>
      <c r="AX2" s="147"/>
      <c r="AY2" s="147"/>
      <c r="AZ2" s="147"/>
      <c r="BA2" s="147"/>
      <c r="BB2" s="147"/>
      <c r="BC2" s="147"/>
      <c r="BD2" s="147"/>
      <c r="BE2" s="147"/>
      <c r="BF2" s="147"/>
      <c r="BG2" s="147"/>
      <c r="BH2" s="147"/>
      <c r="BI2" s="147"/>
      <c r="BJ2" s="147"/>
      <c r="BK2" s="147"/>
      <c r="BL2" s="147"/>
      <c r="BM2" s="147"/>
      <c r="BN2" s="147"/>
      <c r="BO2" s="147"/>
      <c r="BP2" s="147"/>
      <c r="BQ2" s="147"/>
      <c r="BR2" s="147"/>
      <c r="BS2" s="147"/>
      <c r="BT2" s="147"/>
      <c r="BU2" s="147"/>
      <c r="BV2" s="147"/>
      <c r="BW2" s="147"/>
      <c r="BX2" s="147"/>
      <c r="BY2" s="147"/>
      <c r="BZ2" s="147"/>
      <c r="CA2" s="147"/>
      <c r="CB2" s="147"/>
      <c r="CC2" s="147"/>
      <c r="CD2" s="147"/>
      <c r="CE2" s="147"/>
      <c r="CF2" s="147"/>
      <c r="CG2" s="147"/>
      <c r="CH2" s="147"/>
      <c r="CI2" s="147"/>
      <c r="CJ2" s="147"/>
      <c r="CK2" s="147"/>
      <c r="CL2" s="147"/>
      <c r="CM2" s="147"/>
      <c r="CN2" s="147"/>
      <c r="CO2" s="147"/>
      <c r="CP2" s="147"/>
      <c r="CQ2" s="147"/>
      <c r="CR2" s="147"/>
      <c r="CS2" s="147"/>
      <c r="CT2" s="147"/>
      <c r="CU2" s="147"/>
      <c r="CV2" s="147"/>
      <c r="CW2" s="147"/>
      <c r="CX2" s="147"/>
      <c r="CY2" s="147"/>
      <c r="CZ2" s="147"/>
      <c r="DA2" s="147"/>
      <c r="DB2" s="147"/>
      <c r="DC2" s="147"/>
      <c r="DD2" s="147"/>
      <c r="DE2" s="147"/>
      <c r="DF2" s="147"/>
      <c r="DG2" s="147"/>
      <c r="DH2" s="147"/>
      <c r="DI2" s="147"/>
      <c r="DJ2" s="147"/>
      <c r="DK2" s="147"/>
      <c r="DL2" s="147"/>
      <c r="DM2" s="147"/>
      <c r="DN2" s="147"/>
      <c r="DO2" s="147"/>
      <c r="DP2" s="147"/>
      <c r="DQ2" s="147"/>
      <c r="DR2" s="147"/>
      <c r="DS2" s="147"/>
      <c r="DT2" s="147"/>
      <c r="DU2" s="147"/>
      <c r="DV2" s="147"/>
      <c r="DW2" s="147"/>
      <c r="DX2" s="147"/>
      <c r="DY2" s="147"/>
      <c r="DZ2" s="147"/>
      <c r="EA2" s="147"/>
      <c r="EB2" s="147"/>
      <c r="EC2" s="147"/>
      <c r="ED2" s="147"/>
      <c r="EE2" s="147"/>
      <c r="EF2" s="147"/>
      <c r="EG2" s="147"/>
      <c r="EH2" s="147"/>
      <c r="EI2" s="147"/>
      <c r="EJ2" s="147"/>
      <c r="EK2" s="147"/>
      <c r="EL2" s="147"/>
      <c r="EM2" s="147"/>
      <c r="EN2" s="147"/>
      <c r="EO2" s="147"/>
      <c r="EP2" s="147"/>
      <c r="EQ2" s="147"/>
      <c r="ER2" s="147"/>
      <c r="ES2" s="147"/>
      <c r="ET2" s="147"/>
      <c r="EU2" s="147"/>
      <c r="EV2" s="147"/>
      <c r="EW2" s="147"/>
      <c r="EX2" s="147"/>
      <c r="EY2" s="147"/>
      <c r="EZ2" s="147"/>
      <c r="FA2" s="147"/>
      <c r="FB2" s="147"/>
      <c r="FC2" s="147"/>
      <c r="FD2" s="147"/>
      <c r="FE2" s="147"/>
      <c r="FF2" s="147"/>
      <c r="FG2" s="147"/>
      <c r="FH2" s="147"/>
      <c r="FI2" s="147"/>
      <c r="FJ2" s="147"/>
      <c r="FK2" s="147"/>
      <c r="FL2" s="147"/>
      <c r="FM2" s="147"/>
      <c r="FN2" s="147"/>
      <c r="FO2" s="147"/>
      <c r="FP2" s="147"/>
      <c r="FQ2" s="147"/>
      <c r="FR2" s="147"/>
      <c r="FS2" s="147"/>
      <c r="FT2" s="147"/>
      <c r="FU2" s="147"/>
      <c r="FV2" s="147"/>
      <c r="FW2" s="147"/>
      <c r="FX2" s="147"/>
      <c r="FY2" s="147"/>
      <c r="FZ2" s="147"/>
      <c r="GA2" s="147"/>
      <c r="GB2" s="147"/>
      <c r="GC2" s="147"/>
      <c r="GD2" s="147"/>
      <c r="GE2" s="147"/>
      <c r="GF2" s="147"/>
      <c r="GG2" s="147"/>
      <c r="GH2" s="147"/>
      <c r="GI2" s="147"/>
      <c r="GJ2" s="147"/>
      <c r="GK2" s="147"/>
      <c r="GL2" s="147"/>
      <c r="GM2" s="147"/>
      <c r="GN2" s="147"/>
      <c r="GO2" s="147"/>
      <c r="GP2" s="147"/>
      <c r="GQ2" s="147"/>
      <c r="GR2" s="147"/>
      <c r="GS2" s="147"/>
      <c r="GT2" s="147"/>
      <c r="GU2" s="147"/>
      <c r="GV2" s="147"/>
      <c r="GW2" s="147"/>
      <c r="GX2" s="147"/>
      <c r="GY2" s="147"/>
      <c r="GZ2" s="147"/>
      <c r="HA2" s="147"/>
      <c r="HB2" s="147"/>
      <c r="HC2" s="147"/>
      <c r="HD2" s="147"/>
      <c r="HE2" s="147"/>
      <c r="HF2" s="147"/>
      <c r="HG2" s="147"/>
      <c r="HH2" s="147"/>
      <c r="HI2" s="147"/>
      <c r="HJ2" s="147"/>
      <c r="HK2" s="147"/>
      <c r="HL2" s="147"/>
      <c r="HM2" s="147"/>
      <c r="HN2" s="147"/>
      <c r="HO2" s="147"/>
      <c r="HP2" s="147"/>
      <c r="HQ2" s="147"/>
      <c r="HR2" s="147"/>
      <c r="HS2" s="147"/>
      <c r="HT2" s="147"/>
      <c r="HU2" s="147"/>
      <c r="HV2" s="147"/>
      <c r="HW2" s="147"/>
      <c r="HX2" s="147"/>
      <c r="HY2" s="147"/>
      <c r="HZ2" s="147"/>
      <c r="IA2" s="147"/>
      <c r="IB2" s="147"/>
      <c r="IC2" s="147"/>
      <c r="ID2" s="147"/>
      <c r="IE2" s="147"/>
      <c r="IF2" s="147"/>
      <c r="IG2" s="147"/>
      <c r="IH2" s="147"/>
      <c r="II2" s="147"/>
      <c r="IJ2" s="147"/>
      <c r="IK2" s="147"/>
      <c r="IL2" s="147"/>
      <c r="IM2" s="147"/>
      <c r="IN2" s="147"/>
      <c r="IO2" s="147"/>
      <c r="IP2" s="147"/>
      <c r="IQ2" s="147"/>
      <c r="IR2" s="147"/>
      <c r="IS2" s="147"/>
      <c r="IT2" s="147"/>
      <c r="IU2" s="147"/>
      <c r="IV2" s="147"/>
      <c r="IW2" s="147"/>
      <c r="IX2" s="147"/>
      <c r="IY2" s="147"/>
      <c r="IZ2" s="147"/>
      <c r="JA2" s="147"/>
      <c r="JB2" s="147"/>
      <c r="JC2" s="147"/>
      <c r="JD2" s="147"/>
      <c r="JE2" s="147"/>
      <c r="JF2" s="147"/>
      <c r="JG2" s="147"/>
      <c r="JH2" s="147"/>
      <c r="JI2" s="147"/>
      <c r="JJ2" s="147"/>
      <c r="JK2" s="147"/>
      <c r="JL2" s="147"/>
      <c r="JM2" s="147"/>
      <c r="JN2" s="147"/>
      <c r="JO2" s="147"/>
      <c r="JP2" s="147"/>
      <c r="JQ2" s="147"/>
      <c r="JR2" s="147"/>
    </row>
    <row r="3" spans="1:278" s="148" customFormat="1" ht="3" customHeight="1" x14ac:dyDescent="0.3">
      <c r="A3" s="2"/>
      <c r="B3" s="2"/>
      <c r="C3" s="186"/>
      <c r="D3" s="458"/>
      <c r="E3" s="458"/>
      <c r="F3" s="458"/>
      <c r="G3" s="458"/>
      <c r="H3" s="458"/>
      <c r="I3" s="458"/>
      <c r="J3" s="458"/>
      <c r="K3" s="458"/>
      <c r="L3" s="458"/>
      <c r="M3" s="458"/>
      <c r="N3" s="458"/>
      <c r="O3" s="458"/>
      <c r="P3" s="458"/>
      <c r="Q3" s="459"/>
      <c r="R3" s="328"/>
      <c r="S3" s="328"/>
      <c r="T3" s="328"/>
      <c r="U3" s="147"/>
      <c r="V3" s="147"/>
      <c r="W3" s="147"/>
      <c r="X3" s="147"/>
      <c r="Y3" s="147"/>
      <c r="Z3" s="147"/>
      <c r="AA3" s="147"/>
      <c r="AB3" s="147"/>
      <c r="AC3" s="147"/>
      <c r="AD3" s="147"/>
      <c r="AE3" s="147"/>
      <c r="AF3" s="147"/>
      <c r="AG3" s="147"/>
      <c r="AH3" s="147"/>
      <c r="AI3" s="147"/>
      <c r="AJ3" s="147"/>
      <c r="AK3" s="147"/>
      <c r="AL3" s="147"/>
      <c r="AM3" s="147"/>
      <c r="AN3" s="147"/>
      <c r="AO3" s="147"/>
      <c r="AP3" s="147"/>
      <c r="AQ3" s="147"/>
      <c r="AR3" s="147"/>
      <c r="AS3" s="147"/>
      <c r="AT3" s="147"/>
      <c r="AU3" s="147"/>
      <c r="AV3" s="147"/>
      <c r="AW3" s="147"/>
      <c r="AX3" s="147"/>
      <c r="AY3" s="147"/>
      <c r="AZ3" s="147"/>
      <c r="BA3" s="147"/>
      <c r="BB3" s="147"/>
      <c r="BC3" s="147"/>
      <c r="BD3" s="147"/>
      <c r="BE3" s="147"/>
      <c r="BF3" s="147"/>
      <c r="BG3" s="147"/>
      <c r="BH3" s="147"/>
      <c r="BI3" s="147"/>
      <c r="BJ3" s="147"/>
      <c r="BK3" s="147"/>
      <c r="BL3" s="147"/>
      <c r="BM3" s="147"/>
      <c r="BN3" s="147"/>
      <c r="BO3" s="147"/>
      <c r="BP3" s="147"/>
      <c r="BQ3" s="147"/>
      <c r="BR3" s="147"/>
      <c r="BS3" s="147"/>
      <c r="BT3" s="147"/>
      <c r="BU3" s="147"/>
      <c r="BV3" s="147"/>
      <c r="BW3" s="147"/>
      <c r="BX3" s="147"/>
      <c r="BY3" s="147"/>
      <c r="BZ3" s="147"/>
      <c r="CA3" s="147"/>
      <c r="CB3" s="147"/>
      <c r="CC3" s="147"/>
      <c r="CD3" s="147"/>
      <c r="CE3" s="147"/>
      <c r="CF3" s="147"/>
      <c r="CG3" s="147"/>
      <c r="CH3" s="147"/>
      <c r="CI3" s="147"/>
      <c r="CJ3" s="147"/>
      <c r="CK3" s="147"/>
      <c r="CL3" s="147"/>
      <c r="CM3" s="147"/>
      <c r="CN3" s="147"/>
      <c r="CO3" s="147"/>
      <c r="CP3" s="147"/>
      <c r="CQ3" s="147"/>
      <c r="CR3" s="147"/>
      <c r="CS3" s="147"/>
      <c r="CT3" s="147"/>
      <c r="CU3" s="147"/>
      <c r="CV3" s="147"/>
      <c r="CW3" s="147"/>
      <c r="CX3" s="147"/>
      <c r="CY3" s="147"/>
      <c r="CZ3" s="147"/>
      <c r="DA3" s="147"/>
      <c r="DB3" s="147"/>
      <c r="DC3" s="147"/>
      <c r="DD3" s="147"/>
      <c r="DE3" s="147"/>
      <c r="DF3" s="147"/>
      <c r="DG3" s="147"/>
      <c r="DH3" s="147"/>
      <c r="DI3" s="147"/>
      <c r="DJ3" s="147"/>
      <c r="DK3" s="147"/>
      <c r="DL3" s="147"/>
      <c r="DM3" s="147"/>
      <c r="DN3" s="147"/>
      <c r="DO3" s="147"/>
      <c r="DP3" s="147"/>
      <c r="DQ3" s="147"/>
      <c r="DR3" s="147"/>
      <c r="DS3" s="147"/>
      <c r="DT3" s="147"/>
      <c r="DU3" s="147"/>
      <c r="DV3" s="147"/>
      <c r="DW3" s="147"/>
      <c r="DX3" s="147"/>
      <c r="DY3" s="147"/>
      <c r="DZ3" s="147"/>
      <c r="EA3" s="147"/>
      <c r="EB3" s="147"/>
      <c r="EC3" s="147"/>
      <c r="ED3" s="147"/>
      <c r="EE3" s="147"/>
      <c r="EF3" s="147"/>
      <c r="EG3" s="147"/>
      <c r="EH3" s="147"/>
      <c r="EI3" s="147"/>
      <c r="EJ3" s="147"/>
      <c r="EK3" s="147"/>
      <c r="EL3" s="147"/>
      <c r="EM3" s="147"/>
      <c r="EN3" s="147"/>
      <c r="EO3" s="147"/>
      <c r="EP3" s="147"/>
      <c r="EQ3" s="147"/>
      <c r="ER3" s="147"/>
      <c r="ES3" s="147"/>
      <c r="ET3" s="147"/>
      <c r="EU3" s="147"/>
      <c r="EV3" s="147"/>
      <c r="EW3" s="147"/>
      <c r="EX3" s="147"/>
      <c r="EY3" s="147"/>
      <c r="EZ3" s="147"/>
      <c r="FA3" s="147"/>
      <c r="FB3" s="147"/>
      <c r="FC3" s="147"/>
      <c r="FD3" s="147"/>
      <c r="FE3" s="147"/>
      <c r="FF3" s="147"/>
      <c r="FG3" s="147"/>
      <c r="FH3" s="147"/>
      <c r="FI3" s="147"/>
      <c r="FJ3" s="147"/>
      <c r="FK3" s="147"/>
      <c r="FL3" s="147"/>
      <c r="FM3" s="147"/>
      <c r="FN3" s="147"/>
      <c r="FO3" s="147"/>
      <c r="FP3" s="147"/>
      <c r="FQ3" s="147"/>
      <c r="FR3" s="147"/>
      <c r="FS3" s="147"/>
      <c r="FT3" s="147"/>
      <c r="FU3" s="147"/>
      <c r="FV3" s="147"/>
      <c r="FW3" s="147"/>
      <c r="FX3" s="147"/>
      <c r="FY3" s="147"/>
      <c r="FZ3" s="147"/>
      <c r="GA3" s="147"/>
      <c r="GB3" s="147"/>
      <c r="GC3" s="147"/>
      <c r="GD3" s="147"/>
      <c r="GE3" s="147"/>
      <c r="GF3" s="147"/>
      <c r="GG3" s="147"/>
      <c r="GH3" s="147"/>
      <c r="GI3" s="147"/>
      <c r="GJ3" s="147"/>
      <c r="GK3" s="147"/>
      <c r="GL3" s="147"/>
      <c r="GM3" s="147"/>
      <c r="GN3" s="147"/>
      <c r="GO3" s="147"/>
      <c r="GP3" s="147"/>
      <c r="GQ3" s="147"/>
      <c r="GR3" s="147"/>
      <c r="GS3" s="147"/>
      <c r="GT3" s="147"/>
      <c r="GU3" s="147"/>
      <c r="GV3" s="147"/>
      <c r="GW3" s="147"/>
      <c r="GX3" s="147"/>
      <c r="GY3" s="147"/>
      <c r="GZ3" s="147"/>
      <c r="HA3" s="147"/>
      <c r="HB3" s="147"/>
      <c r="HC3" s="147"/>
      <c r="HD3" s="147"/>
      <c r="HE3" s="147"/>
      <c r="HF3" s="147"/>
      <c r="HG3" s="147"/>
      <c r="HH3" s="147"/>
      <c r="HI3" s="147"/>
      <c r="HJ3" s="147"/>
      <c r="HK3" s="147"/>
      <c r="HL3" s="147"/>
      <c r="HM3" s="147"/>
      <c r="HN3" s="147"/>
      <c r="HO3" s="147"/>
      <c r="HP3" s="147"/>
      <c r="HQ3" s="147"/>
      <c r="HR3" s="147"/>
      <c r="HS3" s="147"/>
      <c r="HT3" s="147"/>
      <c r="HU3" s="147"/>
      <c r="HV3" s="147"/>
      <c r="HW3" s="147"/>
      <c r="HX3" s="147"/>
      <c r="HY3" s="147"/>
      <c r="HZ3" s="147"/>
      <c r="IA3" s="147"/>
      <c r="IB3" s="147"/>
      <c r="IC3" s="147"/>
      <c r="ID3" s="147"/>
      <c r="IE3" s="147"/>
      <c r="IF3" s="147"/>
      <c r="IG3" s="147"/>
      <c r="IH3" s="147"/>
      <c r="II3" s="147"/>
      <c r="IJ3" s="147"/>
      <c r="IK3" s="147"/>
      <c r="IL3" s="147"/>
      <c r="IM3" s="147"/>
      <c r="IN3" s="147"/>
      <c r="IO3" s="147"/>
      <c r="IP3" s="147"/>
      <c r="IQ3" s="147"/>
      <c r="IR3" s="147"/>
      <c r="IS3" s="147"/>
      <c r="IT3" s="147"/>
      <c r="IU3" s="147"/>
      <c r="IV3" s="147"/>
      <c r="IW3" s="147"/>
      <c r="IX3" s="147"/>
      <c r="IY3" s="147"/>
      <c r="IZ3" s="147"/>
      <c r="JA3" s="147"/>
      <c r="JB3" s="147"/>
      <c r="JC3" s="147"/>
      <c r="JD3" s="147"/>
      <c r="JE3" s="147"/>
      <c r="JF3" s="147"/>
      <c r="JG3" s="147"/>
      <c r="JH3" s="147"/>
      <c r="JI3" s="147"/>
      <c r="JJ3" s="147"/>
      <c r="JK3" s="147"/>
      <c r="JL3" s="147"/>
      <c r="JM3" s="147"/>
      <c r="JN3" s="147"/>
      <c r="JO3" s="147"/>
      <c r="JP3" s="147"/>
      <c r="JQ3" s="147"/>
      <c r="JR3" s="147"/>
    </row>
    <row r="4" spans="1:278" s="148" customFormat="1" ht="41.25" customHeight="1" x14ac:dyDescent="0.3">
      <c r="A4" s="329" t="s">
        <v>0</v>
      </c>
      <c r="B4" s="330"/>
      <c r="C4" s="331"/>
      <c r="D4" s="332" t="str">
        <f>'Mapa Final'!D4</f>
        <v>REGISTRO Y CONTROL DE ABOGADOS Y AUXILIARES DE LA JUSTICIA</v>
      </c>
      <c r="E4" s="333"/>
      <c r="F4" s="333"/>
      <c r="G4" s="333"/>
      <c r="H4" s="333"/>
      <c r="I4" s="333"/>
      <c r="J4" s="333"/>
      <c r="K4" s="333"/>
      <c r="L4" s="333"/>
      <c r="M4" s="333"/>
      <c r="N4" s="334"/>
      <c r="O4" s="335"/>
      <c r="P4" s="335"/>
      <c r="Q4" s="335"/>
      <c r="R4" s="1"/>
      <c r="S4" s="1"/>
      <c r="T4" s="1"/>
      <c r="U4" s="147"/>
      <c r="V4" s="147"/>
      <c r="W4" s="147"/>
      <c r="X4" s="147"/>
      <c r="Y4" s="147"/>
      <c r="Z4" s="147"/>
      <c r="AA4" s="147"/>
      <c r="AB4" s="147"/>
      <c r="AC4" s="147"/>
      <c r="AD4" s="147"/>
      <c r="AE4" s="147"/>
      <c r="AF4" s="147"/>
      <c r="AG4" s="147"/>
      <c r="AH4" s="147"/>
      <c r="AI4" s="147"/>
      <c r="AJ4" s="147"/>
      <c r="AK4" s="147"/>
      <c r="AL4" s="147"/>
      <c r="AM4" s="147"/>
      <c r="AN4" s="147"/>
      <c r="AO4" s="147"/>
      <c r="AP4" s="147"/>
      <c r="AQ4" s="147"/>
      <c r="AR4" s="147"/>
      <c r="AS4" s="147"/>
      <c r="AT4" s="147"/>
      <c r="AU4" s="147"/>
      <c r="AV4" s="147"/>
      <c r="AW4" s="147"/>
      <c r="AX4" s="147"/>
      <c r="AY4" s="147"/>
      <c r="AZ4" s="147"/>
      <c r="BA4" s="147"/>
      <c r="BB4" s="147"/>
      <c r="BC4" s="147"/>
      <c r="BD4" s="147"/>
      <c r="BE4" s="147"/>
      <c r="BF4" s="147"/>
      <c r="BG4" s="147"/>
      <c r="BH4" s="147"/>
      <c r="BI4" s="147"/>
      <c r="BJ4" s="147"/>
      <c r="BK4" s="147"/>
      <c r="BL4" s="147"/>
      <c r="BM4" s="147"/>
      <c r="BN4" s="147"/>
      <c r="BO4" s="147"/>
      <c r="BP4" s="147"/>
      <c r="BQ4" s="147"/>
      <c r="BR4" s="147"/>
      <c r="BS4" s="147"/>
      <c r="BT4" s="147"/>
      <c r="BU4" s="147"/>
      <c r="BV4" s="147"/>
      <c r="BW4" s="147"/>
      <c r="BX4" s="147"/>
      <c r="BY4" s="147"/>
      <c r="BZ4" s="147"/>
      <c r="CA4" s="147"/>
      <c r="CB4" s="147"/>
      <c r="CC4" s="147"/>
      <c r="CD4" s="147"/>
      <c r="CE4" s="147"/>
      <c r="CF4" s="147"/>
      <c r="CG4" s="147"/>
      <c r="CH4" s="147"/>
      <c r="CI4" s="147"/>
      <c r="CJ4" s="147"/>
      <c r="CK4" s="147"/>
      <c r="CL4" s="147"/>
      <c r="CM4" s="147"/>
      <c r="CN4" s="147"/>
      <c r="CO4" s="147"/>
      <c r="CP4" s="147"/>
      <c r="CQ4" s="147"/>
      <c r="CR4" s="147"/>
      <c r="CS4" s="147"/>
      <c r="CT4" s="147"/>
      <c r="CU4" s="147"/>
      <c r="CV4" s="147"/>
      <c r="CW4" s="147"/>
      <c r="CX4" s="147"/>
      <c r="CY4" s="147"/>
      <c r="CZ4" s="147"/>
      <c r="DA4" s="147"/>
      <c r="DB4" s="147"/>
      <c r="DC4" s="147"/>
      <c r="DD4" s="147"/>
      <c r="DE4" s="147"/>
      <c r="DF4" s="147"/>
      <c r="DG4" s="147"/>
      <c r="DH4" s="147"/>
      <c r="DI4" s="147"/>
      <c r="DJ4" s="147"/>
      <c r="DK4" s="147"/>
      <c r="DL4" s="147"/>
      <c r="DM4" s="147"/>
      <c r="DN4" s="147"/>
      <c r="DO4" s="147"/>
      <c r="DP4" s="147"/>
      <c r="DQ4" s="147"/>
      <c r="DR4" s="147"/>
      <c r="DS4" s="147"/>
      <c r="DT4" s="147"/>
      <c r="DU4" s="147"/>
      <c r="DV4" s="147"/>
      <c r="DW4" s="147"/>
      <c r="DX4" s="147"/>
      <c r="DY4" s="147"/>
      <c r="DZ4" s="147"/>
      <c r="EA4" s="147"/>
      <c r="EB4" s="147"/>
      <c r="EC4" s="147"/>
      <c r="ED4" s="147"/>
      <c r="EE4" s="147"/>
      <c r="EF4" s="147"/>
      <c r="EG4" s="147"/>
      <c r="EH4" s="147"/>
      <c r="EI4" s="147"/>
      <c r="EJ4" s="147"/>
      <c r="EK4" s="147"/>
      <c r="EL4" s="147"/>
      <c r="EM4" s="147"/>
      <c r="EN4" s="147"/>
      <c r="EO4" s="147"/>
      <c r="EP4" s="147"/>
      <c r="EQ4" s="147"/>
      <c r="ER4" s="147"/>
      <c r="ES4" s="147"/>
      <c r="ET4" s="147"/>
      <c r="EU4" s="147"/>
      <c r="EV4" s="147"/>
      <c r="EW4" s="147"/>
      <c r="EX4" s="147"/>
      <c r="EY4" s="147"/>
      <c r="EZ4" s="147"/>
      <c r="FA4" s="147"/>
      <c r="FB4" s="147"/>
      <c r="FC4" s="147"/>
      <c r="FD4" s="147"/>
      <c r="FE4" s="147"/>
      <c r="FF4" s="147"/>
      <c r="FG4" s="147"/>
      <c r="FH4" s="147"/>
      <c r="FI4" s="147"/>
      <c r="FJ4" s="147"/>
      <c r="FK4" s="147"/>
      <c r="FL4" s="147"/>
      <c r="FM4" s="147"/>
      <c r="FN4" s="147"/>
      <c r="FO4" s="147"/>
      <c r="FP4" s="147"/>
      <c r="FQ4" s="147"/>
      <c r="FR4" s="147"/>
      <c r="FS4" s="147"/>
      <c r="FT4" s="147"/>
      <c r="FU4" s="147"/>
      <c r="FV4" s="147"/>
      <c r="FW4" s="147"/>
      <c r="FX4" s="147"/>
      <c r="FY4" s="147"/>
      <c r="FZ4" s="147"/>
      <c r="GA4" s="147"/>
      <c r="GB4" s="147"/>
      <c r="GC4" s="147"/>
      <c r="GD4" s="147"/>
      <c r="GE4" s="147"/>
      <c r="GF4" s="147"/>
      <c r="GG4" s="147"/>
      <c r="GH4" s="147"/>
      <c r="GI4" s="147"/>
      <c r="GJ4" s="147"/>
      <c r="GK4" s="147"/>
      <c r="GL4" s="147"/>
      <c r="GM4" s="147"/>
      <c r="GN4" s="147"/>
      <c r="GO4" s="147"/>
      <c r="GP4" s="147"/>
      <c r="GQ4" s="147"/>
      <c r="GR4" s="147"/>
      <c r="GS4" s="147"/>
      <c r="GT4" s="147"/>
      <c r="GU4" s="147"/>
      <c r="GV4" s="147"/>
      <c r="GW4" s="147"/>
      <c r="GX4" s="147"/>
      <c r="GY4" s="147"/>
      <c r="GZ4" s="147"/>
      <c r="HA4" s="147"/>
      <c r="HB4" s="147"/>
      <c r="HC4" s="147"/>
      <c r="HD4" s="147"/>
      <c r="HE4" s="147"/>
      <c r="HF4" s="147"/>
      <c r="HG4" s="147"/>
      <c r="HH4" s="147"/>
      <c r="HI4" s="147"/>
      <c r="HJ4" s="147"/>
      <c r="HK4" s="147"/>
      <c r="HL4" s="147"/>
      <c r="HM4" s="147"/>
      <c r="HN4" s="147"/>
      <c r="HO4" s="147"/>
      <c r="HP4" s="147"/>
      <c r="HQ4" s="147"/>
      <c r="HR4" s="147"/>
      <c r="HS4" s="147"/>
      <c r="HT4" s="147"/>
      <c r="HU4" s="147"/>
      <c r="HV4" s="147"/>
      <c r="HW4" s="147"/>
      <c r="HX4" s="147"/>
      <c r="HY4" s="147"/>
      <c r="HZ4" s="147"/>
      <c r="IA4" s="147"/>
      <c r="IB4" s="147"/>
      <c r="IC4" s="147"/>
      <c r="ID4" s="147"/>
      <c r="IE4" s="147"/>
      <c r="IF4" s="147"/>
      <c r="IG4" s="147"/>
      <c r="IH4" s="147"/>
      <c r="II4" s="147"/>
      <c r="IJ4" s="147"/>
      <c r="IK4" s="147"/>
      <c r="IL4" s="147"/>
      <c r="IM4" s="147"/>
      <c r="IN4" s="147"/>
      <c r="IO4" s="147"/>
      <c r="IP4" s="147"/>
      <c r="IQ4" s="147"/>
      <c r="IR4" s="147"/>
      <c r="IS4" s="147"/>
      <c r="IT4" s="147"/>
      <c r="IU4" s="147"/>
      <c r="IV4" s="147"/>
      <c r="IW4" s="147"/>
      <c r="IX4" s="147"/>
      <c r="IY4" s="147"/>
      <c r="IZ4" s="147"/>
      <c r="JA4" s="147"/>
      <c r="JB4" s="147"/>
      <c r="JC4" s="147"/>
      <c r="JD4" s="147"/>
      <c r="JE4" s="147"/>
      <c r="JF4" s="147"/>
      <c r="JG4" s="147"/>
      <c r="JH4" s="147"/>
      <c r="JI4" s="147"/>
      <c r="JJ4" s="147"/>
      <c r="JK4" s="147"/>
      <c r="JL4" s="147"/>
      <c r="JM4" s="147"/>
      <c r="JN4" s="147"/>
      <c r="JO4" s="147"/>
      <c r="JP4" s="147"/>
      <c r="JQ4" s="147"/>
      <c r="JR4" s="147"/>
    </row>
    <row r="5" spans="1:278" s="148" customFormat="1" ht="52.5" customHeight="1" x14ac:dyDescent="0.3">
      <c r="A5" s="329" t="s">
        <v>1</v>
      </c>
      <c r="B5" s="330"/>
      <c r="C5" s="331"/>
      <c r="D5" s="340" t="str">
        <f>'Mapa Final'!D5</f>
        <v xml:space="preserve"> Llevar el registro, inscripción y expedición de las tarjetas profesionales de abogado, duplicados,  cambios de formato y actualización de novedades tales como registro de sanciones disciplinarias en el ejercicio de la profesión de abogado, penas accesorias, y abogados fallecidos; realizar el estudio de las solicitudes de reconocimiento de prácticas jurídicas para la obtención del título de abogado; remitir las listas de estudiantes para que realicen sus prácticas académicas, dispuestas en los pensum de los programas de derecho de las Instituciones de Educación Superior; identificar a los Jueces de Paz y de Reconsideración, a través de la expedición de la credencial; Actualización de las listas de  Auxiliares de la Justicia; expedir las licencias temporales para el ejercicio del Derecho; autorizar el funcionamiento de los consultorios jurídicos de las facultades de derecho del país,  todo lo anterior mediante la expedición de los correspondientes actos administrativos, para asegurar el ejercicio transparente del profesional en Derecho, Jueces de Paz y de Reconsideración, y Auxiliares de la Justicia, dando cumplimiento dentro del marco del Sistema Integrado de Gestión y Control de la Calidad, Medio Ambiente, Salud y Seguridad en el Trabajo.</v>
      </c>
      <c r="E5" s="341"/>
      <c r="F5" s="341"/>
      <c r="G5" s="341"/>
      <c r="H5" s="341"/>
      <c r="I5" s="341"/>
      <c r="J5" s="341"/>
      <c r="K5" s="341"/>
      <c r="L5" s="341"/>
      <c r="M5" s="341"/>
      <c r="N5" s="342"/>
      <c r="O5" s="1"/>
      <c r="P5" s="1"/>
      <c r="Q5" s="1"/>
      <c r="R5" s="1"/>
      <c r="S5" s="1"/>
      <c r="T5" s="1"/>
      <c r="U5" s="147"/>
      <c r="V5" s="147"/>
      <c r="W5" s="147"/>
      <c r="X5" s="147"/>
      <c r="Y5" s="147"/>
      <c r="Z5" s="147"/>
      <c r="AA5" s="147"/>
      <c r="AB5" s="147"/>
      <c r="AC5" s="147"/>
      <c r="AD5" s="147"/>
      <c r="AE5" s="147"/>
      <c r="AF5" s="147"/>
      <c r="AG5" s="147"/>
      <c r="AH5" s="147"/>
      <c r="AI5" s="147"/>
      <c r="AJ5" s="147"/>
      <c r="AK5" s="147"/>
      <c r="AL5" s="147"/>
      <c r="AM5" s="147"/>
      <c r="AN5" s="147"/>
      <c r="AO5" s="147"/>
      <c r="AP5" s="147"/>
      <c r="AQ5" s="147"/>
      <c r="AR5" s="147"/>
      <c r="AS5" s="147"/>
      <c r="AT5" s="147"/>
      <c r="AU5" s="147"/>
      <c r="AV5" s="147"/>
      <c r="AW5" s="147"/>
      <c r="AX5" s="147"/>
      <c r="AY5" s="147"/>
      <c r="AZ5" s="147"/>
      <c r="BA5" s="147"/>
      <c r="BB5" s="147"/>
      <c r="BC5" s="147"/>
      <c r="BD5" s="147"/>
      <c r="BE5" s="147"/>
      <c r="BF5" s="147"/>
      <c r="BG5" s="147"/>
      <c r="BH5" s="147"/>
      <c r="BI5" s="147"/>
      <c r="BJ5" s="147"/>
      <c r="BK5" s="147"/>
      <c r="BL5" s="147"/>
      <c r="BM5" s="147"/>
      <c r="BN5" s="147"/>
      <c r="BO5" s="147"/>
      <c r="BP5" s="147"/>
      <c r="BQ5" s="147"/>
      <c r="BR5" s="147"/>
      <c r="BS5" s="147"/>
      <c r="BT5" s="147"/>
      <c r="BU5" s="147"/>
      <c r="BV5" s="147"/>
      <c r="BW5" s="147"/>
      <c r="BX5" s="147"/>
      <c r="BY5" s="147"/>
      <c r="BZ5" s="147"/>
      <c r="CA5" s="147"/>
      <c r="CB5" s="147"/>
      <c r="CC5" s="147"/>
      <c r="CD5" s="147"/>
      <c r="CE5" s="147"/>
      <c r="CF5" s="147"/>
      <c r="CG5" s="147"/>
      <c r="CH5" s="147"/>
      <c r="CI5" s="147"/>
      <c r="CJ5" s="147"/>
      <c r="CK5" s="147"/>
      <c r="CL5" s="147"/>
      <c r="CM5" s="147"/>
      <c r="CN5" s="147"/>
      <c r="CO5" s="147"/>
      <c r="CP5" s="147"/>
      <c r="CQ5" s="147"/>
      <c r="CR5" s="147"/>
      <c r="CS5" s="147"/>
      <c r="CT5" s="147"/>
      <c r="CU5" s="147"/>
      <c r="CV5" s="147"/>
      <c r="CW5" s="147"/>
      <c r="CX5" s="147"/>
      <c r="CY5" s="147"/>
      <c r="CZ5" s="147"/>
      <c r="DA5" s="147"/>
      <c r="DB5" s="147"/>
      <c r="DC5" s="147"/>
      <c r="DD5" s="147"/>
      <c r="DE5" s="147"/>
      <c r="DF5" s="147"/>
      <c r="DG5" s="147"/>
      <c r="DH5" s="147"/>
      <c r="DI5" s="147"/>
      <c r="DJ5" s="147"/>
      <c r="DK5" s="147"/>
      <c r="DL5" s="147"/>
      <c r="DM5" s="147"/>
      <c r="DN5" s="147"/>
      <c r="DO5" s="147"/>
      <c r="DP5" s="147"/>
      <c r="DQ5" s="147"/>
      <c r="DR5" s="147"/>
      <c r="DS5" s="147"/>
      <c r="DT5" s="147"/>
      <c r="DU5" s="147"/>
      <c r="DV5" s="147"/>
      <c r="DW5" s="147"/>
      <c r="DX5" s="147"/>
      <c r="DY5" s="147"/>
      <c r="DZ5" s="147"/>
      <c r="EA5" s="147"/>
      <c r="EB5" s="147"/>
      <c r="EC5" s="147"/>
      <c r="ED5" s="147"/>
      <c r="EE5" s="147"/>
      <c r="EF5" s="147"/>
      <c r="EG5" s="147"/>
      <c r="EH5" s="147"/>
      <c r="EI5" s="147"/>
      <c r="EJ5" s="147"/>
      <c r="EK5" s="147"/>
      <c r="EL5" s="147"/>
      <c r="EM5" s="147"/>
      <c r="EN5" s="147"/>
      <c r="EO5" s="147"/>
      <c r="EP5" s="147"/>
      <c r="EQ5" s="147"/>
      <c r="ER5" s="147"/>
      <c r="ES5" s="147"/>
      <c r="ET5" s="147"/>
      <c r="EU5" s="147"/>
      <c r="EV5" s="147"/>
      <c r="EW5" s="147"/>
      <c r="EX5" s="147"/>
      <c r="EY5" s="147"/>
      <c r="EZ5" s="147"/>
      <c r="FA5" s="147"/>
      <c r="FB5" s="147"/>
      <c r="FC5" s="147"/>
      <c r="FD5" s="147"/>
      <c r="FE5" s="147"/>
      <c r="FF5" s="147"/>
      <c r="FG5" s="147"/>
      <c r="FH5" s="147"/>
      <c r="FI5" s="147"/>
      <c r="FJ5" s="147"/>
      <c r="FK5" s="147"/>
      <c r="FL5" s="147"/>
      <c r="FM5" s="147"/>
      <c r="FN5" s="147"/>
      <c r="FO5" s="147"/>
      <c r="FP5" s="147"/>
      <c r="FQ5" s="147"/>
      <c r="FR5" s="147"/>
      <c r="FS5" s="147"/>
      <c r="FT5" s="147"/>
      <c r="FU5" s="147"/>
      <c r="FV5" s="147"/>
      <c r="FW5" s="147"/>
      <c r="FX5" s="147"/>
      <c r="FY5" s="147"/>
      <c r="FZ5" s="147"/>
      <c r="GA5" s="147"/>
      <c r="GB5" s="147"/>
      <c r="GC5" s="147"/>
      <c r="GD5" s="147"/>
      <c r="GE5" s="147"/>
      <c r="GF5" s="147"/>
      <c r="GG5" s="147"/>
      <c r="GH5" s="147"/>
      <c r="GI5" s="147"/>
      <c r="GJ5" s="147"/>
      <c r="GK5" s="147"/>
      <c r="GL5" s="147"/>
      <c r="GM5" s="147"/>
      <c r="GN5" s="147"/>
      <c r="GO5" s="147"/>
      <c r="GP5" s="147"/>
      <c r="GQ5" s="147"/>
      <c r="GR5" s="147"/>
      <c r="GS5" s="147"/>
      <c r="GT5" s="147"/>
      <c r="GU5" s="147"/>
      <c r="GV5" s="147"/>
      <c r="GW5" s="147"/>
      <c r="GX5" s="147"/>
      <c r="GY5" s="147"/>
      <c r="GZ5" s="147"/>
      <c r="HA5" s="147"/>
      <c r="HB5" s="147"/>
      <c r="HC5" s="147"/>
      <c r="HD5" s="147"/>
      <c r="HE5" s="147"/>
      <c r="HF5" s="147"/>
      <c r="HG5" s="147"/>
      <c r="HH5" s="147"/>
      <c r="HI5" s="147"/>
      <c r="HJ5" s="147"/>
      <c r="HK5" s="147"/>
      <c r="HL5" s="147"/>
      <c r="HM5" s="147"/>
      <c r="HN5" s="147"/>
      <c r="HO5" s="147"/>
      <c r="HP5" s="147"/>
      <c r="HQ5" s="147"/>
      <c r="HR5" s="147"/>
      <c r="HS5" s="147"/>
      <c r="HT5" s="147"/>
      <c r="HU5" s="147"/>
      <c r="HV5" s="147"/>
      <c r="HW5" s="147"/>
      <c r="HX5" s="147"/>
      <c r="HY5" s="147"/>
      <c r="HZ5" s="147"/>
      <c r="IA5" s="147"/>
      <c r="IB5" s="147"/>
      <c r="IC5" s="147"/>
      <c r="ID5" s="147"/>
      <c r="IE5" s="147"/>
      <c r="IF5" s="147"/>
      <c r="IG5" s="147"/>
      <c r="IH5" s="147"/>
      <c r="II5" s="147"/>
      <c r="IJ5" s="147"/>
      <c r="IK5" s="147"/>
      <c r="IL5" s="147"/>
      <c r="IM5" s="147"/>
      <c r="IN5" s="147"/>
      <c r="IO5" s="147"/>
      <c r="IP5" s="147"/>
      <c r="IQ5" s="147"/>
      <c r="IR5" s="147"/>
      <c r="IS5" s="147"/>
      <c r="IT5" s="147"/>
      <c r="IU5" s="147"/>
      <c r="IV5" s="147"/>
      <c r="IW5" s="147"/>
      <c r="IX5" s="147"/>
      <c r="IY5" s="147"/>
      <c r="IZ5" s="147"/>
      <c r="JA5" s="147"/>
      <c r="JB5" s="147"/>
      <c r="JC5" s="147"/>
      <c r="JD5" s="147"/>
      <c r="JE5" s="147"/>
      <c r="JF5" s="147"/>
      <c r="JG5" s="147"/>
      <c r="JH5" s="147"/>
      <c r="JI5" s="147"/>
      <c r="JJ5" s="147"/>
      <c r="JK5" s="147"/>
      <c r="JL5" s="147"/>
      <c r="JM5" s="147"/>
      <c r="JN5" s="147"/>
      <c r="JO5" s="147"/>
      <c r="JP5" s="147"/>
      <c r="JQ5" s="147"/>
      <c r="JR5" s="147"/>
    </row>
    <row r="6" spans="1:278" s="148" customFormat="1" ht="32.25" customHeight="1" thickBot="1" x14ac:dyDescent="0.35">
      <c r="A6" s="329" t="s">
        <v>2</v>
      </c>
      <c r="B6" s="330"/>
      <c r="C6" s="331"/>
      <c r="D6" s="340" t="str">
        <f>'Mapa Final'!D6</f>
        <v xml:space="preserve">Nivel Central </v>
      </c>
      <c r="E6" s="341"/>
      <c r="F6" s="341"/>
      <c r="G6" s="341"/>
      <c r="H6" s="341"/>
      <c r="I6" s="341"/>
      <c r="J6" s="341"/>
      <c r="K6" s="341"/>
      <c r="L6" s="341"/>
      <c r="M6" s="341"/>
      <c r="N6" s="342"/>
      <c r="O6" s="1"/>
      <c r="P6" s="1"/>
      <c r="Q6" s="1"/>
      <c r="R6" s="1"/>
      <c r="S6" s="1"/>
      <c r="T6" s="1"/>
      <c r="U6" s="147"/>
      <c r="V6" s="147"/>
      <c r="W6" s="147"/>
      <c r="X6" s="147"/>
      <c r="Y6" s="147"/>
      <c r="Z6" s="147"/>
      <c r="AA6" s="147"/>
      <c r="AB6" s="147"/>
      <c r="AC6" s="147"/>
      <c r="AD6" s="147"/>
      <c r="AE6" s="147"/>
      <c r="AF6" s="147"/>
      <c r="AG6" s="147"/>
      <c r="AH6" s="147"/>
      <c r="AI6" s="147"/>
      <c r="AJ6" s="147"/>
      <c r="AK6" s="147"/>
      <c r="AL6" s="147"/>
      <c r="AM6" s="147"/>
      <c r="AN6" s="147"/>
      <c r="AO6" s="147"/>
      <c r="AP6" s="147"/>
      <c r="AQ6" s="147"/>
      <c r="AR6" s="147"/>
      <c r="AS6" s="147"/>
      <c r="AT6" s="147"/>
      <c r="AU6" s="147"/>
      <c r="AV6" s="147"/>
      <c r="AW6" s="147"/>
      <c r="AX6" s="147"/>
      <c r="AY6" s="147"/>
      <c r="AZ6" s="147"/>
      <c r="BA6" s="147"/>
      <c r="BB6" s="147"/>
      <c r="BC6" s="147"/>
      <c r="BD6" s="147"/>
      <c r="BE6" s="147"/>
      <c r="BF6" s="147"/>
      <c r="BG6" s="147"/>
      <c r="BH6" s="147"/>
      <c r="BI6" s="147"/>
      <c r="BJ6" s="147"/>
      <c r="BK6" s="147"/>
      <c r="BL6" s="147"/>
      <c r="BM6" s="147"/>
      <c r="BN6" s="147"/>
      <c r="BO6" s="147"/>
      <c r="BP6" s="147"/>
      <c r="BQ6" s="147"/>
      <c r="BR6" s="147"/>
      <c r="BS6" s="147"/>
      <c r="BT6" s="147"/>
      <c r="BU6" s="147"/>
      <c r="BV6" s="147"/>
      <c r="BW6" s="147"/>
      <c r="BX6" s="147"/>
      <c r="BY6" s="147"/>
      <c r="BZ6" s="147"/>
      <c r="CA6" s="147"/>
      <c r="CB6" s="147"/>
      <c r="CC6" s="147"/>
      <c r="CD6" s="147"/>
      <c r="CE6" s="147"/>
      <c r="CF6" s="147"/>
      <c r="CG6" s="147"/>
      <c r="CH6" s="147"/>
      <c r="CI6" s="147"/>
      <c r="CJ6" s="147"/>
      <c r="CK6" s="147"/>
      <c r="CL6" s="147"/>
      <c r="CM6" s="147"/>
      <c r="CN6" s="147"/>
      <c r="CO6" s="147"/>
      <c r="CP6" s="147"/>
      <c r="CQ6" s="147"/>
      <c r="CR6" s="147"/>
      <c r="CS6" s="147"/>
      <c r="CT6" s="147"/>
      <c r="CU6" s="147"/>
      <c r="CV6" s="147"/>
      <c r="CW6" s="147"/>
      <c r="CX6" s="147"/>
      <c r="CY6" s="147"/>
      <c r="CZ6" s="147"/>
      <c r="DA6" s="147"/>
      <c r="DB6" s="147"/>
      <c r="DC6" s="147"/>
      <c r="DD6" s="147"/>
      <c r="DE6" s="147"/>
      <c r="DF6" s="147"/>
      <c r="DG6" s="147"/>
      <c r="DH6" s="147"/>
      <c r="DI6" s="147"/>
      <c r="DJ6" s="147"/>
      <c r="DK6" s="147"/>
      <c r="DL6" s="147"/>
      <c r="DM6" s="147"/>
      <c r="DN6" s="147"/>
      <c r="DO6" s="147"/>
      <c r="DP6" s="147"/>
      <c r="DQ6" s="147"/>
      <c r="DR6" s="147"/>
      <c r="DS6" s="147"/>
      <c r="DT6" s="147"/>
      <c r="DU6" s="147"/>
      <c r="DV6" s="147"/>
      <c r="DW6" s="147"/>
      <c r="DX6" s="147"/>
      <c r="DY6" s="147"/>
      <c r="DZ6" s="147"/>
      <c r="EA6" s="147"/>
      <c r="EB6" s="147"/>
      <c r="EC6" s="147"/>
      <c r="ED6" s="147"/>
      <c r="EE6" s="147"/>
      <c r="EF6" s="147"/>
      <c r="EG6" s="147"/>
      <c r="EH6" s="147"/>
      <c r="EI6" s="147"/>
      <c r="EJ6" s="147"/>
      <c r="EK6" s="147"/>
      <c r="EL6" s="147"/>
      <c r="EM6" s="147"/>
      <c r="EN6" s="147"/>
      <c r="EO6" s="147"/>
      <c r="EP6" s="147"/>
      <c r="EQ6" s="147"/>
      <c r="ER6" s="147"/>
      <c r="ES6" s="147"/>
      <c r="ET6" s="147"/>
      <c r="EU6" s="147"/>
      <c r="EV6" s="147"/>
      <c r="EW6" s="147"/>
      <c r="EX6" s="147"/>
      <c r="EY6" s="147"/>
      <c r="EZ6" s="147"/>
      <c r="FA6" s="147"/>
      <c r="FB6" s="147"/>
      <c r="FC6" s="147"/>
      <c r="FD6" s="147"/>
      <c r="FE6" s="147"/>
      <c r="FF6" s="147"/>
      <c r="FG6" s="147"/>
      <c r="FH6" s="147"/>
      <c r="FI6" s="147"/>
      <c r="FJ6" s="147"/>
      <c r="FK6" s="147"/>
      <c r="FL6" s="147"/>
      <c r="FM6" s="147"/>
      <c r="FN6" s="147"/>
      <c r="FO6" s="147"/>
      <c r="FP6" s="147"/>
      <c r="FQ6" s="147"/>
      <c r="FR6" s="147"/>
      <c r="FS6" s="147"/>
      <c r="FT6" s="147"/>
      <c r="FU6" s="147"/>
      <c r="FV6" s="147"/>
      <c r="FW6" s="147"/>
      <c r="FX6" s="147"/>
      <c r="FY6" s="147"/>
      <c r="FZ6" s="147"/>
      <c r="GA6" s="147"/>
      <c r="GB6" s="147"/>
      <c r="GC6" s="147"/>
      <c r="GD6" s="147"/>
      <c r="GE6" s="147"/>
      <c r="GF6" s="147"/>
      <c r="GG6" s="147"/>
      <c r="GH6" s="147"/>
      <c r="GI6" s="147"/>
      <c r="GJ6" s="147"/>
      <c r="GK6" s="147"/>
      <c r="GL6" s="147"/>
      <c r="GM6" s="147"/>
      <c r="GN6" s="147"/>
      <c r="GO6" s="147"/>
      <c r="GP6" s="147"/>
      <c r="GQ6" s="147"/>
      <c r="GR6" s="147"/>
      <c r="GS6" s="147"/>
      <c r="GT6" s="147"/>
      <c r="GU6" s="147"/>
      <c r="GV6" s="147"/>
      <c r="GW6" s="147"/>
      <c r="GX6" s="147"/>
      <c r="GY6" s="147"/>
      <c r="GZ6" s="147"/>
      <c r="HA6" s="147"/>
      <c r="HB6" s="147"/>
      <c r="HC6" s="147"/>
      <c r="HD6" s="147"/>
      <c r="HE6" s="147"/>
      <c r="HF6" s="147"/>
      <c r="HG6" s="147"/>
      <c r="HH6" s="147"/>
      <c r="HI6" s="147"/>
      <c r="HJ6" s="147"/>
      <c r="HK6" s="147"/>
      <c r="HL6" s="147"/>
      <c r="HM6" s="147"/>
      <c r="HN6" s="147"/>
      <c r="HO6" s="147"/>
      <c r="HP6" s="147"/>
      <c r="HQ6" s="147"/>
      <c r="HR6" s="147"/>
      <c r="HS6" s="147"/>
      <c r="HT6" s="147"/>
      <c r="HU6" s="147"/>
      <c r="HV6" s="147"/>
      <c r="HW6" s="147"/>
      <c r="HX6" s="147"/>
      <c r="HY6" s="147"/>
      <c r="HZ6" s="147"/>
      <c r="IA6" s="147"/>
      <c r="IB6" s="147"/>
      <c r="IC6" s="147"/>
      <c r="ID6" s="147"/>
      <c r="IE6" s="147"/>
      <c r="IF6" s="147"/>
      <c r="IG6" s="147"/>
      <c r="IH6" s="147"/>
      <c r="II6" s="147"/>
      <c r="IJ6" s="147"/>
      <c r="IK6" s="147"/>
      <c r="IL6" s="147"/>
      <c r="IM6" s="147"/>
      <c r="IN6" s="147"/>
      <c r="IO6" s="147"/>
      <c r="IP6" s="147"/>
      <c r="IQ6" s="147"/>
      <c r="IR6" s="147"/>
      <c r="IS6" s="147"/>
      <c r="IT6" s="147"/>
      <c r="IU6" s="147"/>
      <c r="IV6" s="147"/>
      <c r="IW6" s="147"/>
      <c r="IX6" s="147"/>
      <c r="IY6" s="147"/>
      <c r="IZ6" s="147"/>
      <c r="JA6" s="147"/>
      <c r="JB6" s="147"/>
      <c r="JC6" s="147"/>
      <c r="JD6" s="147"/>
      <c r="JE6" s="147"/>
      <c r="JF6" s="147"/>
      <c r="JG6" s="147"/>
      <c r="JH6" s="147"/>
      <c r="JI6" s="147"/>
      <c r="JJ6" s="147"/>
      <c r="JK6" s="147"/>
      <c r="JL6" s="147"/>
      <c r="JM6" s="147"/>
      <c r="JN6" s="147"/>
      <c r="JO6" s="147"/>
      <c r="JP6" s="147"/>
      <c r="JQ6" s="147"/>
      <c r="JR6" s="147"/>
    </row>
    <row r="7" spans="1:278" s="167" customFormat="1" ht="38.25" customHeight="1" thickTop="1" thickBot="1" x14ac:dyDescent="0.3">
      <c r="A7" s="451" t="s">
        <v>359</v>
      </c>
      <c r="B7" s="452"/>
      <c r="C7" s="452"/>
      <c r="D7" s="452"/>
      <c r="E7" s="452"/>
      <c r="F7" s="453"/>
      <c r="G7" s="174"/>
      <c r="H7" s="454" t="s">
        <v>360</v>
      </c>
      <c r="I7" s="454"/>
      <c r="J7" s="454"/>
      <c r="K7" s="454" t="s">
        <v>361</v>
      </c>
      <c r="L7" s="454"/>
      <c r="M7" s="454"/>
      <c r="N7" s="455" t="s">
        <v>362</v>
      </c>
      <c r="O7" s="460" t="s">
        <v>363</v>
      </c>
      <c r="P7" s="462" t="s">
        <v>364</v>
      </c>
      <c r="Q7" s="463"/>
      <c r="R7" s="462" t="s">
        <v>365</v>
      </c>
      <c r="S7" s="463"/>
      <c r="T7" s="464" t="s">
        <v>387</v>
      </c>
      <c r="U7" s="180"/>
      <c r="V7" s="180"/>
      <c r="W7" s="180"/>
      <c r="X7" s="180"/>
      <c r="Y7" s="180"/>
      <c r="Z7" s="180"/>
      <c r="AA7" s="180"/>
      <c r="AB7" s="180"/>
      <c r="AC7" s="180"/>
      <c r="AD7" s="180"/>
      <c r="AE7" s="180"/>
      <c r="AF7" s="180"/>
      <c r="AG7" s="180"/>
      <c r="AH7" s="180"/>
      <c r="AI7" s="180"/>
      <c r="AJ7" s="180"/>
      <c r="AK7" s="180"/>
      <c r="AL7" s="180"/>
      <c r="AM7" s="180"/>
      <c r="AN7" s="180"/>
      <c r="AO7" s="180"/>
      <c r="AP7" s="180"/>
      <c r="AQ7" s="180"/>
      <c r="AR7" s="180"/>
      <c r="AS7" s="180"/>
      <c r="AT7" s="180"/>
      <c r="AU7" s="180"/>
      <c r="AV7" s="180"/>
      <c r="AW7" s="180"/>
      <c r="AX7" s="180"/>
      <c r="AY7" s="180"/>
      <c r="AZ7" s="180"/>
      <c r="BA7" s="180"/>
      <c r="BB7" s="180"/>
      <c r="BC7" s="180"/>
      <c r="BD7" s="180"/>
      <c r="BE7" s="180"/>
      <c r="BF7" s="180"/>
      <c r="BG7" s="180"/>
      <c r="BH7" s="180"/>
      <c r="BI7" s="180"/>
      <c r="BJ7" s="180"/>
      <c r="BK7" s="180"/>
      <c r="BL7" s="180"/>
      <c r="BM7" s="180"/>
      <c r="BN7" s="180"/>
      <c r="BO7" s="180"/>
      <c r="BP7" s="180"/>
      <c r="BQ7" s="180"/>
      <c r="BR7" s="180"/>
      <c r="BS7" s="180"/>
      <c r="BT7" s="180"/>
      <c r="BU7" s="180"/>
      <c r="BV7" s="180"/>
      <c r="BW7" s="180"/>
      <c r="BX7" s="180"/>
      <c r="BY7" s="180"/>
      <c r="BZ7" s="180"/>
      <c r="CA7" s="180"/>
      <c r="CB7" s="180"/>
      <c r="CC7" s="180"/>
      <c r="CD7" s="180"/>
      <c r="CE7" s="180"/>
      <c r="CF7" s="180"/>
      <c r="CG7" s="180"/>
      <c r="CH7" s="180"/>
      <c r="CI7" s="180"/>
      <c r="CJ7" s="180"/>
      <c r="CK7" s="180"/>
      <c r="CL7" s="180"/>
      <c r="CM7" s="180"/>
      <c r="CN7" s="180"/>
      <c r="CO7" s="180"/>
      <c r="CP7" s="180"/>
      <c r="CQ7" s="180"/>
      <c r="CR7" s="180"/>
      <c r="CS7" s="180"/>
      <c r="CT7" s="180"/>
      <c r="CU7" s="180"/>
      <c r="CV7" s="180"/>
      <c r="CW7" s="180"/>
      <c r="CX7" s="180"/>
      <c r="CY7" s="180"/>
      <c r="CZ7" s="180"/>
      <c r="DA7" s="180"/>
      <c r="DB7" s="180"/>
      <c r="DC7" s="180"/>
      <c r="DD7" s="180"/>
      <c r="DE7" s="180"/>
      <c r="DF7" s="180"/>
      <c r="DG7" s="180"/>
      <c r="DH7" s="180"/>
      <c r="DI7" s="180"/>
      <c r="DJ7" s="180"/>
      <c r="DK7" s="180"/>
      <c r="DL7" s="180"/>
      <c r="DM7" s="180"/>
      <c r="DN7" s="180"/>
      <c r="DO7" s="180"/>
      <c r="DP7" s="180"/>
      <c r="DQ7" s="180"/>
      <c r="DR7" s="180"/>
      <c r="DS7" s="180"/>
      <c r="DT7" s="180"/>
      <c r="DU7" s="180"/>
      <c r="DV7" s="180"/>
      <c r="DW7" s="180"/>
      <c r="DX7" s="180"/>
      <c r="DY7" s="180"/>
      <c r="DZ7" s="180"/>
      <c r="EA7" s="180"/>
      <c r="EB7" s="180"/>
      <c r="EC7" s="180"/>
      <c r="ED7" s="180"/>
      <c r="EE7" s="180"/>
      <c r="EF7" s="180"/>
      <c r="EG7" s="180"/>
      <c r="EH7" s="180"/>
      <c r="EI7" s="180"/>
      <c r="EJ7" s="180"/>
      <c r="EK7" s="180"/>
      <c r="EL7" s="180"/>
      <c r="EM7" s="180"/>
      <c r="EN7" s="180"/>
      <c r="EO7" s="180"/>
      <c r="EP7" s="180"/>
      <c r="EQ7" s="180"/>
      <c r="ER7" s="180"/>
      <c r="ES7" s="180"/>
      <c r="ET7" s="180"/>
      <c r="EU7" s="180"/>
      <c r="EV7" s="180"/>
      <c r="EW7" s="180"/>
      <c r="EX7" s="180"/>
      <c r="EY7" s="180"/>
      <c r="EZ7" s="180"/>
      <c r="FA7" s="180"/>
      <c r="FB7" s="180"/>
      <c r="FC7" s="180"/>
      <c r="FD7" s="180"/>
      <c r="FE7" s="180"/>
      <c r="FF7" s="180"/>
      <c r="FG7" s="180"/>
      <c r="FH7" s="180"/>
      <c r="FI7" s="180"/>
      <c r="FJ7" s="180"/>
      <c r="FK7" s="180"/>
      <c r="FL7" s="180"/>
      <c r="FM7" s="180"/>
      <c r="FN7" s="180"/>
      <c r="FO7" s="180"/>
      <c r="FP7" s="180"/>
      <c r="FQ7" s="180"/>
      <c r="FR7" s="180"/>
      <c r="FS7" s="180"/>
      <c r="FT7" s="180"/>
    </row>
    <row r="8" spans="1:278" s="168" customFormat="1" ht="60.95" customHeight="1" thickTop="1" thickBot="1" x14ac:dyDescent="0.3">
      <c r="A8" s="184" t="s">
        <v>204</v>
      </c>
      <c r="B8" s="184" t="s">
        <v>391</v>
      </c>
      <c r="C8" s="185" t="s">
        <v>8</v>
      </c>
      <c r="D8" s="175" t="s">
        <v>374</v>
      </c>
      <c r="E8" s="187" t="s">
        <v>10</v>
      </c>
      <c r="F8" s="187" t="s">
        <v>11</v>
      </c>
      <c r="G8" s="187" t="s">
        <v>12</v>
      </c>
      <c r="H8" s="177" t="s">
        <v>367</v>
      </c>
      <c r="I8" s="177" t="s">
        <v>38</v>
      </c>
      <c r="J8" s="177" t="s">
        <v>368</v>
      </c>
      <c r="K8" s="177" t="s">
        <v>367</v>
      </c>
      <c r="L8" s="177" t="s">
        <v>369</v>
      </c>
      <c r="M8" s="177" t="s">
        <v>368</v>
      </c>
      <c r="N8" s="455"/>
      <c r="O8" s="461"/>
      <c r="P8" s="178" t="s">
        <v>370</v>
      </c>
      <c r="Q8" s="178" t="s">
        <v>371</v>
      </c>
      <c r="R8" s="178" t="s">
        <v>372</v>
      </c>
      <c r="S8" s="178" t="s">
        <v>373</v>
      </c>
      <c r="T8" s="464"/>
      <c r="U8" s="181"/>
      <c r="V8" s="181"/>
      <c r="W8" s="181"/>
      <c r="X8" s="181"/>
      <c r="Y8" s="181"/>
      <c r="Z8" s="181"/>
      <c r="AA8" s="181"/>
      <c r="AB8" s="181"/>
      <c r="AC8" s="181"/>
      <c r="AD8" s="181"/>
      <c r="AE8" s="181"/>
      <c r="AF8" s="181"/>
      <c r="AG8" s="181"/>
      <c r="AH8" s="181"/>
      <c r="AI8" s="181"/>
      <c r="AJ8" s="181"/>
      <c r="AK8" s="181"/>
      <c r="AL8" s="181"/>
      <c r="AM8" s="181"/>
      <c r="AN8" s="181"/>
      <c r="AO8" s="181"/>
      <c r="AP8" s="181"/>
      <c r="AQ8" s="181"/>
      <c r="AR8" s="181"/>
      <c r="AS8" s="181"/>
      <c r="AT8" s="181"/>
      <c r="AU8" s="181"/>
      <c r="AV8" s="181"/>
      <c r="AW8" s="181"/>
      <c r="AX8" s="181"/>
      <c r="AY8" s="181"/>
      <c r="AZ8" s="181"/>
      <c r="BA8" s="181"/>
      <c r="BB8" s="181"/>
      <c r="BC8" s="181"/>
      <c r="BD8" s="181"/>
      <c r="BE8" s="181"/>
      <c r="BF8" s="181"/>
      <c r="BG8" s="181"/>
      <c r="BH8" s="181"/>
      <c r="BI8" s="181"/>
      <c r="BJ8" s="181"/>
      <c r="BK8" s="181"/>
      <c r="BL8" s="181"/>
      <c r="BM8" s="181"/>
      <c r="BN8" s="181"/>
      <c r="BO8" s="181"/>
      <c r="BP8" s="181"/>
      <c r="BQ8" s="181"/>
      <c r="BR8" s="181"/>
      <c r="BS8" s="181"/>
      <c r="BT8" s="181"/>
      <c r="BU8" s="181"/>
      <c r="BV8" s="181"/>
      <c r="BW8" s="181"/>
      <c r="BX8" s="181"/>
      <c r="BY8" s="181"/>
      <c r="BZ8" s="181"/>
      <c r="CA8" s="181"/>
      <c r="CB8" s="181"/>
      <c r="CC8" s="181"/>
      <c r="CD8" s="181"/>
      <c r="CE8" s="181"/>
      <c r="CF8" s="181"/>
      <c r="CG8" s="181"/>
      <c r="CH8" s="181"/>
      <c r="CI8" s="181"/>
      <c r="CJ8" s="181"/>
      <c r="CK8" s="181"/>
      <c r="CL8" s="181"/>
      <c r="CM8" s="181"/>
      <c r="CN8" s="181"/>
      <c r="CO8" s="181"/>
      <c r="CP8" s="181"/>
      <c r="CQ8" s="181"/>
      <c r="CR8" s="181"/>
      <c r="CS8" s="181"/>
      <c r="CT8" s="181"/>
      <c r="CU8" s="181"/>
      <c r="CV8" s="181"/>
      <c r="CW8" s="181"/>
      <c r="CX8" s="181"/>
      <c r="CY8" s="181"/>
      <c r="CZ8" s="181"/>
      <c r="DA8" s="181"/>
      <c r="DB8" s="181"/>
      <c r="DC8" s="181"/>
      <c r="DD8" s="181"/>
      <c r="DE8" s="181"/>
      <c r="DF8" s="181"/>
      <c r="DG8" s="181"/>
      <c r="DH8" s="181"/>
      <c r="DI8" s="181"/>
      <c r="DJ8" s="181"/>
      <c r="DK8" s="181"/>
      <c r="DL8" s="181"/>
      <c r="DM8" s="181"/>
      <c r="DN8" s="181"/>
      <c r="DO8" s="181"/>
      <c r="DP8" s="181"/>
      <c r="DQ8" s="181"/>
      <c r="DR8" s="181"/>
      <c r="DS8" s="181"/>
      <c r="DT8" s="181"/>
      <c r="DU8" s="181"/>
      <c r="DV8" s="181"/>
      <c r="DW8" s="181"/>
      <c r="DX8" s="181"/>
      <c r="DY8" s="181"/>
      <c r="DZ8" s="181"/>
      <c r="EA8" s="181"/>
      <c r="EB8" s="181"/>
      <c r="EC8" s="181"/>
      <c r="ED8" s="181"/>
      <c r="EE8" s="181"/>
      <c r="EF8" s="181"/>
      <c r="EG8" s="181"/>
      <c r="EH8" s="181"/>
      <c r="EI8" s="181"/>
      <c r="EJ8" s="181"/>
      <c r="EK8" s="181"/>
      <c r="EL8" s="181"/>
      <c r="EM8" s="181"/>
      <c r="EN8" s="181"/>
      <c r="EO8" s="181"/>
      <c r="EP8" s="181"/>
      <c r="EQ8" s="181"/>
      <c r="ER8" s="181"/>
      <c r="ES8" s="181"/>
      <c r="ET8" s="181"/>
      <c r="EU8" s="181"/>
      <c r="EV8" s="181"/>
      <c r="EW8" s="181"/>
      <c r="EX8" s="181"/>
      <c r="EY8" s="181"/>
      <c r="EZ8" s="181"/>
      <c r="FA8" s="181"/>
      <c r="FB8" s="181"/>
      <c r="FC8" s="181"/>
      <c r="FD8" s="181"/>
      <c r="FE8" s="181"/>
      <c r="FF8" s="181"/>
      <c r="FG8" s="181"/>
      <c r="FH8" s="181"/>
      <c r="FI8" s="181"/>
      <c r="FJ8" s="181"/>
      <c r="FK8" s="181"/>
      <c r="FL8" s="181"/>
      <c r="FM8" s="181"/>
      <c r="FN8" s="181"/>
      <c r="FO8" s="181"/>
      <c r="FP8" s="181"/>
      <c r="FQ8" s="181"/>
      <c r="FR8" s="181"/>
      <c r="FS8" s="181"/>
      <c r="FT8" s="181"/>
    </row>
    <row r="9" spans="1:278" s="169" customFormat="1" ht="10.5" customHeight="1" thickTop="1" thickBot="1" x14ac:dyDescent="0.3">
      <c r="A9" s="465"/>
      <c r="B9" s="466"/>
      <c r="C9" s="466"/>
      <c r="D9" s="466"/>
      <c r="E9" s="466"/>
      <c r="F9" s="466"/>
      <c r="G9" s="466"/>
      <c r="H9" s="466"/>
      <c r="I9" s="466"/>
      <c r="J9" s="466"/>
      <c r="K9" s="466"/>
      <c r="L9" s="466"/>
      <c r="M9" s="466"/>
      <c r="N9" s="466"/>
      <c r="T9" s="179"/>
      <c r="U9" s="182"/>
      <c r="V9" s="182"/>
      <c r="W9" s="182"/>
      <c r="X9" s="182"/>
      <c r="Y9" s="182"/>
      <c r="Z9" s="182"/>
      <c r="AA9" s="182"/>
      <c r="AB9" s="182"/>
      <c r="AC9" s="182"/>
      <c r="AD9" s="182"/>
      <c r="AE9" s="182"/>
      <c r="AF9" s="182"/>
      <c r="AG9" s="182"/>
      <c r="AH9" s="182"/>
      <c r="AI9" s="182"/>
      <c r="AJ9" s="182"/>
      <c r="AK9" s="182"/>
      <c r="AL9" s="182"/>
      <c r="AM9" s="182"/>
      <c r="AN9" s="182"/>
      <c r="AO9" s="182"/>
      <c r="AP9" s="182"/>
      <c r="AQ9" s="182"/>
      <c r="AR9" s="182"/>
      <c r="AS9" s="182"/>
      <c r="AT9" s="182"/>
      <c r="AU9" s="182"/>
      <c r="AV9" s="182"/>
      <c r="AW9" s="182"/>
      <c r="AX9" s="182"/>
      <c r="AY9" s="182"/>
      <c r="AZ9" s="182"/>
      <c r="BA9" s="182"/>
      <c r="BB9" s="182"/>
      <c r="BC9" s="182"/>
      <c r="BD9" s="182"/>
      <c r="BE9" s="182"/>
      <c r="BF9" s="182"/>
      <c r="BG9" s="182"/>
      <c r="BH9" s="182"/>
      <c r="BI9" s="182"/>
      <c r="BJ9" s="182"/>
      <c r="BK9" s="182"/>
      <c r="BL9" s="182"/>
      <c r="BM9" s="182"/>
      <c r="BN9" s="182"/>
      <c r="BO9" s="182"/>
      <c r="BP9" s="182"/>
      <c r="BQ9" s="182"/>
      <c r="BR9" s="182"/>
      <c r="BS9" s="182"/>
      <c r="BT9" s="182"/>
      <c r="BU9" s="182"/>
      <c r="BV9" s="182"/>
      <c r="BW9" s="182"/>
      <c r="BX9" s="182"/>
      <c r="BY9" s="182"/>
      <c r="BZ9" s="182"/>
      <c r="CA9" s="182"/>
      <c r="CB9" s="182"/>
      <c r="CC9" s="182"/>
      <c r="CD9" s="182"/>
      <c r="CE9" s="182"/>
      <c r="CF9" s="182"/>
      <c r="CG9" s="182"/>
      <c r="CH9" s="182"/>
      <c r="CI9" s="182"/>
      <c r="CJ9" s="182"/>
      <c r="CK9" s="182"/>
      <c r="CL9" s="182"/>
      <c r="CM9" s="182"/>
      <c r="CN9" s="182"/>
      <c r="CO9" s="182"/>
      <c r="CP9" s="182"/>
      <c r="CQ9" s="182"/>
      <c r="CR9" s="182"/>
      <c r="CS9" s="182"/>
      <c r="CT9" s="182"/>
      <c r="CU9" s="182"/>
      <c r="CV9" s="182"/>
      <c r="CW9" s="182"/>
      <c r="CX9" s="182"/>
      <c r="CY9" s="182"/>
      <c r="CZ9" s="182"/>
      <c r="DA9" s="182"/>
      <c r="DB9" s="182"/>
      <c r="DC9" s="182"/>
      <c r="DD9" s="182"/>
      <c r="DE9" s="182"/>
      <c r="DF9" s="182"/>
      <c r="DG9" s="182"/>
      <c r="DH9" s="182"/>
      <c r="DI9" s="182"/>
      <c r="DJ9" s="182"/>
      <c r="DK9" s="182"/>
      <c r="DL9" s="182"/>
      <c r="DM9" s="182"/>
      <c r="DN9" s="182"/>
      <c r="DO9" s="182"/>
      <c r="DP9" s="182"/>
      <c r="DQ9" s="182"/>
      <c r="DR9" s="182"/>
      <c r="DS9" s="182"/>
      <c r="DT9" s="182"/>
      <c r="DU9" s="182"/>
      <c r="DV9" s="182"/>
      <c r="DW9" s="182"/>
      <c r="DX9" s="182"/>
      <c r="DY9" s="182"/>
      <c r="DZ9" s="182"/>
      <c r="EA9" s="182"/>
      <c r="EB9" s="182"/>
      <c r="EC9" s="182"/>
      <c r="ED9" s="182"/>
      <c r="EE9" s="182"/>
      <c r="EF9" s="182"/>
      <c r="EG9" s="182"/>
      <c r="EH9" s="182"/>
      <c r="EI9" s="182"/>
      <c r="EJ9" s="182"/>
      <c r="EK9" s="182"/>
      <c r="EL9" s="182"/>
      <c r="EM9" s="182"/>
      <c r="EN9" s="182"/>
      <c r="EO9" s="182"/>
      <c r="EP9" s="182"/>
      <c r="EQ9" s="182"/>
      <c r="ER9" s="182"/>
      <c r="ES9" s="182"/>
      <c r="ET9" s="182"/>
      <c r="EU9" s="182"/>
      <c r="EV9" s="182"/>
      <c r="EW9" s="182"/>
      <c r="EX9" s="182"/>
      <c r="EY9" s="182"/>
      <c r="EZ9" s="182"/>
      <c r="FA9" s="182"/>
      <c r="FB9" s="182"/>
      <c r="FC9" s="182"/>
      <c r="FD9" s="182"/>
      <c r="FE9" s="182"/>
      <c r="FF9" s="182"/>
      <c r="FG9" s="182"/>
      <c r="FH9" s="182"/>
      <c r="FI9" s="182"/>
      <c r="FJ9" s="182"/>
      <c r="FK9" s="182"/>
      <c r="FL9" s="182"/>
      <c r="FM9" s="182"/>
      <c r="FN9" s="182"/>
      <c r="FO9" s="182"/>
      <c r="FP9" s="182"/>
      <c r="FQ9" s="182"/>
      <c r="FR9" s="182"/>
      <c r="FS9" s="182"/>
      <c r="FT9" s="182"/>
    </row>
    <row r="10" spans="1:278" s="170" customFormat="1" ht="15" customHeight="1" x14ac:dyDescent="0.2">
      <c r="A10" s="467">
        <f>'Mapa Final'!A10</f>
        <v>1</v>
      </c>
      <c r="B10" s="494" t="str">
        <f>'Mapa Final'!B10</f>
        <v xml:space="preserve">Expedición de documentos sin el lleno de los requisitos legales </v>
      </c>
      <c r="C10" s="470" t="str">
        <f>'Mapa Final'!C10</f>
        <v>Afectación en la Prestación del Servicio de Justicia</v>
      </c>
      <c r="D10" s="470" t="str">
        <f>'Mapa Final'!D10</f>
        <v>1.Indebida actualización por parte de Usuario  del Formulario Unico para multiples trámites de SIRNA.
2.Diligenciamiento del formulario ùnico de mùltiples tràmites con informaciòn falsa.
3.Presentacion de documentos adulterados.</v>
      </c>
      <c r="E10" s="473" t="str">
        <f>'Mapa Final'!E10</f>
        <v>Presentación de solicitudes de tràmites con informaciòn falsa o con documentos adulterados, para obtener de forma indebida la inscripcion y expedicion de tarjeta profesional de abogado, licencias temporales, acreditacion de prácticas jurídicas, expedicion de carnet de jueces de paz.</v>
      </c>
      <c r="F10" s="473" t="str">
        <f>'Mapa Final'!F10</f>
        <v>Posibilidad de incumplimiento de los requisitos legales o reglamentarios establecidos para la expediciòn de documentos en los diferentes tràmites de la URNA,  por la presentación de documentaciòn fraudulenta por parte del solicitante, para la acreditaciòn de los requisitos.</v>
      </c>
      <c r="G10" s="473" t="str">
        <f>'Mapa Final'!G10</f>
        <v>Fraude Externo</v>
      </c>
      <c r="H10" s="479" t="str">
        <f>'Mapa Final'!I10</f>
        <v>Muy Alta</v>
      </c>
      <c r="I10" s="482" t="str">
        <f>'Mapa Final'!L10</f>
        <v>Moderado</v>
      </c>
      <c r="J10" s="491" t="str">
        <f>'Mapa Final'!N10</f>
        <v xml:space="preserve">Alto </v>
      </c>
      <c r="K10" s="488" t="str">
        <f>'Mapa Final'!AA10</f>
        <v>Media</v>
      </c>
      <c r="L10" s="488" t="str">
        <f>'Mapa Final'!AE10</f>
        <v>Moderado</v>
      </c>
      <c r="M10" s="485" t="str">
        <f>'Mapa Final'!AG10</f>
        <v>Moderado</v>
      </c>
      <c r="N10" s="488" t="str">
        <f>'Mapa Final'!AH10</f>
        <v>Reducir(mitigar)</v>
      </c>
      <c r="O10" s="476"/>
      <c r="P10" s="476"/>
      <c r="Q10" s="476"/>
      <c r="R10" s="476"/>
      <c r="S10" s="476"/>
      <c r="T10" s="476"/>
      <c r="U10" s="183"/>
      <c r="V10" s="183"/>
      <c r="W10" s="183"/>
      <c r="X10" s="183"/>
      <c r="Y10" s="183"/>
      <c r="Z10" s="183"/>
      <c r="AA10" s="183"/>
      <c r="AB10" s="183"/>
      <c r="AC10" s="183"/>
      <c r="AD10" s="183"/>
      <c r="AE10" s="183"/>
      <c r="AF10" s="183"/>
      <c r="AG10" s="183"/>
      <c r="AH10" s="183"/>
      <c r="AI10" s="183"/>
      <c r="AJ10" s="183"/>
      <c r="AK10" s="183"/>
      <c r="AL10" s="183"/>
      <c r="AM10" s="183"/>
      <c r="AN10" s="183"/>
      <c r="AO10" s="183"/>
      <c r="AP10" s="183"/>
      <c r="AQ10" s="183"/>
      <c r="AR10" s="183"/>
      <c r="AS10" s="183"/>
      <c r="AT10" s="183"/>
      <c r="AU10" s="183"/>
      <c r="AV10" s="183"/>
      <c r="AW10" s="183"/>
      <c r="AX10" s="183"/>
      <c r="AY10" s="183"/>
      <c r="AZ10" s="183"/>
      <c r="BA10" s="183"/>
      <c r="BB10" s="183"/>
      <c r="BC10" s="183"/>
      <c r="BD10" s="183"/>
      <c r="BE10" s="183"/>
      <c r="BF10" s="183"/>
      <c r="BG10" s="183"/>
      <c r="BH10" s="183"/>
      <c r="BI10" s="183"/>
      <c r="BJ10" s="183"/>
      <c r="BK10" s="183"/>
      <c r="BL10" s="183"/>
      <c r="BM10" s="183"/>
      <c r="BN10" s="183"/>
      <c r="BO10" s="183"/>
      <c r="BP10" s="183"/>
      <c r="BQ10" s="183"/>
      <c r="BR10" s="183"/>
      <c r="BS10" s="183"/>
      <c r="BT10" s="183"/>
      <c r="BU10" s="183"/>
      <c r="BV10" s="183"/>
      <c r="BW10" s="183"/>
      <c r="BX10" s="183"/>
      <c r="BY10" s="183"/>
      <c r="BZ10" s="183"/>
      <c r="CA10" s="183"/>
      <c r="CB10" s="183"/>
      <c r="CC10" s="183"/>
      <c r="CD10" s="183"/>
      <c r="CE10" s="183"/>
      <c r="CF10" s="183"/>
      <c r="CG10" s="183"/>
      <c r="CH10" s="183"/>
      <c r="CI10" s="183"/>
      <c r="CJ10" s="183"/>
      <c r="CK10" s="183"/>
      <c r="CL10" s="183"/>
      <c r="CM10" s="183"/>
      <c r="CN10" s="183"/>
      <c r="CO10" s="183"/>
      <c r="CP10" s="183"/>
      <c r="CQ10" s="183"/>
      <c r="CR10" s="183"/>
      <c r="CS10" s="183"/>
      <c r="CT10" s="183"/>
      <c r="CU10" s="183"/>
      <c r="CV10" s="183"/>
      <c r="CW10" s="183"/>
      <c r="CX10" s="183"/>
      <c r="CY10" s="183"/>
      <c r="CZ10" s="183"/>
      <c r="DA10" s="183"/>
      <c r="DB10" s="183"/>
      <c r="DC10" s="183"/>
      <c r="DD10" s="183"/>
      <c r="DE10" s="183"/>
      <c r="DF10" s="183"/>
      <c r="DG10" s="183"/>
      <c r="DH10" s="183"/>
      <c r="DI10" s="183"/>
      <c r="DJ10" s="183"/>
      <c r="DK10" s="183"/>
      <c r="DL10" s="183"/>
      <c r="DM10" s="183"/>
      <c r="DN10" s="183"/>
      <c r="DO10" s="183"/>
      <c r="DP10" s="183"/>
      <c r="DQ10" s="183"/>
      <c r="DR10" s="183"/>
      <c r="DS10" s="183"/>
      <c r="DT10" s="183"/>
      <c r="DU10" s="183"/>
      <c r="DV10" s="183"/>
      <c r="DW10" s="183"/>
      <c r="DX10" s="183"/>
      <c r="DY10" s="183"/>
      <c r="DZ10" s="183"/>
      <c r="EA10" s="183"/>
      <c r="EB10" s="183"/>
      <c r="EC10" s="183"/>
      <c r="ED10" s="183"/>
      <c r="EE10" s="183"/>
      <c r="EF10" s="183"/>
      <c r="EG10" s="183"/>
      <c r="EH10" s="183"/>
      <c r="EI10" s="183"/>
      <c r="EJ10" s="183"/>
      <c r="EK10" s="183"/>
      <c r="EL10" s="183"/>
      <c r="EM10" s="183"/>
      <c r="EN10" s="183"/>
      <c r="EO10" s="183"/>
      <c r="EP10" s="183"/>
      <c r="EQ10" s="183"/>
      <c r="ER10" s="183"/>
      <c r="ES10" s="183"/>
      <c r="ET10" s="183"/>
      <c r="EU10" s="183"/>
      <c r="EV10" s="183"/>
      <c r="EW10" s="183"/>
      <c r="EX10" s="183"/>
      <c r="EY10" s="183"/>
      <c r="EZ10" s="183"/>
      <c r="FA10" s="183"/>
      <c r="FB10" s="183"/>
      <c r="FC10" s="183"/>
      <c r="FD10" s="183"/>
      <c r="FE10" s="183"/>
      <c r="FF10" s="183"/>
      <c r="FG10" s="183"/>
      <c r="FH10" s="183"/>
      <c r="FI10" s="183"/>
      <c r="FJ10" s="183"/>
      <c r="FK10" s="183"/>
      <c r="FL10" s="183"/>
      <c r="FM10" s="183"/>
      <c r="FN10" s="183"/>
      <c r="FO10" s="183"/>
      <c r="FP10" s="183"/>
      <c r="FQ10" s="183"/>
      <c r="FR10" s="183"/>
      <c r="FS10" s="183"/>
      <c r="FT10" s="183"/>
    </row>
    <row r="11" spans="1:278" s="170" customFormat="1" ht="13.5" customHeight="1" x14ac:dyDescent="0.2">
      <c r="A11" s="468"/>
      <c r="B11" s="496"/>
      <c r="C11" s="471"/>
      <c r="D11" s="471"/>
      <c r="E11" s="474"/>
      <c r="F11" s="474"/>
      <c r="G11" s="474"/>
      <c r="H11" s="480"/>
      <c r="I11" s="483"/>
      <c r="J11" s="492"/>
      <c r="K11" s="489"/>
      <c r="L11" s="489"/>
      <c r="M11" s="486"/>
      <c r="N11" s="489"/>
      <c r="O11" s="477"/>
      <c r="P11" s="477"/>
      <c r="Q11" s="477"/>
      <c r="R11" s="477"/>
      <c r="S11" s="477"/>
      <c r="T11" s="477"/>
      <c r="U11" s="183"/>
      <c r="V11" s="183"/>
      <c r="W11" s="183"/>
      <c r="X11" s="183"/>
      <c r="Y11" s="183"/>
      <c r="Z11" s="183"/>
      <c r="AA11" s="183"/>
      <c r="AB11" s="183"/>
      <c r="AC11" s="183"/>
      <c r="AD11" s="183"/>
      <c r="AE11" s="183"/>
      <c r="AF11" s="183"/>
      <c r="AG11" s="183"/>
      <c r="AH11" s="183"/>
      <c r="AI11" s="183"/>
      <c r="AJ11" s="183"/>
      <c r="AK11" s="183"/>
      <c r="AL11" s="183"/>
      <c r="AM11" s="183"/>
      <c r="AN11" s="183"/>
      <c r="AO11" s="183"/>
      <c r="AP11" s="183"/>
      <c r="AQ11" s="183"/>
      <c r="AR11" s="183"/>
      <c r="AS11" s="183"/>
      <c r="AT11" s="183"/>
      <c r="AU11" s="183"/>
      <c r="AV11" s="183"/>
      <c r="AW11" s="183"/>
      <c r="AX11" s="183"/>
      <c r="AY11" s="183"/>
      <c r="AZ11" s="183"/>
      <c r="BA11" s="183"/>
      <c r="BB11" s="183"/>
      <c r="BC11" s="183"/>
      <c r="BD11" s="183"/>
      <c r="BE11" s="183"/>
      <c r="BF11" s="183"/>
      <c r="BG11" s="183"/>
      <c r="BH11" s="183"/>
      <c r="BI11" s="183"/>
      <c r="BJ11" s="183"/>
      <c r="BK11" s="183"/>
      <c r="BL11" s="183"/>
      <c r="BM11" s="183"/>
      <c r="BN11" s="183"/>
      <c r="BO11" s="183"/>
      <c r="BP11" s="183"/>
      <c r="BQ11" s="183"/>
      <c r="BR11" s="183"/>
      <c r="BS11" s="183"/>
      <c r="BT11" s="183"/>
      <c r="BU11" s="183"/>
      <c r="BV11" s="183"/>
      <c r="BW11" s="183"/>
      <c r="BX11" s="183"/>
      <c r="BY11" s="183"/>
      <c r="BZ11" s="183"/>
      <c r="CA11" s="183"/>
      <c r="CB11" s="183"/>
      <c r="CC11" s="183"/>
      <c r="CD11" s="183"/>
      <c r="CE11" s="183"/>
      <c r="CF11" s="183"/>
      <c r="CG11" s="183"/>
      <c r="CH11" s="183"/>
      <c r="CI11" s="183"/>
      <c r="CJ11" s="183"/>
      <c r="CK11" s="183"/>
      <c r="CL11" s="183"/>
      <c r="CM11" s="183"/>
      <c r="CN11" s="183"/>
      <c r="CO11" s="183"/>
      <c r="CP11" s="183"/>
      <c r="CQ11" s="183"/>
      <c r="CR11" s="183"/>
      <c r="CS11" s="183"/>
      <c r="CT11" s="183"/>
      <c r="CU11" s="183"/>
      <c r="CV11" s="183"/>
      <c r="CW11" s="183"/>
      <c r="CX11" s="183"/>
      <c r="CY11" s="183"/>
      <c r="CZ11" s="183"/>
      <c r="DA11" s="183"/>
      <c r="DB11" s="183"/>
      <c r="DC11" s="183"/>
      <c r="DD11" s="183"/>
      <c r="DE11" s="183"/>
      <c r="DF11" s="183"/>
      <c r="DG11" s="183"/>
      <c r="DH11" s="183"/>
      <c r="DI11" s="183"/>
      <c r="DJ11" s="183"/>
      <c r="DK11" s="183"/>
      <c r="DL11" s="183"/>
      <c r="DM11" s="183"/>
      <c r="DN11" s="183"/>
      <c r="DO11" s="183"/>
      <c r="DP11" s="183"/>
      <c r="DQ11" s="183"/>
      <c r="DR11" s="183"/>
      <c r="DS11" s="183"/>
      <c r="DT11" s="183"/>
      <c r="DU11" s="183"/>
      <c r="DV11" s="183"/>
      <c r="DW11" s="183"/>
      <c r="DX11" s="183"/>
      <c r="DY11" s="183"/>
      <c r="DZ11" s="183"/>
      <c r="EA11" s="183"/>
      <c r="EB11" s="183"/>
      <c r="EC11" s="183"/>
      <c r="ED11" s="183"/>
      <c r="EE11" s="183"/>
      <c r="EF11" s="183"/>
      <c r="EG11" s="183"/>
      <c r="EH11" s="183"/>
      <c r="EI11" s="183"/>
      <c r="EJ11" s="183"/>
      <c r="EK11" s="183"/>
      <c r="EL11" s="183"/>
      <c r="EM11" s="183"/>
      <c r="EN11" s="183"/>
      <c r="EO11" s="183"/>
      <c r="EP11" s="183"/>
      <c r="EQ11" s="183"/>
      <c r="ER11" s="183"/>
      <c r="ES11" s="183"/>
      <c r="ET11" s="183"/>
      <c r="EU11" s="183"/>
      <c r="EV11" s="183"/>
      <c r="EW11" s="183"/>
      <c r="EX11" s="183"/>
      <c r="EY11" s="183"/>
      <c r="EZ11" s="183"/>
      <c r="FA11" s="183"/>
      <c r="FB11" s="183"/>
      <c r="FC11" s="183"/>
      <c r="FD11" s="183"/>
      <c r="FE11" s="183"/>
      <c r="FF11" s="183"/>
      <c r="FG11" s="183"/>
      <c r="FH11" s="183"/>
      <c r="FI11" s="183"/>
      <c r="FJ11" s="183"/>
      <c r="FK11" s="183"/>
      <c r="FL11" s="183"/>
      <c r="FM11" s="183"/>
      <c r="FN11" s="183"/>
      <c r="FO11" s="183"/>
      <c r="FP11" s="183"/>
      <c r="FQ11" s="183"/>
      <c r="FR11" s="183"/>
      <c r="FS11" s="183"/>
      <c r="FT11" s="183"/>
    </row>
    <row r="12" spans="1:278" s="170" customFormat="1" ht="13.5" customHeight="1" x14ac:dyDescent="0.2">
      <c r="A12" s="468"/>
      <c r="B12" s="496"/>
      <c r="C12" s="471"/>
      <c r="D12" s="471"/>
      <c r="E12" s="474"/>
      <c r="F12" s="474"/>
      <c r="G12" s="474"/>
      <c r="H12" s="480"/>
      <c r="I12" s="483"/>
      <c r="J12" s="492"/>
      <c r="K12" s="489"/>
      <c r="L12" s="489"/>
      <c r="M12" s="486"/>
      <c r="N12" s="489"/>
      <c r="O12" s="477"/>
      <c r="P12" s="477"/>
      <c r="Q12" s="477"/>
      <c r="R12" s="477"/>
      <c r="S12" s="477"/>
      <c r="T12" s="477"/>
      <c r="U12" s="183"/>
      <c r="V12" s="183"/>
      <c r="W12" s="183"/>
      <c r="X12" s="183"/>
      <c r="Y12" s="183"/>
      <c r="Z12" s="183"/>
      <c r="AA12" s="183"/>
      <c r="AB12" s="183"/>
      <c r="AC12" s="183"/>
      <c r="AD12" s="183"/>
      <c r="AE12" s="183"/>
      <c r="AF12" s="183"/>
      <c r="AG12" s="183"/>
      <c r="AH12" s="183"/>
      <c r="AI12" s="183"/>
      <c r="AJ12" s="183"/>
      <c r="AK12" s="183"/>
      <c r="AL12" s="183"/>
      <c r="AM12" s="183"/>
      <c r="AN12" s="183"/>
      <c r="AO12" s="183"/>
      <c r="AP12" s="183"/>
      <c r="AQ12" s="183"/>
      <c r="AR12" s="183"/>
      <c r="AS12" s="183"/>
      <c r="AT12" s="183"/>
      <c r="AU12" s="183"/>
      <c r="AV12" s="183"/>
      <c r="AW12" s="183"/>
      <c r="AX12" s="183"/>
      <c r="AY12" s="183"/>
      <c r="AZ12" s="183"/>
      <c r="BA12" s="183"/>
      <c r="BB12" s="183"/>
      <c r="BC12" s="183"/>
      <c r="BD12" s="183"/>
      <c r="BE12" s="183"/>
      <c r="BF12" s="183"/>
      <c r="BG12" s="183"/>
      <c r="BH12" s="183"/>
      <c r="BI12" s="183"/>
      <c r="BJ12" s="183"/>
      <c r="BK12" s="183"/>
      <c r="BL12" s="183"/>
      <c r="BM12" s="183"/>
      <c r="BN12" s="183"/>
      <c r="BO12" s="183"/>
      <c r="BP12" s="183"/>
      <c r="BQ12" s="183"/>
      <c r="BR12" s="183"/>
      <c r="BS12" s="183"/>
      <c r="BT12" s="183"/>
      <c r="BU12" s="183"/>
      <c r="BV12" s="183"/>
      <c r="BW12" s="183"/>
      <c r="BX12" s="183"/>
      <c r="BY12" s="183"/>
      <c r="BZ12" s="183"/>
      <c r="CA12" s="183"/>
      <c r="CB12" s="183"/>
      <c r="CC12" s="183"/>
      <c r="CD12" s="183"/>
      <c r="CE12" s="183"/>
      <c r="CF12" s="183"/>
      <c r="CG12" s="183"/>
      <c r="CH12" s="183"/>
      <c r="CI12" s="183"/>
      <c r="CJ12" s="183"/>
      <c r="CK12" s="183"/>
      <c r="CL12" s="183"/>
      <c r="CM12" s="183"/>
      <c r="CN12" s="183"/>
      <c r="CO12" s="183"/>
      <c r="CP12" s="183"/>
      <c r="CQ12" s="183"/>
      <c r="CR12" s="183"/>
      <c r="CS12" s="183"/>
      <c r="CT12" s="183"/>
      <c r="CU12" s="183"/>
      <c r="CV12" s="183"/>
      <c r="CW12" s="183"/>
      <c r="CX12" s="183"/>
      <c r="CY12" s="183"/>
      <c r="CZ12" s="183"/>
      <c r="DA12" s="183"/>
      <c r="DB12" s="183"/>
      <c r="DC12" s="183"/>
      <c r="DD12" s="183"/>
      <c r="DE12" s="183"/>
      <c r="DF12" s="183"/>
      <c r="DG12" s="183"/>
      <c r="DH12" s="183"/>
      <c r="DI12" s="183"/>
      <c r="DJ12" s="183"/>
      <c r="DK12" s="183"/>
      <c r="DL12" s="183"/>
      <c r="DM12" s="183"/>
      <c r="DN12" s="183"/>
      <c r="DO12" s="183"/>
      <c r="DP12" s="183"/>
      <c r="DQ12" s="183"/>
      <c r="DR12" s="183"/>
      <c r="DS12" s="183"/>
      <c r="DT12" s="183"/>
      <c r="DU12" s="183"/>
      <c r="DV12" s="183"/>
      <c r="DW12" s="183"/>
      <c r="DX12" s="183"/>
      <c r="DY12" s="183"/>
      <c r="DZ12" s="183"/>
      <c r="EA12" s="183"/>
      <c r="EB12" s="183"/>
      <c r="EC12" s="183"/>
      <c r="ED12" s="183"/>
      <c r="EE12" s="183"/>
      <c r="EF12" s="183"/>
      <c r="EG12" s="183"/>
      <c r="EH12" s="183"/>
      <c r="EI12" s="183"/>
      <c r="EJ12" s="183"/>
      <c r="EK12" s="183"/>
      <c r="EL12" s="183"/>
      <c r="EM12" s="183"/>
      <c r="EN12" s="183"/>
      <c r="EO12" s="183"/>
      <c r="EP12" s="183"/>
      <c r="EQ12" s="183"/>
      <c r="ER12" s="183"/>
      <c r="ES12" s="183"/>
      <c r="ET12" s="183"/>
      <c r="EU12" s="183"/>
      <c r="EV12" s="183"/>
      <c r="EW12" s="183"/>
      <c r="EX12" s="183"/>
      <c r="EY12" s="183"/>
      <c r="EZ12" s="183"/>
      <c r="FA12" s="183"/>
      <c r="FB12" s="183"/>
      <c r="FC12" s="183"/>
      <c r="FD12" s="183"/>
      <c r="FE12" s="183"/>
      <c r="FF12" s="183"/>
      <c r="FG12" s="183"/>
      <c r="FH12" s="183"/>
      <c r="FI12" s="183"/>
      <c r="FJ12" s="183"/>
      <c r="FK12" s="183"/>
      <c r="FL12" s="183"/>
      <c r="FM12" s="183"/>
      <c r="FN12" s="183"/>
      <c r="FO12" s="183"/>
      <c r="FP12" s="183"/>
      <c r="FQ12" s="183"/>
      <c r="FR12" s="183"/>
      <c r="FS12" s="183"/>
      <c r="FT12" s="183"/>
    </row>
    <row r="13" spans="1:278" s="170" customFormat="1" ht="13.5" customHeight="1" x14ac:dyDescent="0.2">
      <c r="A13" s="468"/>
      <c r="B13" s="496"/>
      <c r="C13" s="471"/>
      <c r="D13" s="471"/>
      <c r="E13" s="474"/>
      <c r="F13" s="474"/>
      <c r="G13" s="474"/>
      <c r="H13" s="480"/>
      <c r="I13" s="483"/>
      <c r="J13" s="492"/>
      <c r="K13" s="489"/>
      <c r="L13" s="489"/>
      <c r="M13" s="486"/>
      <c r="N13" s="489"/>
      <c r="O13" s="477"/>
      <c r="P13" s="477"/>
      <c r="Q13" s="477"/>
      <c r="R13" s="477"/>
      <c r="S13" s="477"/>
      <c r="T13" s="477"/>
      <c r="U13" s="183"/>
      <c r="V13" s="183"/>
      <c r="W13" s="183"/>
      <c r="X13" s="183"/>
      <c r="Y13" s="183"/>
      <c r="Z13" s="183"/>
      <c r="AA13" s="183"/>
      <c r="AB13" s="183"/>
      <c r="AC13" s="183"/>
      <c r="AD13" s="183"/>
      <c r="AE13" s="183"/>
      <c r="AF13" s="183"/>
      <c r="AG13" s="183"/>
      <c r="AH13" s="183"/>
      <c r="AI13" s="183"/>
      <c r="AJ13" s="183"/>
      <c r="AK13" s="183"/>
      <c r="AL13" s="183"/>
      <c r="AM13" s="183"/>
      <c r="AN13" s="183"/>
      <c r="AO13" s="183"/>
      <c r="AP13" s="183"/>
      <c r="AQ13" s="183"/>
      <c r="AR13" s="183"/>
      <c r="AS13" s="183"/>
      <c r="AT13" s="183"/>
      <c r="AU13" s="183"/>
      <c r="AV13" s="183"/>
      <c r="AW13" s="183"/>
      <c r="AX13" s="183"/>
      <c r="AY13" s="183"/>
      <c r="AZ13" s="183"/>
      <c r="BA13" s="183"/>
      <c r="BB13" s="183"/>
      <c r="BC13" s="183"/>
      <c r="BD13" s="183"/>
      <c r="BE13" s="183"/>
      <c r="BF13" s="183"/>
      <c r="BG13" s="183"/>
      <c r="BH13" s="183"/>
      <c r="BI13" s="183"/>
      <c r="BJ13" s="183"/>
      <c r="BK13" s="183"/>
      <c r="BL13" s="183"/>
      <c r="BM13" s="183"/>
      <c r="BN13" s="183"/>
      <c r="BO13" s="183"/>
      <c r="BP13" s="183"/>
      <c r="BQ13" s="183"/>
      <c r="BR13" s="183"/>
      <c r="BS13" s="183"/>
      <c r="BT13" s="183"/>
      <c r="BU13" s="183"/>
      <c r="BV13" s="183"/>
      <c r="BW13" s="183"/>
      <c r="BX13" s="183"/>
      <c r="BY13" s="183"/>
      <c r="BZ13" s="183"/>
      <c r="CA13" s="183"/>
      <c r="CB13" s="183"/>
      <c r="CC13" s="183"/>
      <c r="CD13" s="183"/>
      <c r="CE13" s="183"/>
      <c r="CF13" s="183"/>
      <c r="CG13" s="183"/>
      <c r="CH13" s="183"/>
      <c r="CI13" s="183"/>
      <c r="CJ13" s="183"/>
      <c r="CK13" s="183"/>
      <c r="CL13" s="183"/>
      <c r="CM13" s="183"/>
      <c r="CN13" s="183"/>
      <c r="CO13" s="183"/>
      <c r="CP13" s="183"/>
      <c r="CQ13" s="183"/>
      <c r="CR13" s="183"/>
      <c r="CS13" s="183"/>
      <c r="CT13" s="183"/>
      <c r="CU13" s="183"/>
      <c r="CV13" s="183"/>
      <c r="CW13" s="183"/>
      <c r="CX13" s="183"/>
      <c r="CY13" s="183"/>
      <c r="CZ13" s="183"/>
      <c r="DA13" s="183"/>
      <c r="DB13" s="183"/>
      <c r="DC13" s="183"/>
      <c r="DD13" s="183"/>
      <c r="DE13" s="183"/>
      <c r="DF13" s="183"/>
      <c r="DG13" s="183"/>
      <c r="DH13" s="183"/>
      <c r="DI13" s="183"/>
      <c r="DJ13" s="183"/>
      <c r="DK13" s="183"/>
      <c r="DL13" s="183"/>
      <c r="DM13" s="183"/>
      <c r="DN13" s="183"/>
      <c r="DO13" s="183"/>
      <c r="DP13" s="183"/>
      <c r="DQ13" s="183"/>
      <c r="DR13" s="183"/>
      <c r="DS13" s="183"/>
      <c r="DT13" s="183"/>
      <c r="DU13" s="183"/>
      <c r="DV13" s="183"/>
      <c r="DW13" s="183"/>
      <c r="DX13" s="183"/>
      <c r="DY13" s="183"/>
      <c r="DZ13" s="183"/>
      <c r="EA13" s="183"/>
      <c r="EB13" s="183"/>
      <c r="EC13" s="183"/>
      <c r="ED13" s="183"/>
      <c r="EE13" s="183"/>
      <c r="EF13" s="183"/>
      <c r="EG13" s="183"/>
      <c r="EH13" s="183"/>
      <c r="EI13" s="183"/>
      <c r="EJ13" s="183"/>
      <c r="EK13" s="183"/>
      <c r="EL13" s="183"/>
      <c r="EM13" s="183"/>
      <c r="EN13" s="183"/>
      <c r="EO13" s="183"/>
      <c r="EP13" s="183"/>
      <c r="EQ13" s="183"/>
      <c r="ER13" s="183"/>
      <c r="ES13" s="183"/>
      <c r="ET13" s="183"/>
      <c r="EU13" s="183"/>
      <c r="EV13" s="183"/>
      <c r="EW13" s="183"/>
      <c r="EX13" s="183"/>
      <c r="EY13" s="183"/>
      <c r="EZ13" s="183"/>
      <c r="FA13" s="183"/>
      <c r="FB13" s="183"/>
      <c r="FC13" s="183"/>
      <c r="FD13" s="183"/>
      <c r="FE13" s="183"/>
      <c r="FF13" s="183"/>
      <c r="FG13" s="183"/>
      <c r="FH13" s="183"/>
      <c r="FI13" s="183"/>
      <c r="FJ13" s="183"/>
      <c r="FK13" s="183"/>
      <c r="FL13" s="183"/>
      <c r="FM13" s="183"/>
      <c r="FN13" s="183"/>
      <c r="FO13" s="183"/>
      <c r="FP13" s="183"/>
      <c r="FQ13" s="183"/>
      <c r="FR13" s="183"/>
      <c r="FS13" s="183"/>
      <c r="FT13" s="183"/>
    </row>
    <row r="14" spans="1:278" s="170" customFormat="1" ht="238.5" customHeight="1" thickBot="1" x14ac:dyDescent="0.25">
      <c r="A14" s="469"/>
      <c r="B14" s="497"/>
      <c r="C14" s="472"/>
      <c r="D14" s="472"/>
      <c r="E14" s="475"/>
      <c r="F14" s="475"/>
      <c r="G14" s="475"/>
      <c r="H14" s="481"/>
      <c r="I14" s="484"/>
      <c r="J14" s="493"/>
      <c r="K14" s="490"/>
      <c r="L14" s="490"/>
      <c r="M14" s="487"/>
      <c r="N14" s="490"/>
      <c r="O14" s="478"/>
      <c r="P14" s="478"/>
      <c r="Q14" s="478"/>
      <c r="R14" s="478"/>
      <c r="S14" s="478"/>
      <c r="T14" s="478"/>
      <c r="U14" s="183"/>
      <c r="V14" s="183"/>
      <c r="W14" s="183"/>
      <c r="X14" s="183"/>
      <c r="Y14" s="183"/>
      <c r="Z14" s="183"/>
      <c r="AA14" s="183"/>
      <c r="AB14" s="183"/>
      <c r="AC14" s="183"/>
      <c r="AD14" s="183"/>
      <c r="AE14" s="183"/>
      <c r="AF14" s="183"/>
      <c r="AG14" s="183"/>
      <c r="AH14" s="183"/>
      <c r="AI14" s="183"/>
      <c r="AJ14" s="183"/>
      <c r="AK14" s="183"/>
      <c r="AL14" s="183"/>
      <c r="AM14" s="183"/>
      <c r="AN14" s="183"/>
      <c r="AO14" s="183"/>
      <c r="AP14" s="183"/>
      <c r="AQ14" s="183"/>
      <c r="AR14" s="183"/>
      <c r="AS14" s="183"/>
      <c r="AT14" s="183"/>
      <c r="AU14" s="183"/>
      <c r="AV14" s="183"/>
      <c r="AW14" s="183"/>
      <c r="AX14" s="183"/>
      <c r="AY14" s="183"/>
      <c r="AZ14" s="183"/>
      <c r="BA14" s="183"/>
      <c r="BB14" s="183"/>
      <c r="BC14" s="183"/>
      <c r="BD14" s="183"/>
      <c r="BE14" s="183"/>
      <c r="BF14" s="183"/>
      <c r="BG14" s="183"/>
      <c r="BH14" s="183"/>
      <c r="BI14" s="183"/>
      <c r="BJ14" s="183"/>
      <c r="BK14" s="183"/>
      <c r="BL14" s="183"/>
      <c r="BM14" s="183"/>
      <c r="BN14" s="183"/>
      <c r="BO14" s="183"/>
      <c r="BP14" s="183"/>
      <c r="BQ14" s="183"/>
      <c r="BR14" s="183"/>
      <c r="BS14" s="183"/>
      <c r="BT14" s="183"/>
      <c r="BU14" s="183"/>
      <c r="BV14" s="183"/>
      <c r="BW14" s="183"/>
      <c r="BX14" s="183"/>
      <c r="BY14" s="183"/>
      <c r="BZ14" s="183"/>
      <c r="CA14" s="183"/>
      <c r="CB14" s="183"/>
      <c r="CC14" s="183"/>
      <c r="CD14" s="183"/>
      <c r="CE14" s="183"/>
      <c r="CF14" s="183"/>
      <c r="CG14" s="183"/>
      <c r="CH14" s="183"/>
      <c r="CI14" s="183"/>
      <c r="CJ14" s="183"/>
      <c r="CK14" s="183"/>
      <c r="CL14" s="183"/>
      <c r="CM14" s="183"/>
      <c r="CN14" s="183"/>
      <c r="CO14" s="183"/>
      <c r="CP14" s="183"/>
      <c r="CQ14" s="183"/>
      <c r="CR14" s="183"/>
      <c r="CS14" s="183"/>
      <c r="CT14" s="183"/>
      <c r="CU14" s="183"/>
      <c r="CV14" s="183"/>
      <c r="CW14" s="183"/>
      <c r="CX14" s="183"/>
      <c r="CY14" s="183"/>
      <c r="CZ14" s="183"/>
      <c r="DA14" s="183"/>
      <c r="DB14" s="183"/>
      <c r="DC14" s="183"/>
      <c r="DD14" s="183"/>
      <c r="DE14" s="183"/>
      <c r="DF14" s="183"/>
      <c r="DG14" s="183"/>
      <c r="DH14" s="183"/>
      <c r="DI14" s="183"/>
      <c r="DJ14" s="183"/>
      <c r="DK14" s="183"/>
      <c r="DL14" s="183"/>
      <c r="DM14" s="183"/>
      <c r="DN14" s="183"/>
      <c r="DO14" s="183"/>
      <c r="DP14" s="183"/>
      <c r="DQ14" s="183"/>
      <c r="DR14" s="183"/>
      <c r="DS14" s="183"/>
      <c r="DT14" s="183"/>
      <c r="DU14" s="183"/>
      <c r="DV14" s="183"/>
      <c r="DW14" s="183"/>
      <c r="DX14" s="183"/>
      <c r="DY14" s="183"/>
      <c r="DZ14" s="183"/>
      <c r="EA14" s="183"/>
      <c r="EB14" s="183"/>
      <c r="EC14" s="183"/>
      <c r="ED14" s="183"/>
      <c r="EE14" s="183"/>
      <c r="EF14" s="183"/>
      <c r="EG14" s="183"/>
      <c r="EH14" s="183"/>
      <c r="EI14" s="183"/>
      <c r="EJ14" s="183"/>
      <c r="EK14" s="183"/>
      <c r="EL14" s="183"/>
      <c r="EM14" s="183"/>
      <c r="EN14" s="183"/>
      <c r="EO14" s="183"/>
      <c r="EP14" s="183"/>
      <c r="EQ14" s="183"/>
      <c r="ER14" s="183"/>
      <c r="ES14" s="183"/>
      <c r="ET14" s="183"/>
      <c r="EU14" s="183"/>
      <c r="EV14" s="183"/>
      <c r="EW14" s="183"/>
      <c r="EX14" s="183"/>
      <c r="EY14" s="183"/>
      <c r="EZ14" s="183"/>
      <c r="FA14" s="183"/>
      <c r="FB14" s="183"/>
      <c r="FC14" s="183"/>
      <c r="FD14" s="183"/>
      <c r="FE14" s="183"/>
      <c r="FF14" s="183"/>
      <c r="FG14" s="183"/>
      <c r="FH14" s="183"/>
      <c r="FI14" s="183"/>
      <c r="FJ14" s="183"/>
      <c r="FK14" s="183"/>
      <c r="FL14" s="183"/>
      <c r="FM14" s="183"/>
      <c r="FN14" s="183"/>
      <c r="FO14" s="183"/>
      <c r="FP14" s="183"/>
      <c r="FQ14" s="183"/>
      <c r="FR14" s="183"/>
      <c r="FS14" s="183"/>
      <c r="FT14" s="183"/>
    </row>
    <row r="15" spans="1:278" s="170" customFormat="1" ht="15" customHeight="1" x14ac:dyDescent="0.2">
      <c r="A15" s="467">
        <f>'Mapa Final'!A15</f>
        <v>2</v>
      </c>
      <c r="B15" s="494" t="str">
        <f>'Mapa Final'!B15</f>
        <v>Error en los productos finales expedidos por la URNA</v>
      </c>
      <c r="C15" s="470" t="str">
        <f>'Mapa Final'!C15</f>
        <v>Reputacional</v>
      </c>
      <c r="D15" s="470" t="str">
        <f>'Mapa Final'!D15</f>
        <v>1.Desconocimiento de los requisitos para la realizaciòn de los tràmites, por parte de los usuarios.
2.Errores en el diligenciamiento del formulario unico y/o falta de actualizaciòn de la informaciòn reportada en este por parte del usuario.
3.Debilidades en la revisiòn de los documentos presentados por el usuario para la validaciòn del cumplimiento de requisitos.
4.Debilidades en los controles al proceso de impresiòn del plàstico de tarjetas profesionales, licencias temporales o carnet de jueces de paz.</v>
      </c>
      <c r="E15" s="473" t="str">
        <f>'Mapa Final'!E15</f>
        <v>Errores en la informacion del solicitante generados por el usuario y/o por el gestor del trámite.</v>
      </c>
      <c r="F15" s="473" t="str">
        <f>'Mapa Final'!F15</f>
        <v>Posibilidad de imprimir con errores en su contenido los plàsticos de tarjetas profesionales, licencias temporales o carnet de jueces de paz, a partir de la informaciòn erronea registrada por el usuario, que genera reprocesos de las actividades y afecta la imagen y credibilidad de la Corporación, la Urna y de los terceros vinculados al tràmite.</v>
      </c>
      <c r="G15" s="473" t="str">
        <f>'Mapa Final'!G15</f>
        <v>Usuarios, productos y prácticas organizacionales</v>
      </c>
      <c r="H15" s="479" t="str">
        <f>'Mapa Final'!I15</f>
        <v>Muy Alta</v>
      </c>
      <c r="I15" s="482" t="str">
        <f>'Mapa Final'!L15</f>
        <v>Menor</v>
      </c>
      <c r="J15" s="491" t="str">
        <f>'Mapa Final'!N15</f>
        <v xml:space="preserve">Alto </v>
      </c>
      <c r="K15" s="488" t="str">
        <f>'Mapa Final'!AA15</f>
        <v>Media</v>
      </c>
      <c r="L15" s="488" t="str">
        <f>'Mapa Final'!AE15</f>
        <v>Menor</v>
      </c>
      <c r="M15" s="485" t="str">
        <f>'Mapa Final'!AG15</f>
        <v>Moderado</v>
      </c>
      <c r="N15" s="488" t="str">
        <f>'Mapa Final'!AH15</f>
        <v>Reducir(mitigar)</v>
      </c>
      <c r="O15" s="476"/>
      <c r="P15" s="476"/>
      <c r="Q15" s="476"/>
      <c r="R15" s="476"/>
      <c r="S15" s="476"/>
      <c r="T15" s="476"/>
      <c r="U15" s="183"/>
      <c r="V15" s="183"/>
      <c r="W15" s="183"/>
      <c r="X15" s="183"/>
      <c r="Y15" s="183"/>
      <c r="Z15" s="183"/>
      <c r="AA15" s="183"/>
      <c r="AB15" s="183"/>
      <c r="AC15" s="183"/>
      <c r="AD15" s="183"/>
      <c r="AE15" s="183"/>
      <c r="AF15" s="183"/>
      <c r="AG15" s="183"/>
      <c r="AH15" s="183"/>
      <c r="AI15" s="183"/>
      <c r="AJ15" s="183"/>
      <c r="AK15" s="183"/>
      <c r="AL15" s="183"/>
      <c r="AM15" s="183"/>
      <c r="AN15" s="183"/>
      <c r="AO15" s="183"/>
      <c r="AP15" s="183"/>
      <c r="AQ15" s="183"/>
      <c r="AR15" s="183"/>
      <c r="AS15" s="183"/>
      <c r="AT15" s="183"/>
      <c r="AU15" s="183"/>
      <c r="AV15" s="183"/>
      <c r="AW15" s="183"/>
      <c r="AX15" s="183"/>
      <c r="AY15" s="183"/>
      <c r="AZ15" s="183"/>
      <c r="BA15" s="183"/>
      <c r="BB15" s="183"/>
      <c r="BC15" s="183"/>
      <c r="BD15" s="183"/>
      <c r="BE15" s="183"/>
      <c r="BF15" s="183"/>
      <c r="BG15" s="183"/>
      <c r="BH15" s="183"/>
      <c r="BI15" s="183"/>
      <c r="BJ15" s="183"/>
      <c r="BK15" s="183"/>
      <c r="BL15" s="183"/>
      <c r="BM15" s="183"/>
      <c r="BN15" s="183"/>
      <c r="BO15" s="183"/>
      <c r="BP15" s="183"/>
      <c r="BQ15" s="183"/>
      <c r="BR15" s="183"/>
      <c r="BS15" s="183"/>
      <c r="BT15" s="183"/>
      <c r="BU15" s="183"/>
      <c r="BV15" s="183"/>
      <c r="BW15" s="183"/>
      <c r="BX15" s="183"/>
      <c r="BY15" s="183"/>
      <c r="BZ15" s="183"/>
      <c r="CA15" s="183"/>
      <c r="CB15" s="183"/>
      <c r="CC15" s="183"/>
      <c r="CD15" s="183"/>
      <c r="CE15" s="183"/>
      <c r="CF15" s="183"/>
      <c r="CG15" s="183"/>
      <c r="CH15" s="183"/>
      <c r="CI15" s="183"/>
      <c r="CJ15" s="183"/>
      <c r="CK15" s="183"/>
      <c r="CL15" s="183"/>
      <c r="CM15" s="183"/>
      <c r="CN15" s="183"/>
      <c r="CO15" s="183"/>
      <c r="CP15" s="183"/>
      <c r="CQ15" s="183"/>
      <c r="CR15" s="183"/>
      <c r="CS15" s="183"/>
      <c r="CT15" s="183"/>
      <c r="CU15" s="183"/>
      <c r="CV15" s="183"/>
      <c r="CW15" s="183"/>
      <c r="CX15" s="183"/>
      <c r="CY15" s="183"/>
      <c r="CZ15" s="183"/>
      <c r="DA15" s="183"/>
      <c r="DB15" s="183"/>
      <c r="DC15" s="183"/>
      <c r="DD15" s="183"/>
      <c r="DE15" s="183"/>
      <c r="DF15" s="183"/>
      <c r="DG15" s="183"/>
      <c r="DH15" s="183"/>
      <c r="DI15" s="183"/>
      <c r="DJ15" s="183"/>
      <c r="DK15" s="183"/>
      <c r="DL15" s="183"/>
      <c r="DM15" s="183"/>
      <c r="DN15" s="183"/>
      <c r="DO15" s="183"/>
      <c r="DP15" s="183"/>
      <c r="DQ15" s="183"/>
      <c r="DR15" s="183"/>
      <c r="DS15" s="183"/>
      <c r="DT15" s="183"/>
      <c r="DU15" s="183"/>
      <c r="DV15" s="183"/>
      <c r="DW15" s="183"/>
      <c r="DX15" s="183"/>
      <c r="DY15" s="183"/>
      <c r="DZ15" s="183"/>
      <c r="EA15" s="183"/>
      <c r="EB15" s="183"/>
      <c r="EC15" s="183"/>
      <c r="ED15" s="183"/>
      <c r="EE15" s="183"/>
      <c r="EF15" s="183"/>
      <c r="EG15" s="183"/>
      <c r="EH15" s="183"/>
      <c r="EI15" s="183"/>
      <c r="EJ15" s="183"/>
      <c r="EK15" s="183"/>
      <c r="EL15" s="183"/>
      <c r="EM15" s="183"/>
      <c r="EN15" s="183"/>
      <c r="EO15" s="183"/>
      <c r="EP15" s="183"/>
      <c r="EQ15" s="183"/>
      <c r="ER15" s="183"/>
      <c r="ES15" s="183"/>
      <c r="ET15" s="183"/>
      <c r="EU15" s="183"/>
      <c r="EV15" s="183"/>
      <c r="EW15" s="183"/>
      <c r="EX15" s="183"/>
      <c r="EY15" s="183"/>
      <c r="EZ15" s="183"/>
      <c r="FA15" s="183"/>
      <c r="FB15" s="183"/>
      <c r="FC15" s="183"/>
      <c r="FD15" s="183"/>
      <c r="FE15" s="183"/>
      <c r="FF15" s="183"/>
      <c r="FG15" s="183"/>
      <c r="FH15" s="183"/>
      <c r="FI15" s="183"/>
      <c r="FJ15" s="183"/>
      <c r="FK15" s="183"/>
      <c r="FL15" s="183"/>
      <c r="FM15" s="183"/>
      <c r="FN15" s="183"/>
      <c r="FO15" s="183"/>
      <c r="FP15" s="183"/>
      <c r="FQ15" s="183"/>
      <c r="FR15" s="183"/>
      <c r="FS15" s="183"/>
      <c r="FT15" s="183"/>
    </row>
    <row r="16" spans="1:278" s="170" customFormat="1" ht="13.5" customHeight="1" x14ac:dyDescent="0.2">
      <c r="A16" s="468"/>
      <c r="B16" s="496"/>
      <c r="C16" s="471"/>
      <c r="D16" s="471"/>
      <c r="E16" s="474"/>
      <c r="F16" s="474"/>
      <c r="G16" s="474"/>
      <c r="H16" s="480"/>
      <c r="I16" s="483"/>
      <c r="J16" s="492"/>
      <c r="K16" s="489"/>
      <c r="L16" s="489"/>
      <c r="M16" s="486"/>
      <c r="N16" s="489"/>
      <c r="O16" s="477"/>
      <c r="P16" s="477"/>
      <c r="Q16" s="477"/>
      <c r="R16" s="477"/>
      <c r="S16" s="477"/>
      <c r="T16" s="477"/>
      <c r="U16" s="183"/>
      <c r="V16" s="183"/>
      <c r="W16" s="183"/>
      <c r="X16" s="183"/>
      <c r="Y16" s="183"/>
      <c r="Z16" s="183"/>
      <c r="AA16" s="183"/>
      <c r="AB16" s="183"/>
      <c r="AC16" s="183"/>
      <c r="AD16" s="183"/>
      <c r="AE16" s="183"/>
      <c r="AF16" s="183"/>
      <c r="AG16" s="183"/>
      <c r="AH16" s="183"/>
      <c r="AI16" s="183"/>
      <c r="AJ16" s="183"/>
      <c r="AK16" s="183"/>
      <c r="AL16" s="183"/>
      <c r="AM16" s="183"/>
      <c r="AN16" s="183"/>
      <c r="AO16" s="183"/>
      <c r="AP16" s="183"/>
      <c r="AQ16" s="183"/>
      <c r="AR16" s="183"/>
      <c r="AS16" s="183"/>
      <c r="AT16" s="183"/>
      <c r="AU16" s="183"/>
      <c r="AV16" s="183"/>
      <c r="AW16" s="183"/>
      <c r="AX16" s="183"/>
      <c r="AY16" s="183"/>
      <c r="AZ16" s="183"/>
      <c r="BA16" s="183"/>
      <c r="BB16" s="183"/>
      <c r="BC16" s="183"/>
      <c r="BD16" s="183"/>
      <c r="BE16" s="183"/>
      <c r="BF16" s="183"/>
      <c r="BG16" s="183"/>
      <c r="BH16" s="183"/>
      <c r="BI16" s="183"/>
      <c r="BJ16" s="183"/>
      <c r="BK16" s="183"/>
      <c r="BL16" s="183"/>
      <c r="BM16" s="183"/>
      <c r="BN16" s="183"/>
      <c r="BO16" s="183"/>
      <c r="BP16" s="183"/>
      <c r="BQ16" s="183"/>
      <c r="BR16" s="183"/>
      <c r="BS16" s="183"/>
      <c r="BT16" s="183"/>
      <c r="BU16" s="183"/>
      <c r="BV16" s="183"/>
      <c r="BW16" s="183"/>
      <c r="BX16" s="183"/>
      <c r="BY16" s="183"/>
      <c r="BZ16" s="183"/>
      <c r="CA16" s="183"/>
      <c r="CB16" s="183"/>
      <c r="CC16" s="183"/>
      <c r="CD16" s="183"/>
      <c r="CE16" s="183"/>
      <c r="CF16" s="183"/>
      <c r="CG16" s="183"/>
      <c r="CH16" s="183"/>
      <c r="CI16" s="183"/>
      <c r="CJ16" s="183"/>
      <c r="CK16" s="183"/>
      <c r="CL16" s="183"/>
      <c r="CM16" s="183"/>
      <c r="CN16" s="183"/>
      <c r="CO16" s="183"/>
      <c r="CP16" s="183"/>
      <c r="CQ16" s="183"/>
      <c r="CR16" s="183"/>
      <c r="CS16" s="183"/>
      <c r="CT16" s="183"/>
      <c r="CU16" s="183"/>
      <c r="CV16" s="183"/>
      <c r="CW16" s="183"/>
      <c r="CX16" s="183"/>
      <c r="CY16" s="183"/>
      <c r="CZ16" s="183"/>
      <c r="DA16" s="183"/>
      <c r="DB16" s="183"/>
      <c r="DC16" s="183"/>
      <c r="DD16" s="183"/>
      <c r="DE16" s="183"/>
      <c r="DF16" s="183"/>
      <c r="DG16" s="183"/>
      <c r="DH16" s="183"/>
      <c r="DI16" s="183"/>
      <c r="DJ16" s="183"/>
      <c r="DK16" s="183"/>
      <c r="DL16" s="183"/>
      <c r="DM16" s="183"/>
      <c r="DN16" s="183"/>
      <c r="DO16" s="183"/>
      <c r="DP16" s="183"/>
      <c r="DQ16" s="183"/>
      <c r="DR16" s="183"/>
      <c r="DS16" s="183"/>
      <c r="DT16" s="183"/>
      <c r="DU16" s="183"/>
      <c r="DV16" s="183"/>
      <c r="DW16" s="183"/>
      <c r="DX16" s="183"/>
      <c r="DY16" s="183"/>
      <c r="DZ16" s="183"/>
      <c r="EA16" s="183"/>
      <c r="EB16" s="183"/>
      <c r="EC16" s="183"/>
      <c r="ED16" s="183"/>
      <c r="EE16" s="183"/>
      <c r="EF16" s="183"/>
      <c r="EG16" s="183"/>
      <c r="EH16" s="183"/>
      <c r="EI16" s="183"/>
      <c r="EJ16" s="183"/>
      <c r="EK16" s="183"/>
      <c r="EL16" s="183"/>
      <c r="EM16" s="183"/>
      <c r="EN16" s="183"/>
      <c r="EO16" s="183"/>
      <c r="EP16" s="183"/>
      <c r="EQ16" s="183"/>
      <c r="ER16" s="183"/>
      <c r="ES16" s="183"/>
      <c r="ET16" s="183"/>
      <c r="EU16" s="183"/>
      <c r="EV16" s="183"/>
      <c r="EW16" s="183"/>
      <c r="EX16" s="183"/>
      <c r="EY16" s="183"/>
      <c r="EZ16" s="183"/>
      <c r="FA16" s="183"/>
      <c r="FB16" s="183"/>
      <c r="FC16" s="183"/>
      <c r="FD16" s="183"/>
      <c r="FE16" s="183"/>
      <c r="FF16" s="183"/>
      <c r="FG16" s="183"/>
      <c r="FH16" s="183"/>
      <c r="FI16" s="183"/>
      <c r="FJ16" s="183"/>
      <c r="FK16" s="183"/>
      <c r="FL16" s="183"/>
      <c r="FM16" s="183"/>
      <c r="FN16" s="183"/>
      <c r="FO16" s="183"/>
      <c r="FP16" s="183"/>
      <c r="FQ16" s="183"/>
      <c r="FR16" s="183"/>
      <c r="FS16" s="183"/>
      <c r="FT16" s="183"/>
    </row>
    <row r="17" spans="1:176" s="170" customFormat="1" ht="13.5" customHeight="1" x14ac:dyDescent="0.2">
      <c r="A17" s="468"/>
      <c r="B17" s="496"/>
      <c r="C17" s="471"/>
      <c r="D17" s="471"/>
      <c r="E17" s="474"/>
      <c r="F17" s="474"/>
      <c r="G17" s="474"/>
      <c r="H17" s="480"/>
      <c r="I17" s="483"/>
      <c r="J17" s="492"/>
      <c r="K17" s="489"/>
      <c r="L17" s="489"/>
      <c r="M17" s="486"/>
      <c r="N17" s="489"/>
      <c r="O17" s="477"/>
      <c r="P17" s="477"/>
      <c r="Q17" s="477"/>
      <c r="R17" s="477"/>
      <c r="S17" s="477"/>
      <c r="T17" s="477"/>
      <c r="U17" s="183"/>
      <c r="V17" s="183"/>
      <c r="W17" s="183"/>
      <c r="X17" s="183"/>
      <c r="Y17" s="183"/>
      <c r="Z17" s="183"/>
      <c r="AA17" s="183"/>
      <c r="AB17" s="183"/>
      <c r="AC17" s="183"/>
      <c r="AD17" s="183"/>
      <c r="AE17" s="183"/>
      <c r="AF17" s="183"/>
      <c r="AG17" s="183"/>
      <c r="AH17" s="183"/>
      <c r="AI17" s="183"/>
      <c r="AJ17" s="183"/>
      <c r="AK17" s="183"/>
      <c r="AL17" s="183"/>
      <c r="AM17" s="183"/>
      <c r="AN17" s="183"/>
      <c r="AO17" s="183"/>
      <c r="AP17" s="183"/>
      <c r="AQ17" s="183"/>
      <c r="AR17" s="183"/>
      <c r="AS17" s="183"/>
      <c r="AT17" s="183"/>
      <c r="AU17" s="183"/>
      <c r="AV17" s="183"/>
      <c r="AW17" s="183"/>
      <c r="AX17" s="183"/>
      <c r="AY17" s="183"/>
      <c r="AZ17" s="183"/>
      <c r="BA17" s="183"/>
      <c r="BB17" s="183"/>
      <c r="BC17" s="183"/>
      <c r="BD17" s="183"/>
      <c r="BE17" s="183"/>
      <c r="BF17" s="183"/>
      <c r="BG17" s="183"/>
      <c r="BH17" s="183"/>
      <c r="BI17" s="183"/>
      <c r="BJ17" s="183"/>
      <c r="BK17" s="183"/>
      <c r="BL17" s="183"/>
      <c r="BM17" s="183"/>
      <c r="BN17" s="183"/>
      <c r="BO17" s="183"/>
      <c r="BP17" s="183"/>
      <c r="BQ17" s="183"/>
      <c r="BR17" s="183"/>
      <c r="BS17" s="183"/>
      <c r="BT17" s="183"/>
      <c r="BU17" s="183"/>
      <c r="BV17" s="183"/>
      <c r="BW17" s="183"/>
      <c r="BX17" s="183"/>
      <c r="BY17" s="183"/>
      <c r="BZ17" s="183"/>
      <c r="CA17" s="183"/>
      <c r="CB17" s="183"/>
      <c r="CC17" s="183"/>
      <c r="CD17" s="183"/>
      <c r="CE17" s="183"/>
      <c r="CF17" s="183"/>
      <c r="CG17" s="183"/>
      <c r="CH17" s="183"/>
      <c r="CI17" s="183"/>
      <c r="CJ17" s="183"/>
      <c r="CK17" s="183"/>
      <c r="CL17" s="183"/>
      <c r="CM17" s="183"/>
      <c r="CN17" s="183"/>
      <c r="CO17" s="183"/>
      <c r="CP17" s="183"/>
      <c r="CQ17" s="183"/>
      <c r="CR17" s="183"/>
      <c r="CS17" s="183"/>
      <c r="CT17" s="183"/>
      <c r="CU17" s="183"/>
      <c r="CV17" s="183"/>
      <c r="CW17" s="183"/>
      <c r="CX17" s="183"/>
      <c r="CY17" s="183"/>
      <c r="CZ17" s="183"/>
      <c r="DA17" s="183"/>
      <c r="DB17" s="183"/>
      <c r="DC17" s="183"/>
      <c r="DD17" s="183"/>
      <c r="DE17" s="183"/>
      <c r="DF17" s="183"/>
      <c r="DG17" s="183"/>
      <c r="DH17" s="183"/>
      <c r="DI17" s="183"/>
      <c r="DJ17" s="183"/>
      <c r="DK17" s="183"/>
      <c r="DL17" s="183"/>
      <c r="DM17" s="183"/>
      <c r="DN17" s="183"/>
      <c r="DO17" s="183"/>
      <c r="DP17" s="183"/>
      <c r="DQ17" s="183"/>
      <c r="DR17" s="183"/>
      <c r="DS17" s="183"/>
      <c r="DT17" s="183"/>
      <c r="DU17" s="183"/>
      <c r="DV17" s="183"/>
      <c r="DW17" s="183"/>
      <c r="DX17" s="183"/>
      <c r="DY17" s="183"/>
      <c r="DZ17" s="183"/>
      <c r="EA17" s="183"/>
      <c r="EB17" s="183"/>
      <c r="EC17" s="183"/>
      <c r="ED17" s="183"/>
      <c r="EE17" s="183"/>
      <c r="EF17" s="183"/>
      <c r="EG17" s="183"/>
      <c r="EH17" s="183"/>
      <c r="EI17" s="183"/>
      <c r="EJ17" s="183"/>
      <c r="EK17" s="183"/>
      <c r="EL17" s="183"/>
      <c r="EM17" s="183"/>
      <c r="EN17" s="183"/>
      <c r="EO17" s="183"/>
      <c r="EP17" s="183"/>
      <c r="EQ17" s="183"/>
      <c r="ER17" s="183"/>
      <c r="ES17" s="183"/>
      <c r="ET17" s="183"/>
      <c r="EU17" s="183"/>
      <c r="EV17" s="183"/>
      <c r="EW17" s="183"/>
      <c r="EX17" s="183"/>
      <c r="EY17" s="183"/>
      <c r="EZ17" s="183"/>
      <c r="FA17" s="183"/>
      <c r="FB17" s="183"/>
      <c r="FC17" s="183"/>
      <c r="FD17" s="183"/>
      <c r="FE17" s="183"/>
      <c r="FF17" s="183"/>
      <c r="FG17" s="183"/>
      <c r="FH17" s="183"/>
      <c r="FI17" s="183"/>
      <c r="FJ17" s="183"/>
      <c r="FK17" s="183"/>
      <c r="FL17" s="183"/>
      <c r="FM17" s="183"/>
      <c r="FN17" s="183"/>
      <c r="FO17" s="183"/>
      <c r="FP17" s="183"/>
      <c r="FQ17" s="183"/>
      <c r="FR17" s="183"/>
      <c r="FS17" s="183"/>
      <c r="FT17" s="183"/>
    </row>
    <row r="18" spans="1:176" s="170" customFormat="1" ht="13.5" customHeight="1" x14ac:dyDescent="0.2">
      <c r="A18" s="468"/>
      <c r="B18" s="496"/>
      <c r="C18" s="471"/>
      <c r="D18" s="471"/>
      <c r="E18" s="474"/>
      <c r="F18" s="474"/>
      <c r="G18" s="474"/>
      <c r="H18" s="480"/>
      <c r="I18" s="483"/>
      <c r="J18" s="492"/>
      <c r="K18" s="489"/>
      <c r="L18" s="489"/>
      <c r="M18" s="486"/>
      <c r="N18" s="489"/>
      <c r="O18" s="477"/>
      <c r="P18" s="477"/>
      <c r="Q18" s="477"/>
      <c r="R18" s="477"/>
      <c r="S18" s="477"/>
      <c r="T18" s="477"/>
      <c r="U18" s="183"/>
      <c r="V18" s="183"/>
      <c r="W18" s="183"/>
      <c r="X18" s="183"/>
      <c r="Y18" s="183"/>
      <c r="Z18" s="183"/>
      <c r="AA18" s="183"/>
      <c r="AB18" s="183"/>
      <c r="AC18" s="183"/>
      <c r="AD18" s="183"/>
      <c r="AE18" s="183"/>
      <c r="AF18" s="183"/>
      <c r="AG18" s="183"/>
      <c r="AH18" s="183"/>
      <c r="AI18" s="183"/>
      <c r="AJ18" s="183"/>
      <c r="AK18" s="183"/>
      <c r="AL18" s="183"/>
      <c r="AM18" s="183"/>
      <c r="AN18" s="183"/>
      <c r="AO18" s="183"/>
      <c r="AP18" s="183"/>
      <c r="AQ18" s="183"/>
      <c r="AR18" s="183"/>
      <c r="AS18" s="183"/>
      <c r="AT18" s="183"/>
      <c r="AU18" s="183"/>
      <c r="AV18" s="183"/>
      <c r="AW18" s="183"/>
      <c r="AX18" s="183"/>
      <c r="AY18" s="183"/>
      <c r="AZ18" s="183"/>
      <c r="BA18" s="183"/>
      <c r="BB18" s="183"/>
      <c r="BC18" s="183"/>
      <c r="BD18" s="183"/>
      <c r="BE18" s="183"/>
      <c r="BF18" s="183"/>
      <c r="BG18" s="183"/>
      <c r="BH18" s="183"/>
      <c r="BI18" s="183"/>
      <c r="BJ18" s="183"/>
      <c r="BK18" s="183"/>
      <c r="BL18" s="183"/>
      <c r="BM18" s="183"/>
      <c r="BN18" s="183"/>
      <c r="BO18" s="183"/>
      <c r="BP18" s="183"/>
      <c r="BQ18" s="183"/>
      <c r="BR18" s="183"/>
      <c r="BS18" s="183"/>
      <c r="BT18" s="183"/>
      <c r="BU18" s="183"/>
      <c r="BV18" s="183"/>
      <c r="BW18" s="183"/>
      <c r="BX18" s="183"/>
      <c r="BY18" s="183"/>
      <c r="BZ18" s="183"/>
      <c r="CA18" s="183"/>
      <c r="CB18" s="183"/>
      <c r="CC18" s="183"/>
      <c r="CD18" s="183"/>
      <c r="CE18" s="183"/>
      <c r="CF18" s="183"/>
      <c r="CG18" s="183"/>
      <c r="CH18" s="183"/>
      <c r="CI18" s="183"/>
      <c r="CJ18" s="183"/>
      <c r="CK18" s="183"/>
      <c r="CL18" s="183"/>
      <c r="CM18" s="183"/>
      <c r="CN18" s="183"/>
      <c r="CO18" s="183"/>
      <c r="CP18" s="183"/>
      <c r="CQ18" s="183"/>
      <c r="CR18" s="183"/>
      <c r="CS18" s="183"/>
      <c r="CT18" s="183"/>
      <c r="CU18" s="183"/>
      <c r="CV18" s="183"/>
      <c r="CW18" s="183"/>
      <c r="CX18" s="183"/>
      <c r="CY18" s="183"/>
      <c r="CZ18" s="183"/>
      <c r="DA18" s="183"/>
      <c r="DB18" s="183"/>
      <c r="DC18" s="183"/>
      <c r="DD18" s="183"/>
      <c r="DE18" s="183"/>
      <c r="DF18" s="183"/>
      <c r="DG18" s="183"/>
      <c r="DH18" s="183"/>
      <c r="DI18" s="183"/>
      <c r="DJ18" s="183"/>
      <c r="DK18" s="183"/>
      <c r="DL18" s="183"/>
      <c r="DM18" s="183"/>
      <c r="DN18" s="183"/>
      <c r="DO18" s="183"/>
      <c r="DP18" s="183"/>
      <c r="DQ18" s="183"/>
      <c r="DR18" s="183"/>
      <c r="DS18" s="183"/>
      <c r="DT18" s="183"/>
      <c r="DU18" s="183"/>
      <c r="DV18" s="183"/>
      <c r="DW18" s="183"/>
      <c r="DX18" s="183"/>
      <c r="DY18" s="183"/>
      <c r="DZ18" s="183"/>
      <c r="EA18" s="183"/>
      <c r="EB18" s="183"/>
      <c r="EC18" s="183"/>
      <c r="ED18" s="183"/>
      <c r="EE18" s="183"/>
      <c r="EF18" s="183"/>
      <c r="EG18" s="183"/>
      <c r="EH18" s="183"/>
      <c r="EI18" s="183"/>
      <c r="EJ18" s="183"/>
      <c r="EK18" s="183"/>
      <c r="EL18" s="183"/>
      <c r="EM18" s="183"/>
      <c r="EN18" s="183"/>
      <c r="EO18" s="183"/>
      <c r="EP18" s="183"/>
      <c r="EQ18" s="183"/>
      <c r="ER18" s="183"/>
      <c r="ES18" s="183"/>
      <c r="ET18" s="183"/>
      <c r="EU18" s="183"/>
      <c r="EV18" s="183"/>
      <c r="EW18" s="183"/>
      <c r="EX18" s="183"/>
      <c r="EY18" s="183"/>
      <c r="EZ18" s="183"/>
      <c r="FA18" s="183"/>
      <c r="FB18" s="183"/>
      <c r="FC18" s="183"/>
      <c r="FD18" s="183"/>
      <c r="FE18" s="183"/>
      <c r="FF18" s="183"/>
      <c r="FG18" s="183"/>
      <c r="FH18" s="183"/>
      <c r="FI18" s="183"/>
      <c r="FJ18" s="183"/>
      <c r="FK18" s="183"/>
      <c r="FL18" s="183"/>
      <c r="FM18" s="183"/>
      <c r="FN18" s="183"/>
      <c r="FO18" s="183"/>
      <c r="FP18" s="183"/>
      <c r="FQ18" s="183"/>
      <c r="FR18" s="183"/>
      <c r="FS18" s="183"/>
      <c r="FT18" s="183"/>
    </row>
    <row r="19" spans="1:176" s="170" customFormat="1" ht="255.75" customHeight="1" thickBot="1" x14ac:dyDescent="0.25">
      <c r="A19" s="469"/>
      <c r="B19" s="497"/>
      <c r="C19" s="472"/>
      <c r="D19" s="472"/>
      <c r="E19" s="475"/>
      <c r="F19" s="475"/>
      <c r="G19" s="475"/>
      <c r="H19" s="481"/>
      <c r="I19" s="484"/>
      <c r="J19" s="493"/>
      <c r="K19" s="490"/>
      <c r="L19" s="490"/>
      <c r="M19" s="487"/>
      <c r="N19" s="490"/>
      <c r="O19" s="478"/>
      <c r="P19" s="478"/>
      <c r="Q19" s="478"/>
      <c r="R19" s="478"/>
      <c r="S19" s="478"/>
      <c r="T19" s="478"/>
      <c r="U19" s="183"/>
      <c r="V19" s="183"/>
      <c r="W19" s="183"/>
      <c r="X19" s="183"/>
      <c r="Y19" s="183"/>
      <c r="Z19" s="183"/>
      <c r="AA19" s="183"/>
      <c r="AB19" s="183"/>
      <c r="AC19" s="183"/>
      <c r="AD19" s="183"/>
      <c r="AE19" s="183"/>
      <c r="AF19" s="183"/>
      <c r="AG19" s="183"/>
      <c r="AH19" s="183"/>
      <c r="AI19" s="183"/>
      <c r="AJ19" s="183"/>
      <c r="AK19" s="183"/>
      <c r="AL19" s="183"/>
      <c r="AM19" s="183"/>
      <c r="AN19" s="183"/>
      <c r="AO19" s="183"/>
      <c r="AP19" s="183"/>
      <c r="AQ19" s="183"/>
      <c r="AR19" s="183"/>
      <c r="AS19" s="183"/>
      <c r="AT19" s="183"/>
      <c r="AU19" s="183"/>
      <c r="AV19" s="183"/>
      <c r="AW19" s="183"/>
      <c r="AX19" s="183"/>
      <c r="AY19" s="183"/>
      <c r="AZ19" s="183"/>
      <c r="BA19" s="183"/>
      <c r="BB19" s="183"/>
      <c r="BC19" s="183"/>
      <c r="BD19" s="183"/>
      <c r="BE19" s="183"/>
      <c r="BF19" s="183"/>
      <c r="BG19" s="183"/>
      <c r="BH19" s="183"/>
      <c r="BI19" s="183"/>
      <c r="BJ19" s="183"/>
      <c r="BK19" s="183"/>
      <c r="BL19" s="183"/>
      <c r="BM19" s="183"/>
      <c r="BN19" s="183"/>
      <c r="BO19" s="183"/>
      <c r="BP19" s="183"/>
      <c r="BQ19" s="183"/>
      <c r="BR19" s="183"/>
      <c r="BS19" s="183"/>
      <c r="BT19" s="183"/>
      <c r="BU19" s="183"/>
      <c r="BV19" s="183"/>
      <c r="BW19" s="183"/>
      <c r="BX19" s="183"/>
      <c r="BY19" s="183"/>
      <c r="BZ19" s="183"/>
      <c r="CA19" s="183"/>
      <c r="CB19" s="183"/>
      <c r="CC19" s="183"/>
      <c r="CD19" s="183"/>
      <c r="CE19" s="183"/>
      <c r="CF19" s="183"/>
      <c r="CG19" s="183"/>
      <c r="CH19" s="183"/>
      <c r="CI19" s="183"/>
      <c r="CJ19" s="183"/>
      <c r="CK19" s="183"/>
      <c r="CL19" s="183"/>
      <c r="CM19" s="183"/>
      <c r="CN19" s="183"/>
      <c r="CO19" s="183"/>
      <c r="CP19" s="183"/>
      <c r="CQ19" s="183"/>
      <c r="CR19" s="183"/>
      <c r="CS19" s="183"/>
      <c r="CT19" s="183"/>
      <c r="CU19" s="183"/>
      <c r="CV19" s="183"/>
      <c r="CW19" s="183"/>
      <c r="CX19" s="183"/>
      <c r="CY19" s="183"/>
      <c r="CZ19" s="183"/>
      <c r="DA19" s="183"/>
      <c r="DB19" s="183"/>
      <c r="DC19" s="183"/>
      <c r="DD19" s="183"/>
      <c r="DE19" s="183"/>
      <c r="DF19" s="183"/>
      <c r="DG19" s="183"/>
      <c r="DH19" s="183"/>
      <c r="DI19" s="183"/>
      <c r="DJ19" s="183"/>
      <c r="DK19" s="183"/>
      <c r="DL19" s="183"/>
      <c r="DM19" s="183"/>
      <c r="DN19" s="183"/>
      <c r="DO19" s="183"/>
      <c r="DP19" s="183"/>
      <c r="DQ19" s="183"/>
      <c r="DR19" s="183"/>
      <c r="DS19" s="183"/>
      <c r="DT19" s="183"/>
      <c r="DU19" s="183"/>
      <c r="DV19" s="183"/>
      <c r="DW19" s="183"/>
      <c r="DX19" s="183"/>
      <c r="DY19" s="183"/>
      <c r="DZ19" s="183"/>
      <c r="EA19" s="183"/>
      <c r="EB19" s="183"/>
      <c r="EC19" s="183"/>
      <c r="ED19" s="183"/>
      <c r="EE19" s="183"/>
      <c r="EF19" s="183"/>
      <c r="EG19" s="183"/>
      <c r="EH19" s="183"/>
      <c r="EI19" s="183"/>
      <c r="EJ19" s="183"/>
      <c r="EK19" s="183"/>
      <c r="EL19" s="183"/>
      <c r="EM19" s="183"/>
      <c r="EN19" s="183"/>
      <c r="EO19" s="183"/>
      <c r="EP19" s="183"/>
      <c r="EQ19" s="183"/>
      <c r="ER19" s="183"/>
      <c r="ES19" s="183"/>
      <c r="ET19" s="183"/>
      <c r="EU19" s="183"/>
      <c r="EV19" s="183"/>
      <c r="EW19" s="183"/>
      <c r="EX19" s="183"/>
      <c r="EY19" s="183"/>
      <c r="EZ19" s="183"/>
      <c r="FA19" s="183"/>
      <c r="FB19" s="183"/>
      <c r="FC19" s="183"/>
      <c r="FD19" s="183"/>
      <c r="FE19" s="183"/>
      <c r="FF19" s="183"/>
      <c r="FG19" s="183"/>
      <c r="FH19" s="183"/>
      <c r="FI19" s="183"/>
      <c r="FJ19" s="183"/>
      <c r="FK19" s="183"/>
      <c r="FL19" s="183"/>
      <c r="FM19" s="183"/>
      <c r="FN19" s="183"/>
      <c r="FO19" s="183"/>
      <c r="FP19" s="183"/>
      <c r="FQ19" s="183"/>
      <c r="FR19" s="183"/>
      <c r="FS19" s="183"/>
      <c r="FT19" s="183"/>
    </row>
    <row r="20" spans="1:176" x14ac:dyDescent="0.25">
      <c r="A20" s="467" t="e">
        <f>'Mapa Final'!#REF!</f>
        <v>#REF!</v>
      </c>
      <c r="B20" s="494" t="e">
        <f>'Mapa Final'!#REF!</f>
        <v>#REF!</v>
      </c>
      <c r="C20" s="470" t="e">
        <f>'Mapa Final'!#REF!</f>
        <v>#REF!</v>
      </c>
      <c r="D20" s="470" t="e">
        <f>'Mapa Final'!#REF!</f>
        <v>#REF!</v>
      </c>
      <c r="E20" s="473" t="e">
        <f>'Mapa Final'!#REF!</f>
        <v>#REF!</v>
      </c>
      <c r="F20" s="473" t="e">
        <f>'Mapa Final'!#REF!</f>
        <v>#REF!</v>
      </c>
      <c r="G20" s="473" t="e">
        <f>'Mapa Final'!#REF!</f>
        <v>#REF!</v>
      </c>
      <c r="H20" s="479" t="e">
        <f>'Mapa Final'!#REF!</f>
        <v>#REF!</v>
      </c>
      <c r="I20" s="482" t="e">
        <f>'Mapa Final'!#REF!</f>
        <v>#REF!</v>
      </c>
      <c r="J20" s="491" t="e">
        <f>'Mapa Final'!#REF!</f>
        <v>#REF!</v>
      </c>
      <c r="K20" s="488" t="e">
        <f>'Mapa Final'!#REF!</f>
        <v>#REF!</v>
      </c>
      <c r="L20" s="488" t="e">
        <f>'Mapa Final'!#REF!</f>
        <v>#REF!</v>
      </c>
      <c r="M20" s="485" t="e">
        <f>'Mapa Final'!#REF!</f>
        <v>#REF!</v>
      </c>
      <c r="N20" s="488" t="e">
        <f>'Mapa Final'!#REF!</f>
        <v>#REF!</v>
      </c>
      <c r="O20" s="476"/>
      <c r="P20" s="476"/>
      <c r="Q20" s="476"/>
      <c r="R20" s="476"/>
      <c r="S20" s="476"/>
      <c r="T20" s="476"/>
      <c r="U20" s="183"/>
      <c r="V20" s="183"/>
    </row>
    <row r="21" spans="1:176" x14ac:dyDescent="0.25">
      <c r="A21" s="468"/>
      <c r="B21" s="496"/>
      <c r="C21" s="471"/>
      <c r="D21" s="471"/>
      <c r="E21" s="474"/>
      <c r="F21" s="474"/>
      <c r="G21" s="474"/>
      <c r="H21" s="480"/>
      <c r="I21" s="483"/>
      <c r="J21" s="492"/>
      <c r="K21" s="489"/>
      <c r="L21" s="489"/>
      <c r="M21" s="486"/>
      <c r="N21" s="489"/>
      <c r="O21" s="477"/>
      <c r="P21" s="477"/>
      <c r="Q21" s="477"/>
      <c r="R21" s="477"/>
      <c r="S21" s="477"/>
      <c r="T21" s="477"/>
      <c r="U21" s="183"/>
      <c r="V21" s="183"/>
    </row>
    <row r="22" spans="1:176" x14ac:dyDescent="0.25">
      <c r="A22" s="468"/>
      <c r="B22" s="496"/>
      <c r="C22" s="471"/>
      <c r="D22" s="471"/>
      <c r="E22" s="474"/>
      <c r="F22" s="474"/>
      <c r="G22" s="474"/>
      <c r="H22" s="480"/>
      <c r="I22" s="483"/>
      <c r="J22" s="492"/>
      <c r="K22" s="489"/>
      <c r="L22" s="489"/>
      <c r="M22" s="486"/>
      <c r="N22" s="489"/>
      <c r="O22" s="477"/>
      <c r="P22" s="477"/>
      <c r="Q22" s="477"/>
      <c r="R22" s="477"/>
      <c r="S22" s="477"/>
      <c r="T22" s="477"/>
      <c r="U22" s="183"/>
      <c r="V22" s="183"/>
    </row>
    <row r="23" spans="1:176" x14ac:dyDescent="0.25">
      <c r="A23" s="468"/>
      <c r="B23" s="496"/>
      <c r="C23" s="471"/>
      <c r="D23" s="471"/>
      <c r="E23" s="474"/>
      <c r="F23" s="474"/>
      <c r="G23" s="474"/>
      <c r="H23" s="480"/>
      <c r="I23" s="483"/>
      <c r="J23" s="492"/>
      <c r="K23" s="489"/>
      <c r="L23" s="489"/>
      <c r="M23" s="486"/>
      <c r="N23" s="489"/>
      <c r="O23" s="477"/>
      <c r="P23" s="477"/>
      <c r="Q23" s="477"/>
      <c r="R23" s="477"/>
      <c r="S23" s="477"/>
      <c r="T23" s="477"/>
      <c r="U23" s="183"/>
      <c r="V23" s="183"/>
    </row>
    <row r="24" spans="1:176" ht="307.5" customHeight="1" thickBot="1" x14ac:dyDescent="0.3">
      <c r="A24" s="469"/>
      <c r="B24" s="497"/>
      <c r="C24" s="472"/>
      <c r="D24" s="472"/>
      <c r="E24" s="475"/>
      <c r="F24" s="475"/>
      <c r="G24" s="475"/>
      <c r="H24" s="481"/>
      <c r="I24" s="484"/>
      <c r="J24" s="493"/>
      <c r="K24" s="490"/>
      <c r="L24" s="490"/>
      <c r="M24" s="487"/>
      <c r="N24" s="490"/>
      <c r="O24" s="478"/>
      <c r="P24" s="478"/>
      <c r="Q24" s="478"/>
      <c r="R24" s="478"/>
      <c r="S24" s="478"/>
      <c r="T24" s="478"/>
      <c r="U24" s="183"/>
      <c r="V24" s="183"/>
    </row>
    <row r="25" spans="1:176" x14ac:dyDescent="0.25">
      <c r="A25" s="467">
        <f>'Mapa Final'!A20</f>
        <v>3</v>
      </c>
      <c r="B25" s="494" t="str">
        <f>'Mapa Final'!B20</f>
        <v>Corrupción</v>
      </c>
      <c r="C25" s="470" t="str">
        <f>'Mapa Final'!C20</f>
        <v>Reputacional(Corrupción)</v>
      </c>
      <c r="D25" s="470" t="str">
        <f>'Mapa Final'!D20</f>
        <v>1.Insuficientes programas de capacitación para la toma de conciencia debido al desconocimiento de la Ley Antisoborno (ISO 37001:2016), Plan Anticorrupción y  de los valores y principios propios de la entidad.
2. Desconocimiento del Código de Ètica y Buen Gobierno.    
3.Carencia de compromiso  y transparencia de los servidores con la entidad.
4.Deficiencias o debilidades en el seguimiento y control a la gestión realizada por los servidores.
5.Obtención de beneficios propios o en favor de terceros (tráfico de influencias).</v>
      </c>
      <c r="E25" s="473" t="str">
        <f>'Mapa Final'!E20</f>
        <v xml:space="preserve">Carencia de transparencia, ètica y valores. </v>
      </c>
      <c r="F25" s="473" t="str">
        <f>'Mapa Final'!F20</f>
        <v xml:space="preserve">Posibilidad que los servidores cometan actos ilegales para beneficio propio o en favor de terceros, debido a la carencia de transparencia, ètica y valores. </v>
      </c>
      <c r="G25" s="473" t="str">
        <f>'Mapa Final'!G20</f>
        <v>Fraude Interno</v>
      </c>
      <c r="H25" s="479" t="str">
        <f>'Mapa Final'!I20</f>
        <v>Muy Alta</v>
      </c>
      <c r="I25" s="482" t="str">
        <f>'Mapa Final'!L20</f>
        <v>Mayor</v>
      </c>
      <c r="J25" s="491" t="str">
        <f>'Mapa Final'!N20</f>
        <v xml:space="preserve">Alto </v>
      </c>
      <c r="K25" s="488" t="str">
        <f>'Mapa Final'!AA20</f>
        <v>Media</v>
      </c>
      <c r="L25" s="488" t="str">
        <f>'Mapa Final'!AE20</f>
        <v>Mayor</v>
      </c>
      <c r="M25" s="485" t="str">
        <f>'Mapa Final'!AG20</f>
        <v xml:space="preserve">Alto </v>
      </c>
      <c r="N25" s="488" t="str">
        <f>'Mapa Final'!AH20</f>
        <v>Evitar</v>
      </c>
      <c r="O25" s="476"/>
      <c r="P25" s="476"/>
      <c r="Q25" s="476"/>
      <c r="R25" s="476"/>
      <c r="S25" s="476"/>
      <c r="T25" s="476"/>
    </row>
    <row r="26" spans="1:176" x14ac:dyDescent="0.25">
      <c r="A26" s="468"/>
      <c r="B26" s="496"/>
      <c r="C26" s="471"/>
      <c r="D26" s="471"/>
      <c r="E26" s="474"/>
      <c r="F26" s="474"/>
      <c r="G26" s="474"/>
      <c r="H26" s="480"/>
      <c r="I26" s="483"/>
      <c r="J26" s="492"/>
      <c r="K26" s="489"/>
      <c r="L26" s="489"/>
      <c r="M26" s="486"/>
      <c r="N26" s="489"/>
      <c r="O26" s="477"/>
      <c r="P26" s="477"/>
      <c r="Q26" s="477"/>
      <c r="R26" s="477"/>
      <c r="S26" s="477"/>
      <c r="T26" s="477"/>
    </row>
    <row r="27" spans="1:176" x14ac:dyDescent="0.25">
      <c r="A27" s="468"/>
      <c r="B27" s="496"/>
      <c r="C27" s="471"/>
      <c r="D27" s="471"/>
      <c r="E27" s="474"/>
      <c r="F27" s="474"/>
      <c r="G27" s="474"/>
      <c r="H27" s="480"/>
      <c r="I27" s="483"/>
      <c r="J27" s="492"/>
      <c r="K27" s="489"/>
      <c r="L27" s="489"/>
      <c r="M27" s="486"/>
      <c r="N27" s="489"/>
      <c r="O27" s="477"/>
      <c r="P27" s="477"/>
      <c r="Q27" s="477"/>
      <c r="R27" s="477"/>
      <c r="S27" s="477"/>
      <c r="T27" s="477"/>
    </row>
    <row r="28" spans="1:176" x14ac:dyDescent="0.25">
      <c r="A28" s="468"/>
      <c r="B28" s="496"/>
      <c r="C28" s="471"/>
      <c r="D28" s="471"/>
      <c r="E28" s="474"/>
      <c r="F28" s="474"/>
      <c r="G28" s="474"/>
      <c r="H28" s="480"/>
      <c r="I28" s="483"/>
      <c r="J28" s="492"/>
      <c r="K28" s="489"/>
      <c r="L28" s="489"/>
      <c r="M28" s="486"/>
      <c r="N28" s="489"/>
      <c r="O28" s="477"/>
      <c r="P28" s="477"/>
      <c r="Q28" s="477"/>
      <c r="R28" s="477"/>
      <c r="S28" s="477"/>
      <c r="T28" s="477"/>
    </row>
    <row r="29" spans="1:176" ht="277.5" customHeight="1" thickBot="1" x14ac:dyDescent="0.3">
      <c r="A29" s="469"/>
      <c r="B29" s="497"/>
      <c r="C29" s="472"/>
      <c r="D29" s="472"/>
      <c r="E29" s="475"/>
      <c r="F29" s="475"/>
      <c r="G29" s="475"/>
      <c r="H29" s="481"/>
      <c r="I29" s="484"/>
      <c r="J29" s="493"/>
      <c r="K29" s="490"/>
      <c r="L29" s="490"/>
      <c r="M29" s="487"/>
      <c r="N29" s="490"/>
      <c r="O29" s="478"/>
      <c r="P29" s="478"/>
      <c r="Q29" s="478"/>
      <c r="R29" s="478"/>
      <c r="S29" s="478"/>
      <c r="T29" s="478"/>
    </row>
    <row r="30" spans="1:176" x14ac:dyDescent="0.25">
      <c r="A30" s="467">
        <f>'Mapa Final'!A25</f>
        <v>4</v>
      </c>
      <c r="B30" s="494" t="str">
        <f>'Mapa Final'!B25</f>
        <v>Demora en la expedición de documentos y trámites solicitados.</v>
      </c>
      <c r="C30" s="470" t="str">
        <f>'Mapa Final'!C25</f>
        <v>Incumplimiento de las metas establecidas</v>
      </c>
      <c r="D30" s="470" t="str">
        <f>'Mapa Final'!D25</f>
        <v>1.Paros huelgas y protestas que afecten la prestación del servicio.  
2.Congestion de trámites por fallas en los sistemas de información  
4.Emergencias Sanitarias (Pandemia, epidemia, etc), Emergencias Ambientales o Desastres Naturales.</v>
      </c>
      <c r="E30" s="473" t="str">
        <f>'Mapa Final'!E25</f>
        <v>Suceso(s) de fuerza mayor que impiden o dificultan el cumplimiento de las funciones de la URNA y afecta(n) la imagen de la Corporaciòn.</v>
      </c>
      <c r="F30" s="473" t="str">
        <f>'Mapa Final'!F25</f>
        <v>Posibilidad de afectación a los servicios que presta la URNA, debido a sucesos de fuerza mayor que imposibilitan su gestiòn administrativa.</v>
      </c>
      <c r="G30" s="473" t="str">
        <f>'Mapa Final'!G25</f>
        <v>Usuarios, productos y prácticas organizacionales</v>
      </c>
      <c r="H30" s="479" t="str">
        <f>'Mapa Final'!I25</f>
        <v>Muy Alta</v>
      </c>
      <c r="I30" s="482" t="str">
        <f>'Mapa Final'!L25</f>
        <v>Leve</v>
      </c>
      <c r="J30" s="491" t="str">
        <f>'Mapa Final'!N25</f>
        <v xml:space="preserve">Alto </v>
      </c>
      <c r="K30" s="488" t="str">
        <f>'Mapa Final'!AA25</f>
        <v>Media</v>
      </c>
      <c r="L30" s="488" t="str">
        <f>'Mapa Final'!AE25</f>
        <v>Leve</v>
      </c>
      <c r="M30" s="485" t="str">
        <f>'Mapa Final'!AG25</f>
        <v>Moderado</v>
      </c>
      <c r="N30" s="488" t="str">
        <f>'Mapa Final'!AH25</f>
        <v>Reducir(mitigar)</v>
      </c>
      <c r="O30" s="476"/>
      <c r="P30" s="476"/>
      <c r="Q30" s="476"/>
      <c r="R30" s="476"/>
      <c r="S30" s="476"/>
      <c r="T30" s="476"/>
    </row>
    <row r="31" spans="1:176" x14ac:dyDescent="0.25">
      <c r="A31" s="468"/>
      <c r="B31" s="496"/>
      <c r="C31" s="471"/>
      <c r="D31" s="471"/>
      <c r="E31" s="474"/>
      <c r="F31" s="474"/>
      <c r="G31" s="474"/>
      <c r="H31" s="480"/>
      <c r="I31" s="483"/>
      <c r="J31" s="492"/>
      <c r="K31" s="489"/>
      <c r="L31" s="489"/>
      <c r="M31" s="486"/>
      <c r="N31" s="489"/>
      <c r="O31" s="477"/>
      <c r="P31" s="477"/>
      <c r="Q31" s="477"/>
      <c r="R31" s="477"/>
      <c r="S31" s="477"/>
      <c r="T31" s="477"/>
    </row>
    <row r="32" spans="1:176" x14ac:dyDescent="0.25">
      <c r="A32" s="468"/>
      <c r="B32" s="496"/>
      <c r="C32" s="471"/>
      <c r="D32" s="471"/>
      <c r="E32" s="474"/>
      <c r="F32" s="474"/>
      <c r="G32" s="474"/>
      <c r="H32" s="480"/>
      <c r="I32" s="483"/>
      <c r="J32" s="492"/>
      <c r="K32" s="489"/>
      <c r="L32" s="489"/>
      <c r="M32" s="486"/>
      <c r="N32" s="489"/>
      <c r="O32" s="477"/>
      <c r="P32" s="477"/>
      <c r="Q32" s="477"/>
      <c r="R32" s="477"/>
      <c r="S32" s="477"/>
      <c r="T32" s="477"/>
    </row>
    <row r="33" spans="1:20" x14ac:dyDescent="0.25">
      <c r="A33" s="468"/>
      <c r="B33" s="496"/>
      <c r="C33" s="471"/>
      <c r="D33" s="471"/>
      <c r="E33" s="474"/>
      <c r="F33" s="474"/>
      <c r="G33" s="474"/>
      <c r="H33" s="480"/>
      <c r="I33" s="483"/>
      <c r="J33" s="492"/>
      <c r="K33" s="489"/>
      <c r="L33" s="489"/>
      <c r="M33" s="486"/>
      <c r="N33" s="489"/>
      <c r="O33" s="477"/>
      <c r="P33" s="477"/>
      <c r="Q33" s="477"/>
      <c r="R33" s="477"/>
      <c r="S33" s="477"/>
      <c r="T33" s="477"/>
    </row>
    <row r="34" spans="1:20" ht="102.75" customHeight="1" thickBot="1" x14ac:dyDescent="0.3">
      <c r="A34" s="469"/>
      <c r="B34" s="497"/>
      <c r="C34" s="472"/>
      <c r="D34" s="472"/>
      <c r="E34" s="475"/>
      <c r="F34" s="475"/>
      <c r="G34" s="475"/>
      <c r="H34" s="481"/>
      <c r="I34" s="484"/>
      <c r="J34" s="493"/>
      <c r="K34" s="490"/>
      <c r="L34" s="490"/>
      <c r="M34" s="487"/>
      <c r="N34" s="490"/>
      <c r="O34" s="478"/>
      <c r="P34" s="478"/>
      <c r="Q34" s="478"/>
      <c r="R34" s="478"/>
      <c r="S34" s="478"/>
      <c r="T34" s="478"/>
    </row>
    <row r="35" spans="1:20" x14ac:dyDescent="0.25">
      <c r="A35" s="467">
        <f>'Mapa Final'!A30</f>
        <v>5</v>
      </c>
      <c r="B35" s="494" t="str">
        <f>'Mapa Final'!B30</f>
        <v>Inaplicabilidad de la normatividad ambiental vigente</v>
      </c>
      <c r="C35" s="470" t="str">
        <f>'Mapa Final'!C30</f>
        <v xml:space="preserve"> Afectación Ambiental</v>
      </c>
      <c r="D35" s="470" t="str">
        <f>'Mapa Final'!D30</f>
        <v>1.Inaplicabilidad de las normas ambientales vigentes y de la Polìtica Ambiental para la Rama Judicial consignada en el Acuerdo PSAA14-10160.
2.Baja participación de los  servidores en las actividades de formación en temas del Sistema de Gestión Ambiental.
3.Ausencia de liderazgo y falta de interès de los servidores en el Sistema de Gestión Ambiental y el fortalecimiento de la cultura ambiental al interior de la Entidad.
4.Falta de atenciòn por parte de los servidores a las campañas ambientales socializadas a travès de los correos electònicos.</v>
      </c>
      <c r="E35" s="473" t="str">
        <f>'Mapa Final'!E30</f>
        <v>Inaplicaciòn de normas, requisitos y lineamientos ambientales por desconocimiento de los servidores.</v>
      </c>
      <c r="F35" s="473" t="str">
        <f>'Mapa Final'!F30</f>
        <v>Posibilidad de afectación ambiental causada por la falta de control a los aspectos que puedan generarla, debido a la inaplicaciòn de los requisitos legales ambientales por parte de los servidores.</v>
      </c>
      <c r="G35" s="473" t="str">
        <f>'Mapa Final'!G30</f>
        <v>Eventos Ambientales Internos</v>
      </c>
      <c r="H35" s="479" t="str">
        <f>'Mapa Final'!I30</f>
        <v>Baja</v>
      </c>
      <c r="I35" s="482" t="str">
        <f>'Mapa Final'!L30</f>
        <v>Leve</v>
      </c>
      <c r="J35" s="491" t="str">
        <f>'Mapa Final'!N30</f>
        <v>Bajo</v>
      </c>
      <c r="K35" s="488" t="str">
        <f>'Mapa Final'!AA30</f>
        <v>Baja</v>
      </c>
      <c r="L35" s="488" t="str">
        <f>'Mapa Final'!AE30</f>
        <v>Leve</v>
      </c>
      <c r="M35" s="485" t="str">
        <f>'Mapa Final'!AG30</f>
        <v>Bajo</v>
      </c>
      <c r="N35" s="488" t="str">
        <f>'Mapa Final'!AH30</f>
        <v>Aceptar</v>
      </c>
      <c r="O35" s="476"/>
      <c r="P35" s="476"/>
      <c r="Q35" s="476"/>
      <c r="R35" s="476"/>
      <c r="S35" s="476"/>
      <c r="T35" s="476"/>
    </row>
    <row r="36" spans="1:20" x14ac:dyDescent="0.25">
      <c r="A36" s="468"/>
      <c r="B36" s="496"/>
      <c r="C36" s="471"/>
      <c r="D36" s="471"/>
      <c r="E36" s="474"/>
      <c r="F36" s="474"/>
      <c r="G36" s="474"/>
      <c r="H36" s="480"/>
      <c r="I36" s="483"/>
      <c r="J36" s="492"/>
      <c r="K36" s="489"/>
      <c r="L36" s="489"/>
      <c r="M36" s="486"/>
      <c r="N36" s="489"/>
      <c r="O36" s="477"/>
      <c r="P36" s="477"/>
      <c r="Q36" s="477"/>
      <c r="R36" s="477"/>
      <c r="S36" s="477"/>
      <c r="T36" s="477"/>
    </row>
    <row r="37" spans="1:20" x14ac:dyDescent="0.25">
      <c r="A37" s="468"/>
      <c r="B37" s="496"/>
      <c r="C37" s="471"/>
      <c r="D37" s="471"/>
      <c r="E37" s="474"/>
      <c r="F37" s="474"/>
      <c r="G37" s="474"/>
      <c r="H37" s="480"/>
      <c r="I37" s="483"/>
      <c r="J37" s="492"/>
      <c r="K37" s="489"/>
      <c r="L37" s="489"/>
      <c r="M37" s="486"/>
      <c r="N37" s="489"/>
      <c r="O37" s="477"/>
      <c r="P37" s="477"/>
      <c r="Q37" s="477"/>
      <c r="R37" s="477"/>
      <c r="S37" s="477"/>
      <c r="T37" s="477"/>
    </row>
    <row r="38" spans="1:20" x14ac:dyDescent="0.25">
      <c r="A38" s="468"/>
      <c r="B38" s="496"/>
      <c r="C38" s="471"/>
      <c r="D38" s="471"/>
      <c r="E38" s="474"/>
      <c r="F38" s="474"/>
      <c r="G38" s="474"/>
      <c r="H38" s="480"/>
      <c r="I38" s="483"/>
      <c r="J38" s="492"/>
      <c r="K38" s="489"/>
      <c r="L38" s="489"/>
      <c r="M38" s="486"/>
      <c r="N38" s="489"/>
      <c r="O38" s="477"/>
      <c r="P38" s="477"/>
      <c r="Q38" s="477"/>
      <c r="R38" s="477"/>
      <c r="S38" s="477"/>
      <c r="T38" s="477"/>
    </row>
    <row r="39" spans="1:20" ht="278.25" customHeight="1" thickBot="1" x14ac:dyDescent="0.3">
      <c r="A39" s="469"/>
      <c r="B39" s="497"/>
      <c r="C39" s="472"/>
      <c r="D39" s="472"/>
      <c r="E39" s="475"/>
      <c r="F39" s="475"/>
      <c r="G39" s="475"/>
      <c r="H39" s="481"/>
      <c r="I39" s="484"/>
      <c r="J39" s="493"/>
      <c r="K39" s="490"/>
      <c r="L39" s="490"/>
      <c r="M39" s="487"/>
      <c r="N39" s="490"/>
      <c r="O39" s="478"/>
      <c r="P39" s="478"/>
      <c r="Q39" s="478"/>
      <c r="R39" s="478"/>
      <c r="S39" s="478"/>
      <c r="T39" s="478"/>
    </row>
    <row r="40" spans="1:20" x14ac:dyDescent="0.25">
      <c r="A40" s="467">
        <f>'Mapa Final'!A35</f>
        <v>6</v>
      </c>
      <c r="B40" s="494" t="str">
        <f>'Mapa Final'!B35</f>
        <v>Pèrdida de la información procesada en las bases de datos</v>
      </c>
      <c r="C40" s="470" t="str">
        <f>'Mapa Final'!C35</f>
        <v>Reputacional</v>
      </c>
      <c r="D40" s="470" t="str">
        <f>'Mapa Final'!D35</f>
        <v>1. Fallas en las redes de comunicación y/o en los Servidores.
2. Afectaciòn a la informaciòn a a los sistemas por hackeo o virus informaticos.</v>
      </c>
      <c r="E40" s="473" t="str">
        <f>'Mapa Final'!E35</f>
        <v xml:space="preserve">Falta de respaldos o de la tecnologìa necesaria para garantizar la protecciòn de la informaciòn. </v>
      </c>
      <c r="F40" s="473" t="str">
        <f>'Mapa Final'!F35</f>
        <v>Posibilidad de afectación a la prestación del servicio y/o a la gestión de la URNA, causados por agentes externos o sucesos de fuerza mayor que pueden derivar en la pèrdida total o parcial de las bases de datos o la inhabilitaciòn temporal de los sistemas de informaciòn de la URNA.</v>
      </c>
      <c r="G40" s="473" t="str">
        <f>'Mapa Final'!G35</f>
        <v>Fallas Tecnológicas</v>
      </c>
      <c r="H40" s="479" t="str">
        <f>'Mapa Final'!I35</f>
        <v>Baja</v>
      </c>
      <c r="I40" s="482" t="str">
        <f>'Mapa Final'!L35</f>
        <v>Leve</v>
      </c>
      <c r="J40" s="491" t="str">
        <f>'Mapa Final'!N35</f>
        <v>Bajo</v>
      </c>
      <c r="K40" s="488" t="str">
        <f>'Mapa Final'!AA35</f>
        <v>Baja</v>
      </c>
      <c r="L40" s="488" t="str">
        <f>'Mapa Final'!AE35</f>
        <v>Leve</v>
      </c>
      <c r="M40" s="485" t="str">
        <f>'Mapa Final'!AG35</f>
        <v>Bajo</v>
      </c>
      <c r="N40" s="488" t="str">
        <f>'Mapa Final'!AH35</f>
        <v>Aceptar</v>
      </c>
      <c r="O40" s="476"/>
      <c r="P40" s="476"/>
      <c r="Q40" s="476"/>
      <c r="R40" s="476"/>
      <c r="S40" s="476"/>
      <c r="T40" s="476"/>
    </row>
    <row r="41" spans="1:20" x14ac:dyDescent="0.25">
      <c r="A41" s="468"/>
      <c r="B41" s="496"/>
      <c r="C41" s="471"/>
      <c r="D41" s="471"/>
      <c r="E41" s="474"/>
      <c r="F41" s="474"/>
      <c r="G41" s="474"/>
      <c r="H41" s="480"/>
      <c r="I41" s="483"/>
      <c r="J41" s="492"/>
      <c r="K41" s="489"/>
      <c r="L41" s="489"/>
      <c r="M41" s="486"/>
      <c r="N41" s="489"/>
      <c r="O41" s="477"/>
      <c r="P41" s="477"/>
      <c r="Q41" s="477"/>
      <c r="R41" s="477"/>
      <c r="S41" s="477"/>
      <c r="T41" s="477"/>
    </row>
    <row r="42" spans="1:20" x14ac:dyDescent="0.25">
      <c r="A42" s="468"/>
      <c r="B42" s="496"/>
      <c r="C42" s="471"/>
      <c r="D42" s="471"/>
      <c r="E42" s="474"/>
      <c r="F42" s="474"/>
      <c r="G42" s="474"/>
      <c r="H42" s="480"/>
      <c r="I42" s="483"/>
      <c r="J42" s="492"/>
      <c r="K42" s="489"/>
      <c r="L42" s="489"/>
      <c r="M42" s="486"/>
      <c r="N42" s="489"/>
      <c r="O42" s="477"/>
      <c r="P42" s="477"/>
      <c r="Q42" s="477"/>
      <c r="R42" s="477"/>
      <c r="S42" s="477"/>
      <c r="T42" s="477"/>
    </row>
    <row r="43" spans="1:20" x14ac:dyDescent="0.25">
      <c r="A43" s="468"/>
      <c r="B43" s="496"/>
      <c r="C43" s="471"/>
      <c r="D43" s="471"/>
      <c r="E43" s="474"/>
      <c r="F43" s="474"/>
      <c r="G43" s="474"/>
      <c r="H43" s="480"/>
      <c r="I43" s="483"/>
      <c r="J43" s="492"/>
      <c r="K43" s="489"/>
      <c r="L43" s="489"/>
      <c r="M43" s="486"/>
      <c r="N43" s="489"/>
      <c r="O43" s="477"/>
      <c r="P43" s="477"/>
      <c r="Q43" s="477"/>
      <c r="R43" s="477"/>
      <c r="S43" s="477"/>
      <c r="T43" s="477"/>
    </row>
    <row r="44" spans="1:20" ht="15.75" thickBot="1" x14ac:dyDescent="0.3">
      <c r="A44" s="469"/>
      <c r="B44" s="497"/>
      <c r="C44" s="472"/>
      <c r="D44" s="472"/>
      <c r="E44" s="475"/>
      <c r="F44" s="475"/>
      <c r="G44" s="475"/>
      <c r="H44" s="481"/>
      <c r="I44" s="484"/>
      <c r="J44" s="493"/>
      <c r="K44" s="490"/>
      <c r="L44" s="490"/>
      <c r="M44" s="487"/>
      <c r="N44" s="490"/>
      <c r="O44" s="478"/>
      <c r="P44" s="478"/>
      <c r="Q44" s="478"/>
      <c r="R44" s="478"/>
      <c r="S44" s="478"/>
      <c r="T44" s="478"/>
    </row>
    <row r="45" spans="1:20" x14ac:dyDescent="0.25">
      <c r="A45" s="467">
        <f>'Mapa Final'!A40</f>
        <v>0</v>
      </c>
      <c r="B45" s="494">
        <f>'Mapa Final'!B40</f>
        <v>0</v>
      </c>
      <c r="C45" s="470">
        <f>'Mapa Final'!C40</f>
        <v>0</v>
      </c>
      <c r="D45" s="470">
        <f>'Mapa Final'!D40</f>
        <v>0</v>
      </c>
      <c r="E45" s="473">
        <f>'Mapa Final'!E40</f>
        <v>0</v>
      </c>
      <c r="F45" s="473">
        <f>'Mapa Final'!F40</f>
        <v>0</v>
      </c>
      <c r="G45" s="473">
        <f>'Mapa Final'!G40</f>
        <v>0</v>
      </c>
      <c r="H45" s="479" t="str">
        <f>'Mapa Final'!I40</f>
        <v>Muy Baja</v>
      </c>
      <c r="I45" s="482" t="b">
        <f>'Mapa Final'!L40</f>
        <v>0</v>
      </c>
      <c r="J45" s="491" t="e">
        <f>'Mapa Final'!N40</f>
        <v>#N/A</v>
      </c>
      <c r="K45" s="488" t="e">
        <f>'Mapa Final'!AA40</f>
        <v>#DIV/0!</v>
      </c>
      <c r="L45" s="488" t="e">
        <f>'Mapa Final'!AE40</f>
        <v>#DIV/0!</v>
      </c>
      <c r="M45" s="485" t="e">
        <f>'Mapa Final'!AG40</f>
        <v>#DIV/0!</v>
      </c>
      <c r="N45" s="488">
        <f>'Mapa Final'!AH40</f>
        <v>0</v>
      </c>
      <c r="O45" s="476"/>
      <c r="P45" s="476"/>
      <c r="Q45" s="476"/>
      <c r="R45" s="476"/>
      <c r="S45" s="476"/>
      <c r="T45" s="476"/>
    </row>
    <row r="46" spans="1:20" x14ac:dyDescent="0.25">
      <c r="A46" s="468"/>
      <c r="B46" s="496"/>
      <c r="C46" s="471"/>
      <c r="D46" s="471"/>
      <c r="E46" s="474"/>
      <c r="F46" s="474"/>
      <c r="G46" s="474"/>
      <c r="H46" s="480"/>
      <c r="I46" s="483"/>
      <c r="J46" s="492"/>
      <c r="K46" s="489"/>
      <c r="L46" s="489"/>
      <c r="M46" s="486"/>
      <c r="N46" s="489"/>
      <c r="O46" s="477"/>
      <c r="P46" s="477"/>
      <c r="Q46" s="477"/>
      <c r="R46" s="477"/>
      <c r="S46" s="477"/>
      <c r="T46" s="477"/>
    </row>
    <row r="47" spans="1:20" x14ac:dyDescent="0.25">
      <c r="A47" s="468"/>
      <c r="B47" s="496"/>
      <c r="C47" s="471"/>
      <c r="D47" s="471"/>
      <c r="E47" s="474"/>
      <c r="F47" s="474"/>
      <c r="G47" s="474"/>
      <c r="H47" s="480"/>
      <c r="I47" s="483"/>
      <c r="J47" s="492"/>
      <c r="K47" s="489"/>
      <c r="L47" s="489"/>
      <c r="M47" s="486"/>
      <c r="N47" s="489"/>
      <c r="O47" s="477"/>
      <c r="P47" s="477"/>
      <c r="Q47" s="477"/>
      <c r="R47" s="477"/>
      <c r="S47" s="477"/>
      <c r="T47" s="477"/>
    </row>
    <row r="48" spans="1:20" x14ac:dyDescent="0.25">
      <c r="A48" s="468"/>
      <c r="B48" s="496"/>
      <c r="C48" s="471"/>
      <c r="D48" s="471"/>
      <c r="E48" s="474"/>
      <c r="F48" s="474"/>
      <c r="G48" s="474"/>
      <c r="H48" s="480"/>
      <c r="I48" s="483"/>
      <c r="J48" s="492"/>
      <c r="K48" s="489"/>
      <c r="L48" s="489"/>
      <c r="M48" s="486"/>
      <c r="N48" s="489"/>
      <c r="O48" s="477"/>
      <c r="P48" s="477"/>
      <c r="Q48" s="477"/>
      <c r="R48" s="477"/>
      <c r="S48" s="477"/>
      <c r="T48" s="477"/>
    </row>
    <row r="49" spans="1:20" ht="15.75" thickBot="1" x14ac:dyDescent="0.3">
      <c r="A49" s="469"/>
      <c r="B49" s="497"/>
      <c r="C49" s="472"/>
      <c r="D49" s="472"/>
      <c r="E49" s="475"/>
      <c r="F49" s="475"/>
      <c r="G49" s="475"/>
      <c r="H49" s="481"/>
      <c r="I49" s="484"/>
      <c r="J49" s="493"/>
      <c r="K49" s="490"/>
      <c r="L49" s="490"/>
      <c r="M49" s="487"/>
      <c r="N49" s="490"/>
      <c r="O49" s="478"/>
      <c r="P49" s="478"/>
      <c r="Q49" s="478"/>
      <c r="R49" s="478"/>
      <c r="S49" s="478"/>
      <c r="T49" s="478"/>
    </row>
    <row r="50" spans="1:20" x14ac:dyDescent="0.25">
      <c r="A50" s="467">
        <f>'Mapa Final'!A45</f>
        <v>0</v>
      </c>
      <c r="B50" s="494">
        <f>'Mapa Final'!B45</f>
        <v>0</v>
      </c>
      <c r="C50" s="470">
        <f>'Mapa Final'!C45</f>
        <v>0</v>
      </c>
      <c r="D50" s="470">
        <f>'Mapa Final'!D45</f>
        <v>0</v>
      </c>
      <c r="E50" s="473">
        <f>'Mapa Final'!E45</f>
        <v>0</v>
      </c>
      <c r="F50" s="473">
        <f>'Mapa Final'!F45</f>
        <v>0</v>
      </c>
      <c r="G50" s="473">
        <f>'Mapa Final'!G45</f>
        <v>0</v>
      </c>
      <c r="H50" s="479" t="str">
        <f>'Mapa Final'!I45</f>
        <v>Muy Baja</v>
      </c>
      <c r="I50" s="482" t="b">
        <f>'Mapa Final'!L45</f>
        <v>0</v>
      </c>
      <c r="J50" s="491" t="e">
        <f>'Mapa Final'!N45</f>
        <v>#N/A</v>
      </c>
      <c r="K50" s="488" t="e">
        <f>'Mapa Final'!AA45</f>
        <v>#DIV/0!</v>
      </c>
      <c r="L50" s="488" t="e">
        <f>'Mapa Final'!AE45</f>
        <v>#DIV/0!</v>
      </c>
      <c r="M50" s="485" t="e">
        <f>'Mapa Final'!AG45</f>
        <v>#DIV/0!</v>
      </c>
      <c r="N50" s="488">
        <f>'Mapa Final'!AH45</f>
        <v>0</v>
      </c>
      <c r="O50" s="476"/>
      <c r="P50" s="476"/>
      <c r="Q50" s="476"/>
      <c r="R50" s="476"/>
      <c r="S50" s="476"/>
      <c r="T50" s="476"/>
    </row>
    <row r="51" spans="1:20" x14ac:dyDescent="0.25">
      <c r="A51" s="468"/>
      <c r="B51" s="496"/>
      <c r="C51" s="471"/>
      <c r="D51" s="471"/>
      <c r="E51" s="474"/>
      <c r="F51" s="474"/>
      <c r="G51" s="474"/>
      <c r="H51" s="480"/>
      <c r="I51" s="483"/>
      <c r="J51" s="492"/>
      <c r="K51" s="489"/>
      <c r="L51" s="489"/>
      <c r="M51" s="486"/>
      <c r="N51" s="489"/>
      <c r="O51" s="477"/>
      <c r="P51" s="477"/>
      <c r="Q51" s="477"/>
      <c r="R51" s="477"/>
      <c r="S51" s="477"/>
      <c r="T51" s="477"/>
    </row>
    <row r="52" spans="1:20" x14ac:dyDescent="0.25">
      <c r="A52" s="468"/>
      <c r="B52" s="496"/>
      <c r="C52" s="471"/>
      <c r="D52" s="471"/>
      <c r="E52" s="474"/>
      <c r="F52" s="474"/>
      <c r="G52" s="474"/>
      <c r="H52" s="480"/>
      <c r="I52" s="483"/>
      <c r="J52" s="492"/>
      <c r="K52" s="489"/>
      <c r="L52" s="489"/>
      <c r="M52" s="486"/>
      <c r="N52" s="489"/>
      <c r="O52" s="477"/>
      <c r="P52" s="477"/>
      <c r="Q52" s="477"/>
      <c r="R52" s="477"/>
      <c r="S52" s="477"/>
      <c r="T52" s="477"/>
    </row>
    <row r="53" spans="1:20" x14ac:dyDescent="0.25">
      <c r="A53" s="468"/>
      <c r="B53" s="496"/>
      <c r="C53" s="471"/>
      <c r="D53" s="471"/>
      <c r="E53" s="474"/>
      <c r="F53" s="474"/>
      <c r="G53" s="474"/>
      <c r="H53" s="480"/>
      <c r="I53" s="483"/>
      <c r="J53" s="492"/>
      <c r="K53" s="489"/>
      <c r="L53" s="489"/>
      <c r="M53" s="486"/>
      <c r="N53" s="489"/>
      <c r="O53" s="477"/>
      <c r="P53" s="477"/>
      <c r="Q53" s="477"/>
      <c r="R53" s="477"/>
      <c r="S53" s="477"/>
      <c r="T53" s="477"/>
    </row>
    <row r="54" spans="1:20" ht="15.75" thickBot="1" x14ac:dyDescent="0.3">
      <c r="A54" s="469"/>
      <c r="B54" s="497"/>
      <c r="C54" s="472"/>
      <c r="D54" s="472"/>
      <c r="E54" s="475"/>
      <c r="F54" s="475"/>
      <c r="G54" s="475"/>
      <c r="H54" s="481"/>
      <c r="I54" s="484"/>
      <c r="J54" s="493"/>
      <c r="K54" s="490"/>
      <c r="L54" s="490"/>
      <c r="M54" s="487"/>
      <c r="N54" s="490"/>
      <c r="O54" s="478"/>
      <c r="P54" s="478"/>
      <c r="Q54" s="478"/>
      <c r="R54" s="478"/>
      <c r="S54" s="478"/>
      <c r="T54" s="478"/>
    </row>
    <row r="55" spans="1:20" x14ac:dyDescent="0.25">
      <c r="A55" s="467">
        <f>'Mapa Final'!A50</f>
        <v>0</v>
      </c>
      <c r="B55" s="494">
        <f>'Mapa Final'!B50</f>
        <v>0</v>
      </c>
      <c r="C55" s="470">
        <f>'Mapa Final'!C50</f>
        <v>0</v>
      </c>
      <c r="D55" s="470">
        <f>'Mapa Final'!D50</f>
        <v>0</v>
      </c>
      <c r="E55" s="473">
        <f>'Mapa Final'!E50</f>
        <v>0</v>
      </c>
      <c r="F55" s="473">
        <f>'Mapa Final'!F50</f>
        <v>0</v>
      </c>
      <c r="G55" s="473">
        <f>'Mapa Final'!G50</f>
        <v>0</v>
      </c>
      <c r="H55" s="479" t="str">
        <f>'Mapa Final'!I50</f>
        <v>Muy Baja</v>
      </c>
      <c r="I55" s="482" t="b">
        <f>'Mapa Final'!L50</f>
        <v>0</v>
      </c>
      <c r="J55" s="491" t="e">
        <f>'Mapa Final'!N50</f>
        <v>#N/A</v>
      </c>
      <c r="K55" s="488" t="e">
        <f>'Mapa Final'!AA50</f>
        <v>#DIV/0!</v>
      </c>
      <c r="L55" s="488" t="e">
        <f>'Mapa Final'!AE50</f>
        <v>#DIV/0!</v>
      </c>
      <c r="M55" s="485" t="e">
        <f>'Mapa Final'!AG50</f>
        <v>#DIV/0!</v>
      </c>
      <c r="N55" s="488">
        <f>'Mapa Final'!AH50</f>
        <v>0</v>
      </c>
      <c r="O55" s="476"/>
      <c r="P55" s="476"/>
      <c r="Q55" s="476"/>
      <c r="R55" s="476"/>
      <c r="S55" s="476"/>
      <c r="T55" s="476"/>
    </row>
    <row r="56" spans="1:20" x14ac:dyDescent="0.25">
      <c r="A56" s="468"/>
      <c r="B56" s="496"/>
      <c r="C56" s="471"/>
      <c r="D56" s="471"/>
      <c r="E56" s="474"/>
      <c r="F56" s="474"/>
      <c r="G56" s="474"/>
      <c r="H56" s="480"/>
      <c r="I56" s="483"/>
      <c r="J56" s="492"/>
      <c r="K56" s="489"/>
      <c r="L56" s="489"/>
      <c r="M56" s="486"/>
      <c r="N56" s="489"/>
      <c r="O56" s="477"/>
      <c r="P56" s="477"/>
      <c r="Q56" s="477"/>
      <c r="R56" s="477"/>
      <c r="S56" s="477"/>
      <c r="T56" s="477"/>
    </row>
    <row r="57" spans="1:20" x14ac:dyDescent="0.25">
      <c r="A57" s="468"/>
      <c r="B57" s="496"/>
      <c r="C57" s="471"/>
      <c r="D57" s="471"/>
      <c r="E57" s="474"/>
      <c r="F57" s="474"/>
      <c r="G57" s="474"/>
      <c r="H57" s="480"/>
      <c r="I57" s="483"/>
      <c r="J57" s="492"/>
      <c r="K57" s="489"/>
      <c r="L57" s="489"/>
      <c r="M57" s="486"/>
      <c r="N57" s="489"/>
      <c r="O57" s="477"/>
      <c r="P57" s="477"/>
      <c r="Q57" s="477"/>
      <c r="R57" s="477"/>
      <c r="S57" s="477"/>
      <c r="T57" s="477"/>
    </row>
    <row r="58" spans="1:20" x14ac:dyDescent="0.25">
      <c r="A58" s="468"/>
      <c r="B58" s="496"/>
      <c r="C58" s="471"/>
      <c r="D58" s="471"/>
      <c r="E58" s="474"/>
      <c r="F58" s="474"/>
      <c r="G58" s="474"/>
      <c r="H58" s="480"/>
      <c r="I58" s="483"/>
      <c r="J58" s="492"/>
      <c r="K58" s="489"/>
      <c r="L58" s="489"/>
      <c r="M58" s="486"/>
      <c r="N58" s="489"/>
      <c r="O58" s="477"/>
      <c r="P58" s="477"/>
      <c r="Q58" s="477"/>
      <c r="R58" s="477"/>
      <c r="S58" s="477"/>
      <c r="T58" s="477"/>
    </row>
    <row r="59" spans="1:20" ht="15.75" thickBot="1" x14ac:dyDescent="0.3">
      <c r="A59" s="469"/>
      <c r="B59" s="497"/>
      <c r="C59" s="472"/>
      <c r="D59" s="472"/>
      <c r="E59" s="475"/>
      <c r="F59" s="475"/>
      <c r="G59" s="475"/>
      <c r="H59" s="481"/>
      <c r="I59" s="484"/>
      <c r="J59" s="493"/>
      <c r="K59" s="490"/>
      <c r="L59" s="490"/>
      <c r="M59" s="487"/>
      <c r="N59" s="490"/>
      <c r="O59" s="478"/>
      <c r="P59" s="478"/>
      <c r="Q59" s="478"/>
      <c r="R59" s="478"/>
      <c r="S59" s="478"/>
      <c r="T59" s="478"/>
    </row>
  </sheetData>
  <mergeCells count="219">
    <mergeCell ref="B10:B14"/>
    <mergeCell ref="B15:B19"/>
    <mergeCell ref="B20:B24"/>
    <mergeCell ref="B25:B29"/>
    <mergeCell ref="B30:B34"/>
    <mergeCell ref="B35:B39"/>
    <mergeCell ref="B40:B44"/>
    <mergeCell ref="B45:B49"/>
    <mergeCell ref="B50:B54"/>
    <mergeCell ref="P55:P59"/>
    <mergeCell ref="Q55:Q59"/>
    <mergeCell ref="R55:R59"/>
    <mergeCell ref="S55:S59"/>
    <mergeCell ref="T55:T59"/>
    <mergeCell ref="J55:J59"/>
    <mergeCell ref="K55:K59"/>
    <mergeCell ref="L55:L59"/>
    <mergeCell ref="M55:M59"/>
    <mergeCell ref="N55:N59"/>
    <mergeCell ref="O55:O59"/>
    <mergeCell ref="A55:A59"/>
    <mergeCell ref="C55:C59"/>
    <mergeCell ref="D55:D59"/>
    <mergeCell ref="E55:E59"/>
    <mergeCell ref="F55:F59"/>
    <mergeCell ref="G55:G59"/>
    <mergeCell ref="H55:H59"/>
    <mergeCell ref="I55:I59"/>
    <mergeCell ref="M50:M54"/>
    <mergeCell ref="G50:G54"/>
    <mergeCell ref="H50:H54"/>
    <mergeCell ref="I50:I54"/>
    <mergeCell ref="J50:J54"/>
    <mergeCell ref="K50:K54"/>
    <mergeCell ref="L50:L54"/>
    <mergeCell ref="B55:B59"/>
    <mergeCell ref="P45:P49"/>
    <mergeCell ref="Q45:Q49"/>
    <mergeCell ref="R45:R49"/>
    <mergeCell ref="S45:S49"/>
    <mergeCell ref="T45:T49"/>
    <mergeCell ref="A50:A54"/>
    <mergeCell ref="C50:C54"/>
    <mergeCell ref="D50:D54"/>
    <mergeCell ref="E50:E54"/>
    <mergeCell ref="F50:F54"/>
    <mergeCell ref="J45:J49"/>
    <mergeCell ref="K45:K49"/>
    <mergeCell ref="L45:L49"/>
    <mergeCell ref="M45:M49"/>
    <mergeCell ref="N45:N49"/>
    <mergeCell ref="O45:O49"/>
    <mergeCell ref="S50:S54"/>
    <mergeCell ref="T50:T54"/>
    <mergeCell ref="N50:N54"/>
    <mergeCell ref="O50:O54"/>
    <mergeCell ref="P50:P54"/>
    <mergeCell ref="Q50:Q54"/>
    <mergeCell ref="R50:R54"/>
    <mergeCell ref="A45:A49"/>
    <mergeCell ref="C45:C49"/>
    <mergeCell ref="D45:D49"/>
    <mergeCell ref="E45:E49"/>
    <mergeCell ref="F45:F49"/>
    <mergeCell ref="G45:G49"/>
    <mergeCell ref="H45:H49"/>
    <mergeCell ref="I45:I49"/>
    <mergeCell ref="M40:M44"/>
    <mergeCell ref="G40:G44"/>
    <mergeCell ref="H40:H44"/>
    <mergeCell ref="I40:I44"/>
    <mergeCell ref="J40:J44"/>
    <mergeCell ref="K40:K44"/>
    <mergeCell ref="L40:L44"/>
    <mergeCell ref="P35:P39"/>
    <mergeCell ref="Q35:Q39"/>
    <mergeCell ref="R35:R39"/>
    <mergeCell ref="S35:S39"/>
    <mergeCell ref="T35:T39"/>
    <mergeCell ref="A40:A44"/>
    <mergeCell ref="C40:C44"/>
    <mergeCell ref="D40:D44"/>
    <mergeCell ref="E40:E44"/>
    <mergeCell ref="F40:F44"/>
    <mergeCell ref="J35:J39"/>
    <mergeCell ref="K35:K39"/>
    <mergeCell ref="L35:L39"/>
    <mergeCell ref="M35:M39"/>
    <mergeCell ref="N35:N39"/>
    <mergeCell ref="O35:O39"/>
    <mergeCell ref="S40:S44"/>
    <mergeCell ref="T40:T44"/>
    <mergeCell ref="N40:N44"/>
    <mergeCell ref="O40:O44"/>
    <mergeCell ref="P40:P44"/>
    <mergeCell ref="Q40:Q44"/>
    <mergeCell ref="R40:R44"/>
    <mergeCell ref="A35:A39"/>
    <mergeCell ref="C35:C39"/>
    <mergeCell ref="D35:D39"/>
    <mergeCell ref="E35:E39"/>
    <mergeCell ref="F35:F39"/>
    <mergeCell ref="G35:G39"/>
    <mergeCell ref="H35:H39"/>
    <mergeCell ref="I35:I39"/>
    <mergeCell ref="M30:M34"/>
    <mergeCell ref="G30:G34"/>
    <mergeCell ref="H30:H34"/>
    <mergeCell ref="I30:I34"/>
    <mergeCell ref="J30:J34"/>
    <mergeCell ref="K30:K34"/>
    <mergeCell ref="L30:L34"/>
    <mergeCell ref="R25:R29"/>
    <mergeCell ref="S25:S29"/>
    <mergeCell ref="T25:T29"/>
    <mergeCell ref="A30:A34"/>
    <mergeCell ref="C30:C34"/>
    <mergeCell ref="D30:D34"/>
    <mergeCell ref="E30:E34"/>
    <mergeCell ref="F30:F34"/>
    <mergeCell ref="J25:J29"/>
    <mergeCell ref="K25:K29"/>
    <mergeCell ref="L25:L29"/>
    <mergeCell ref="M25:M29"/>
    <mergeCell ref="N25:N29"/>
    <mergeCell ref="O25:O29"/>
    <mergeCell ref="S30:S34"/>
    <mergeCell ref="T30:T34"/>
    <mergeCell ref="N30:N34"/>
    <mergeCell ref="O30:O34"/>
    <mergeCell ref="P30:P34"/>
    <mergeCell ref="Q30:Q34"/>
    <mergeCell ref="R30:R34"/>
    <mergeCell ref="S20:S24"/>
    <mergeCell ref="T20:T24"/>
    <mergeCell ref="A25:A29"/>
    <mergeCell ref="C25:C29"/>
    <mergeCell ref="D25:D29"/>
    <mergeCell ref="E25:E29"/>
    <mergeCell ref="F25:F29"/>
    <mergeCell ref="G25:G29"/>
    <mergeCell ref="H25:H29"/>
    <mergeCell ref="I25:I29"/>
    <mergeCell ref="M20:M24"/>
    <mergeCell ref="N20:N24"/>
    <mergeCell ref="O20:O24"/>
    <mergeCell ref="P20:P24"/>
    <mergeCell ref="Q20:Q24"/>
    <mergeCell ref="R20:R24"/>
    <mergeCell ref="G20:G24"/>
    <mergeCell ref="H20:H24"/>
    <mergeCell ref="I20:I24"/>
    <mergeCell ref="J20:J24"/>
    <mergeCell ref="K20:K24"/>
    <mergeCell ref="L20:L24"/>
    <mergeCell ref="P25:P29"/>
    <mergeCell ref="Q25:Q29"/>
    <mergeCell ref="A20:A24"/>
    <mergeCell ref="C20:C24"/>
    <mergeCell ref="D20:D24"/>
    <mergeCell ref="E20:E24"/>
    <mergeCell ref="F20:F24"/>
    <mergeCell ref="J15:J19"/>
    <mergeCell ref="K15:K19"/>
    <mergeCell ref="L15:L19"/>
    <mergeCell ref="M15:M19"/>
    <mergeCell ref="I10:I14"/>
    <mergeCell ref="J10:J14"/>
    <mergeCell ref="K10:K14"/>
    <mergeCell ref="L10:L14"/>
    <mergeCell ref="P15:P19"/>
    <mergeCell ref="Q15:Q19"/>
    <mergeCell ref="R15:R19"/>
    <mergeCell ref="S15:S19"/>
    <mergeCell ref="T15:T19"/>
    <mergeCell ref="N15:N19"/>
    <mergeCell ref="O15:O19"/>
    <mergeCell ref="A9:N9"/>
    <mergeCell ref="A10:A14"/>
    <mergeCell ref="C10:C14"/>
    <mergeCell ref="D10:D14"/>
    <mergeCell ref="E10:E14"/>
    <mergeCell ref="F10:F14"/>
    <mergeCell ref="S10:S14"/>
    <mergeCell ref="T10:T14"/>
    <mergeCell ref="A15:A19"/>
    <mergeCell ref="C15:C19"/>
    <mergeCell ref="D15:D19"/>
    <mergeCell ref="E15:E19"/>
    <mergeCell ref="F15:F19"/>
    <mergeCell ref="G15:G19"/>
    <mergeCell ref="H15:H19"/>
    <mergeCell ref="I15:I19"/>
    <mergeCell ref="M10:M14"/>
    <mergeCell ref="N10:N14"/>
    <mergeCell ref="O10:O14"/>
    <mergeCell ref="P10:P14"/>
    <mergeCell ref="Q10:Q14"/>
    <mergeCell ref="R10:R14"/>
    <mergeCell ref="G10:G14"/>
    <mergeCell ref="H10:H14"/>
    <mergeCell ref="R1:T3"/>
    <mergeCell ref="A4:C4"/>
    <mergeCell ref="D4:N4"/>
    <mergeCell ref="O4:Q4"/>
    <mergeCell ref="A5:C5"/>
    <mergeCell ref="D5:N5"/>
    <mergeCell ref="A6:C6"/>
    <mergeCell ref="D6:N6"/>
    <mergeCell ref="A7:F7"/>
    <mergeCell ref="H7:J7"/>
    <mergeCell ref="K7:M7"/>
    <mergeCell ref="N7:N8"/>
    <mergeCell ref="A1:C2"/>
    <mergeCell ref="D1:Q3"/>
    <mergeCell ref="O7:O8"/>
    <mergeCell ref="P7:Q7"/>
    <mergeCell ref="R7:S7"/>
    <mergeCell ref="T7:T8"/>
  </mergeCells>
  <conditionalFormatting sqref="D8:G8 H7 H60:J1048576 A7:B7">
    <cfRule type="containsText" dxfId="597" priority="669" operator="containsText" text="3- Moderado">
      <formula>NOT(ISERROR(SEARCH("3- Moderado",A7)))</formula>
    </cfRule>
    <cfRule type="containsText" dxfId="596" priority="670" operator="containsText" text="6- Moderado">
      <formula>NOT(ISERROR(SEARCH("6- Moderado",A7)))</formula>
    </cfRule>
    <cfRule type="containsText" dxfId="595" priority="671" operator="containsText" text="4- Moderado">
      <formula>NOT(ISERROR(SEARCH("4- Moderado",A7)))</formula>
    </cfRule>
    <cfRule type="containsText" dxfId="594" priority="672" operator="containsText" text="3- Bajo">
      <formula>NOT(ISERROR(SEARCH("3- Bajo",A7)))</formula>
    </cfRule>
    <cfRule type="containsText" dxfId="593" priority="673" operator="containsText" text="4- Bajo">
      <formula>NOT(ISERROR(SEARCH("4- Bajo",A7)))</formula>
    </cfRule>
    <cfRule type="containsText" dxfId="592" priority="674" operator="containsText" text="1- Bajo">
      <formula>NOT(ISERROR(SEARCH("1- Bajo",A7)))</formula>
    </cfRule>
  </conditionalFormatting>
  <conditionalFormatting sqref="H8:J8">
    <cfRule type="containsText" dxfId="591" priority="662" operator="containsText" text="3- Moderado">
      <formula>NOT(ISERROR(SEARCH("3- Moderado",H8)))</formula>
    </cfRule>
    <cfRule type="containsText" dxfId="590" priority="663" operator="containsText" text="6- Moderado">
      <formula>NOT(ISERROR(SEARCH("6- Moderado",H8)))</formula>
    </cfRule>
    <cfRule type="containsText" dxfId="589" priority="664" operator="containsText" text="4- Moderado">
      <formula>NOT(ISERROR(SEARCH("4- Moderado",H8)))</formula>
    </cfRule>
    <cfRule type="containsText" dxfId="588" priority="665" operator="containsText" text="3- Bajo">
      <formula>NOT(ISERROR(SEARCH("3- Bajo",H8)))</formula>
    </cfRule>
    <cfRule type="containsText" dxfId="587" priority="666" operator="containsText" text="4- Bajo">
      <formula>NOT(ISERROR(SEARCH("4- Bajo",H8)))</formula>
    </cfRule>
    <cfRule type="containsText" dxfId="586" priority="668" operator="containsText" text="1- Bajo">
      <formula>NOT(ISERROR(SEARCH("1- Bajo",H8)))</formula>
    </cfRule>
  </conditionalFormatting>
  <conditionalFormatting sqref="J8 J60:J1048576">
    <cfRule type="containsText" dxfId="585" priority="651" operator="containsText" text="25- Extremo">
      <formula>NOT(ISERROR(SEARCH("25- Extremo",J8)))</formula>
    </cfRule>
    <cfRule type="containsText" dxfId="584" priority="652" operator="containsText" text="20- Extremo">
      <formula>NOT(ISERROR(SEARCH("20- Extremo",J8)))</formula>
    </cfRule>
    <cfRule type="containsText" dxfId="583" priority="653" operator="containsText" text="15- Extremo">
      <formula>NOT(ISERROR(SEARCH("15- Extremo",J8)))</formula>
    </cfRule>
    <cfRule type="containsText" dxfId="582" priority="654" operator="containsText" text="10- Extremo">
      <formula>NOT(ISERROR(SEARCH("10- Extremo",J8)))</formula>
    </cfRule>
    <cfRule type="containsText" dxfId="581" priority="655" operator="containsText" text="5- Extremo">
      <formula>NOT(ISERROR(SEARCH("5- Extremo",J8)))</formula>
    </cfRule>
    <cfRule type="containsText" dxfId="580" priority="656" operator="containsText" text="12- Alto">
      <formula>NOT(ISERROR(SEARCH("12- Alto",J8)))</formula>
    </cfRule>
    <cfRule type="containsText" dxfId="579" priority="657" operator="containsText" text="10- Alto">
      <formula>NOT(ISERROR(SEARCH("10- Alto",J8)))</formula>
    </cfRule>
    <cfRule type="containsText" dxfId="578" priority="658" operator="containsText" text="9- Alto">
      <formula>NOT(ISERROR(SEARCH("9- Alto",J8)))</formula>
    </cfRule>
    <cfRule type="containsText" dxfId="577" priority="659" operator="containsText" text="8- Alto">
      <formula>NOT(ISERROR(SEARCH("8- Alto",J8)))</formula>
    </cfRule>
    <cfRule type="containsText" dxfId="576" priority="660" operator="containsText" text="5- Alto">
      <formula>NOT(ISERROR(SEARCH("5- Alto",J8)))</formula>
    </cfRule>
    <cfRule type="containsText" dxfId="575" priority="661" operator="containsText" text="4- Alto">
      <formula>NOT(ISERROR(SEARCH("4- Alto",J8)))</formula>
    </cfRule>
    <cfRule type="containsText" dxfId="574" priority="667" operator="containsText" text="2- Bajo">
      <formula>NOT(ISERROR(SEARCH("2- Bajo",J8)))</formula>
    </cfRule>
  </conditionalFormatting>
  <conditionalFormatting sqref="K10:L10 K15:L15 K20:L20">
    <cfRule type="containsText" dxfId="573" priority="645" operator="containsText" text="3- Moderado">
      <formula>NOT(ISERROR(SEARCH("3- Moderado",K10)))</formula>
    </cfRule>
    <cfRule type="containsText" dxfId="572" priority="646" operator="containsText" text="6- Moderado">
      <formula>NOT(ISERROR(SEARCH("6- Moderado",K10)))</formula>
    </cfRule>
    <cfRule type="containsText" dxfId="571" priority="647" operator="containsText" text="4- Moderado">
      <formula>NOT(ISERROR(SEARCH("4- Moderado",K10)))</formula>
    </cfRule>
    <cfRule type="containsText" dxfId="570" priority="648" operator="containsText" text="3- Bajo">
      <formula>NOT(ISERROR(SEARCH("3- Bajo",K10)))</formula>
    </cfRule>
    <cfRule type="containsText" dxfId="569" priority="649" operator="containsText" text="4- Bajo">
      <formula>NOT(ISERROR(SEARCH("4- Bajo",K10)))</formula>
    </cfRule>
    <cfRule type="containsText" dxfId="568" priority="650" operator="containsText" text="1- Bajo">
      <formula>NOT(ISERROR(SEARCH("1- Bajo",K10)))</formula>
    </cfRule>
  </conditionalFormatting>
  <conditionalFormatting sqref="H10:I10 H15:I15 H20:I20">
    <cfRule type="containsText" dxfId="567" priority="639" operator="containsText" text="3- Moderado">
      <formula>NOT(ISERROR(SEARCH("3- Moderado",H10)))</formula>
    </cfRule>
    <cfRule type="containsText" dxfId="566" priority="640" operator="containsText" text="6- Moderado">
      <formula>NOT(ISERROR(SEARCH("6- Moderado",H10)))</formula>
    </cfRule>
    <cfRule type="containsText" dxfId="565" priority="641" operator="containsText" text="4- Moderado">
      <formula>NOT(ISERROR(SEARCH("4- Moderado",H10)))</formula>
    </cfRule>
    <cfRule type="containsText" dxfId="564" priority="642" operator="containsText" text="3- Bajo">
      <formula>NOT(ISERROR(SEARCH("3- Bajo",H10)))</formula>
    </cfRule>
    <cfRule type="containsText" dxfId="563" priority="643" operator="containsText" text="4- Bajo">
      <formula>NOT(ISERROR(SEARCH("4- Bajo",H10)))</formula>
    </cfRule>
    <cfRule type="containsText" dxfId="562" priority="644" operator="containsText" text="1- Bajo">
      <formula>NOT(ISERROR(SEARCH("1- Bajo",H10)))</formula>
    </cfRule>
  </conditionalFormatting>
  <conditionalFormatting sqref="A10:E10 E15 A15:B15 B20 B25 B30 B35 B40 B45 B50 B55">
    <cfRule type="containsText" dxfId="561" priority="633" operator="containsText" text="3- Moderado">
      <formula>NOT(ISERROR(SEARCH("3- Moderado",A10)))</formula>
    </cfRule>
    <cfRule type="containsText" dxfId="560" priority="634" operator="containsText" text="6- Moderado">
      <formula>NOT(ISERROR(SEARCH("6- Moderado",A10)))</formula>
    </cfRule>
    <cfRule type="containsText" dxfId="559" priority="635" operator="containsText" text="4- Moderado">
      <formula>NOT(ISERROR(SEARCH("4- Moderado",A10)))</formula>
    </cfRule>
    <cfRule type="containsText" dxfId="558" priority="636" operator="containsText" text="3- Bajo">
      <formula>NOT(ISERROR(SEARCH("3- Bajo",A10)))</formula>
    </cfRule>
    <cfRule type="containsText" dxfId="557" priority="637" operator="containsText" text="4- Bajo">
      <formula>NOT(ISERROR(SEARCH("4- Bajo",A10)))</formula>
    </cfRule>
    <cfRule type="containsText" dxfId="556" priority="638" operator="containsText" text="1- Bajo">
      <formula>NOT(ISERROR(SEARCH("1- Bajo",A10)))</formula>
    </cfRule>
  </conditionalFormatting>
  <conditionalFormatting sqref="F10:G10 F15:G15">
    <cfRule type="containsText" dxfId="555" priority="627" operator="containsText" text="3- Moderado">
      <formula>NOT(ISERROR(SEARCH("3- Moderado",F10)))</formula>
    </cfRule>
    <cfRule type="containsText" dxfId="554" priority="628" operator="containsText" text="6- Moderado">
      <formula>NOT(ISERROR(SEARCH("6- Moderado",F10)))</formula>
    </cfRule>
    <cfRule type="containsText" dxfId="553" priority="629" operator="containsText" text="4- Moderado">
      <formula>NOT(ISERROR(SEARCH("4- Moderado",F10)))</formula>
    </cfRule>
    <cfRule type="containsText" dxfId="552" priority="630" operator="containsText" text="3- Bajo">
      <formula>NOT(ISERROR(SEARCH("3- Bajo",F10)))</formula>
    </cfRule>
    <cfRule type="containsText" dxfId="551" priority="631" operator="containsText" text="4- Bajo">
      <formula>NOT(ISERROR(SEARCH("4- Bajo",F10)))</formula>
    </cfRule>
    <cfRule type="containsText" dxfId="550" priority="632" operator="containsText" text="1- Bajo">
      <formula>NOT(ISERROR(SEARCH("1- Bajo",F10)))</formula>
    </cfRule>
  </conditionalFormatting>
  <conditionalFormatting sqref="K8">
    <cfRule type="containsText" dxfId="549" priority="621" operator="containsText" text="3- Moderado">
      <formula>NOT(ISERROR(SEARCH("3- Moderado",K8)))</formula>
    </cfRule>
    <cfRule type="containsText" dxfId="548" priority="622" operator="containsText" text="6- Moderado">
      <formula>NOT(ISERROR(SEARCH("6- Moderado",K8)))</formula>
    </cfRule>
    <cfRule type="containsText" dxfId="547" priority="623" operator="containsText" text="4- Moderado">
      <formula>NOT(ISERROR(SEARCH("4- Moderado",K8)))</formula>
    </cfRule>
    <cfRule type="containsText" dxfId="546" priority="624" operator="containsText" text="3- Bajo">
      <formula>NOT(ISERROR(SEARCH("3- Bajo",K8)))</formula>
    </cfRule>
    <cfRule type="containsText" dxfId="545" priority="625" operator="containsText" text="4- Bajo">
      <formula>NOT(ISERROR(SEARCH("4- Bajo",K8)))</formula>
    </cfRule>
    <cfRule type="containsText" dxfId="544" priority="626" operator="containsText" text="1- Bajo">
      <formula>NOT(ISERROR(SEARCH("1- Bajo",K8)))</formula>
    </cfRule>
  </conditionalFormatting>
  <conditionalFormatting sqref="L8">
    <cfRule type="containsText" dxfId="543" priority="615" operator="containsText" text="3- Moderado">
      <formula>NOT(ISERROR(SEARCH("3- Moderado",L8)))</formula>
    </cfRule>
    <cfRule type="containsText" dxfId="542" priority="616" operator="containsText" text="6- Moderado">
      <formula>NOT(ISERROR(SEARCH("6- Moderado",L8)))</formula>
    </cfRule>
    <cfRule type="containsText" dxfId="541" priority="617" operator="containsText" text="4- Moderado">
      <formula>NOT(ISERROR(SEARCH("4- Moderado",L8)))</formula>
    </cfRule>
    <cfRule type="containsText" dxfId="540" priority="618" operator="containsText" text="3- Bajo">
      <formula>NOT(ISERROR(SEARCH("3- Bajo",L8)))</formula>
    </cfRule>
    <cfRule type="containsText" dxfId="539" priority="619" operator="containsText" text="4- Bajo">
      <formula>NOT(ISERROR(SEARCH("4- Bajo",L8)))</formula>
    </cfRule>
    <cfRule type="containsText" dxfId="538" priority="620" operator="containsText" text="1- Bajo">
      <formula>NOT(ISERROR(SEARCH("1- Bajo",L8)))</formula>
    </cfRule>
  </conditionalFormatting>
  <conditionalFormatting sqref="M8">
    <cfRule type="containsText" dxfId="537" priority="609" operator="containsText" text="3- Moderado">
      <formula>NOT(ISERROR(SEARCH("3- Moderado",M8)))</formula>
    </cfRule>
    <cfRule type="containsText" dxfId="536" priority="610" operator="containsText" text="6- Moderado">
      <formula>NOT(ISERROR(SEARCH("6- Moderado",M8)))</formula>
    </cfRule>
    <cfRule type="containsText" dxfId="535" priority="611" operator="containsText" text="4- Moderado">
      <formula>NOT(ISERROR(SEARCH("4- Moderado",M8)))</formula>
    </cfRule>
    <cfRule type="containsText" dxfId="534" priority="612" operator="containsText" text="3- Bajo">
      <formula>NOT(ISERROR(SEARCH("3- Bajo",M8)))</formula>
    </cfRule>
    <cfRule type="containsText" dxfId="533" priority="613" operator="containsText" text="4- Bajo">
      <formula>NOT(ISERROR(SEARCH("4- Bajo",M8)))</formula>
    </cfRule>
    <cfRule type="containsText" dxfId="532" priority="614" operator="containsText" text="1- Bajo">
      <formula>NOT(ISERROR(SEARCH("1- Bajo",M8)))</formula>
    </cfRule>
  </conditionalFormatting>
  <conditionalFormatting sqref="J10:J24">
    <cfRule type="containsText" dxfId="531" priority="604" operator="containsText" text="Bajo">
      <formula>NOT(ISERROR(SEARCH("Bajo",J10)))</formula>
    </cfRule>
    <cfRule type="containsText" dxfId="530" priority="605" operator="containsText" text="Moderado">
      <formula>NOT(ISERROR(SEARCH("Moderado",J10)))</formula>
    </cfRule>
    <cfRule type="containsText" dxfId="529" priority="606" operator="containsText" text="Alto">
      <formula>NOT(ISERROR(SEARCH("Alto",J10)))</formula>
    </cfRule>
    <cfRule type="containsText" dxfId="528" priority="607" operator="containsText" text="Extremo">
      <formula>NOT(ISERROR(SEARCH("Extremo",J10)))</formula>
    </cfRule>
    <cfRule type="colorScale" priority="608">
      <colorScale>
        <cfvo type="min"/>
        <cfvo type="max"/>
        <color rgb="FFFF7128"/>
        <color rgb="FFFFEF9C"/>
      </colorScale>
    </cfRule>
  </conditionalFormatting>
  <conditionalFormatting sqref="M10:M24">
    <cfRule type="containsText" dxfId="527" priority="579" operator="containsText" text="Moderado">
      <formula>NOT(ISERROR(SEARCH("Moderado",M10)))</formula>
    </cfRule>
    <cfRule type="containsText" dxfId="526" priority="599" operator="containsText" text="Bajo">
      <formula>NOT(ISERROR(SEARCH("Bajo",M10)))</formula>
    </cfRule>
    <cfRule type="containsText" dxfId="525" priority="600" operator="containsText" text="Moderado">
      <formula>NOT(ISERROR(SEARCH("Moderado",M10)))</formula>
    </cfRule>
    <cfRule type="containsText" dxfId="524" priority="601" operator="containsText" text="Alto">
      <formula>NOT(ISERROR(SEARCH("Alto",M10)))</formula>
    </cfRule>
    <cfRule type="containsText" dxfId="523" priority="602" operator="containsText" text="Extremo">
      <formula>NOT(ISERROR(SEARCH("Extremo",M10)))</formula>
    </cfRule>
    <cfRule type="colorScale" priority="603">
      <colorScale>
        <cfvo type="min"/>
        <cfvo type="max"/>
        <color rgb="FFFF7128"/>
        <color rgb="FFFFEF9C"/>
      </colorScale>
    </cfRule>
  </conditionalFormatting>
  <conditionalFormatting sqref="N10 N15 N20">
    <cfRule type="containsText" dxfId="522" priority="593" operator="containsText" text="3- Moderado">
      <formula>NOT(ISERROR(SEARCH("3- Moderado",N10)))</formula>
    </cfRule>
    <cfRule type="containsText" dxfId="521" priority="594" operator="containsText" text="6- Moderado">
      <formula>NOT(ISERROR(SEARCH("6- Moderado",N10)))</formula>
    </cfRule>
    <cfRule type="containsText" dxfId="520" priority="595" operator="containsText" text="4- Moderado">
      <formula>NOT(ISERROR(SEARCH("4- Moderado",N10)))</formula>
    </cfRule>
    <cfRule type="containsText" dxfId="519" priority="596" operator="containsText" text="3- Bajo">
      <formula>NOT(ISERROR(SEARCH("3- Bajo",N10)))</formula>
    </cfRule>
    <cfRule type="containsText" dxfId="518" priority="597" operator="containsText" text="4- Bajo">
      <formula>NOT(ISERROR(SEARCH("4- Bajo",N10)))</formula>
    </cfRule>
    <cfRule type="containsText" dxfId="517" priority="598" operator="containsText" text="1- Bajo">
      <formula>NOT(ISERROR(SEARCH("1- Bajo",N10)))</formula>
    </cfRule>
  </conditionalFormatting>
  <conditionalFormatting sqref="H10:H24">
    <cfRule type="containsText" dxfId="516" priority="580" operator="containsText" text="Muy Alta">
      <formula>NOT(ISERROR(SEARCH("Muy Alta",H10)))</formula>
    </cfRule>
    <cfRule type="containsText" dxfId="515" priority="581" operator="containsText" text="Alta">
      <formula>NOT(ISERROR(SEARCH("Alta",H10)))</formula>
    </cfRule>
    <cfRule type="containsText" dxfId="514" priority="582" operator="containsText" text="Muy Alta">
      <formula>NOT(ISERROR(SEARCH("Muy Alta",H10)))</formula>
    </cfRule>
    <cfRule type="containsText" dxfId="513" priority="587" operator="containsText" text="Muy Baja">
      <formula>NOT(ISERROR(SEARCH("Muy Baja",H10)))</formula>
    </cfRule>
    <cfRule type="containsText" dxfId="512" priority="588" operator="containsText" text="Baja">
      <formula>NOT(ISERROR(SEARCH("Baja",H10)))</formula>
    </cfRule>
    <cfRule type="containsText" dxfId="511" priority="589" operator="containsText" text="Media">
      <formula>NOT(ISERROR(SEARCH("Media",H10)))</formula>
    </cfRule>
    <cfRule type="containsText" dxfId="510" priority="590" operator="containsText" text="Alta">
      <formula>NOT(ISERROR(SEARCH("Alta",H10)))</formula>
    </cfRule>
    <cfRule type="containsText" dxfId="509" priority="592" operator="containsText" text="Muy Alta">
      <formula>NOT(ISERROR(SEARCH("Muy Alta",H10)))</formula>
    </cfRule>
  </conditionalFormatting>
  <conditionalFormatting sqref="I10:I24">
    <cfRule type="containsText" dxfId="508" priority="583" operator="containsText" text="Catastrófico">
      <formula>NOT(ISERROR(SEARCH("Catastrófico",I10)))</formula>
    </cfRule>
    <cfRule type="containsText" dxfId="507" priority="584" operator="containsText" text="Mayor">
      <formula>NOT(ISERROR(SEARCH("Mayor",I10)))</formula>
    </cfRule>
    <cfRule type="containsText" dxfId="506" priority="585" operator="containsText" text="Menor">
      <formula>NOT(ISERROR(SEARCH("Menor",I10)))</formula>
    </cfRule>
    <cfRule type="containsText" dxfId="505" priority="586" operator="containsText" text="Leve">
      <formula>NOT(ISERROR(SEARCH("Leve",I10)))</formula>
    </cfRule>
    <cfRule type="containsText" dxfId="504" priority="591" operator="containsText" text="Moderado">
      <formula>NOT(ISERROR(SEARCH("Moderado",I10)))</formula>
    </cfRule>
  </conditionalFormatting>
  <conditionalFormatting sqref="K10:K24">
    <cfRule type="containsText" dxfId="503" priority="578" operator="containsText" text="Media">
      <formula>NOT(ISERROR(SEARCH("Media",K10)))</formula>
    </cfRule>
  </conditionalFormatting>
  <conditionalFormatting sqref="L10:L24">
    <cfRule type="containsText" dxfId="502" priority="577" operator="containsText" text="Moderado">
      <formula>NOT(ISERROR(SEARCH("Moderado",L10)))</formula>
    </cfRule>
  </conditionalFormatting>
  <conditionalFormatting sqref="C15">
    <cfRule type="containsText" dxfId="501" priority="571" operator="containsText" text="3- Moderado">
      <formula>NOT(ISERROR(SEARCH("3- Moderado",C15)))</formula>
    </cfRule>
    <cfRule type="containsText" dxfId="500" priority="572" operator="containsText" text="6- Moderado">
      <formula>NOT(ISERROR(SEARCH("6- Moderado",C15)))</formula>
    </cfRule>
    <cfRule type="containsText" dxfId="499" priority="573" operator="containsText" text="4- Moderado">
      <formula>NOT(ISERROR(SEARCH("4- Moderado",C15)))</formula>
    </cfRule>
    <cfRule type="containsText" dxfId="498" priority="574" operator="containsText" text="3- Bajo">
      <formula>NOT(ISERROR(SEARCH("3- Bajo",C15)))</formula>
    </cfRule>
    <cfRule type="containsText" dxfId="497" priority="575" operator="containsText" text="4- Bajo">
      <formula>NOT(ISERROR(SEARCH("4- Bajo",C15)))</formula>
    </cfRule>
    <cfRule type="containsText" dxfId="496" priority="576" operator="containsText" text="1- Bajo">
      <formula>NOT(ISERROR(SEARCH("1- Bajo",C15)))</formula>
    </cfRule>
  </conditionalFormatting>
  <conditionalFormatting sqref="D15">
    <cfRule type="containsText" dxfId="495" priority="565" operator="containsText" text="3- Moderado">
      <formula>NOT(ISERROR(SEARCH("3- Moderado",D15)))</formula>
    </cfRule>
    <cfRule type="containsText" dxfId="494" priority="566" operator="containsText" text="6- Moderado">
      <formula>NOT(ISERROR(SEARCH("6- Moderado",D15)))</formula>
    </cfRule>
    <cfRule type="containsText" dxfId="493" priority="567" operator="containsText" text="4- Moderado">
      <formula>NOT(ISERROR(SEARCH("4- Moderado",D15)))</formula>
    </cfRule>
    <cfRule type="containsText" dxfId="492" priority="568" operator="containsText" text="3- Bajo">
      <formula>NOT(ISERROR(SEARCH("3- Bajo",D15)))</formula>
    </cfRule>
    <cfRule type="containsText" dxfId="491" priority="569" operator="containsText" text="4- Bajo">
      <formula>NOT(ISERROR(SEARCH("4- Bajo",D15)))</formula>
    </cfRule>
    <cfRule type="containsText" dxfId="490" priority="570" operator="containsText" text="1- Bajo">
      <formula>NOT(ISERROR(SEARCH("1- Bajo",D15)))</formula>
    </cfRule>
  </conditionalFormatting>
  <conditionalFormatting sqref="J10:J24">
    <cfRule type="containsText" dxfId="489" priority="564" operator="containsText" text="Moderado">
      <formula>NOT(ISERROR(SEARCH("Moderado",J10)))</formula>
    </cfRule>
  </conditionalFormatting>
  <conditionalFormatting sqref="J10:J24">
    <cfRule type="containsText" dxfId="488" priority="562" operator="containsText" text="Bajo">
      <formula>NOT(ISERROR(SEARCH("Bajo",J10)))</formula>
    </cfRule>
    <cfRule type="containsText" dxfId="487" priority="563" operator="containsText" text="Extremo">
      <formula>NOT(ISERROR(SEARCH("Extremo",J10)))</formula>
    </cfRule>
  </conditionalFormatting>
  <conditionalFormatting sqref="K10:K24">
    <cfRule type="containsText" dxfId="486" priority="560" operator="containsText" text="Baja">
      <formula>NOT(ISERROR(SEARCH("Baja",K10)))</formula>
    </cfRule>
    <cfRule type="containsText" dxfId="485" priority="561" operator="containsText" text="Muy Baja">
      <formula>NOT(ISERROR(SEARCH("Muy Baja",K10)))</formula>
    </cfRule>
  </conditionalFormatting>
  <conditionalFormatting sqref="K10:K24">
    <cfRule type="containsText" dxfId="484" priority="558" operator="containsText" text="Muy Alta">
      <formula>NOT(ISERROR(SEARCH("Muy Alta",K10)))</formula>
    </cfRule>
    <cfRule type="containsText" dxfId="483" priority="559" operator="containsText" text="Alta">
      <formula>NOT(ISERROR(SEARCH("Alta",K10)))</formula>
    </cfRule>
  </conditionalFormatting>
  <conditionalFormatting sqref="L10:L24">
    <cfRule type="containsText" dxfId="482" priority="554" operator="containsText" text="Catastrófico">
      <formula>NOT(ISERROR(SEARCH("Catastrófico",L10)))</formula>
    </cfRule>
    <cfRule type="containsText" dxfId="481" priority="555" operator="containsText" text="Mayor">
      <formula>NOT(ISERROR(SEARCH("Mayor",L10)))</formula>
    </cfRule>
    <cfRule type="containsText" dxfId="480" priority="556" operator="containsText" text="Menor">
      <formula>NOT(ISERROR(SEARCH("Menor",L10)))</formula>
    </cfRule>
    <cfRule type="containsText" dxfId="479" priority="557" operator="containsText" text="Leve">
      <formula>NOT(ISERROR(SEARCH("Leve",L10)))</formula>
    </cfRule>
  </conditionalFormatting>
  <conditionalFormatting sqref="A20 E20">
    <cfRule type="containsText" dxfId="478" priority="548" operator="containsText" text="3- Moderado">
      <formula>NOT(ISERROR(SEARCH("3- Moderado",A20)))</formula>
    </cfRule>
    <cfRule type="containsText" dxfId="477" priority="549" operator="containsText" text="6- Moderado">
      <formula>NOT(ISERROR(SEARCH("6- Moderado",A20)))</formula>
    </cfRule>
    <cfRule type="containsText" dxfId="476" priority="550" operator="containsText" text="4- Moderado">
      <formula>NOT(ISERROR(SEARCH("4- Moderado",A20)))</formula>
    </cfRule>
    <cfRule type="containsText" dxfId="475" priority="551" operator="containsText" text="3- Bajo">
      <formula>NOT(ISERROR(SEARCH("3- Bajo",A20)))</formula>
    </cfRule>
    <cfRule type="containsText" dxfId="474" priority="552" operator="containsText" text="4- Bajo">
      <formula>NOT(ISERROR(SEARCH("4- Bajo",A20)))</formula>
    </cfRule>
    <cfRule type="containsText" dxfId="473" priority="553" operator="containsText" text="1- Bajo">
      <formula>NOT(ISERROR(SEARCH("1- Bajo",A20)))</formula>
    </cfRule>
  </conditionalFormatting>
  <conditionalFormatting sqref="F20:G20">
    <cfRule type="containsText" dxfId="472" priority="542" operator="containsText" text="3- Moderado">
      <formula>NOT(ISERROR(SEARCH("3- Moderado",F20)))</formula>
    </cfRule>
    <cfRule type="containsText" dxfId="471" priority="543" operator="containsText" text="6- Moderado">
      <formula>NOT(ISERROR(SEARCH("6- Moderado",F20)))</formula>
    </cfRule>
    <cfRule type="containsText" dxfId="470" priority="544" operator="containsText" text="4- Moderado">
      <formula>NOT(ISERROR(SEARCH("4- Moderado",F20)))</formula>
    </cfRule>
    <cfRule type="containsText" dxfId="469" priority="545" operator="containsText" text="3- Bajo">
      <formula>NOT(ISERROR(SEARCH("3- Bajo",F20)))</formula>
    </cfRule>
    <cfRule type="containsText" dxfId="468" priority="546" operator="containsText" text="4- Bajo">
      <formula>NOT(ISERROR(SEARCH("4- Bajo",F20)))</formula>
    </cfRule>
    <cfRule type="containsText" dxfId="467" priority="547" operator="containsText" text="1- Bajo">
      <formula>NOT(ISERROR(SEARCH("1- Bajo",F20)))</formula>
    </cfRule>
  </conditionalFormatting>
  <conditionalFormatting sqref="C20">
    <cfRule type="containsText" dxfId="466" priority="536" operator="containsText" text="3- Moderado">
      <formula>NOT(ISERROR(SEARCH("3- Moderado",C20)))</formula>
    </cfRule>
    <cfRule type="containsText" dxfId="465" priority="537" operator="containsText" text="6- Moderado">
      <formula>NOT(ISERROR(SEARCH("6- Moderado",C20)))</formula>
    </cfRule>
    <cfRule type="containsText" dxfId="464" priority="538" operator="containsText" text="4- Moderado">
      <formula>NOT(ISERROR(SEARCH("4- Moderado",C20)))</formula>
    </cfRule>
    <cfRule type="containsText" dxfId="463" priority="539" operator="containsText" text="3- Bajo">
      <formula>NOT(ISERROR(SEARCH("3- Bajo",C20)))</formula>
    </cfRule>
    <cfRule type="containsText" dxfId="462" priority="540" operator="containsText" text="4- Bajo">
      <formula>NOT(ISERROR(SEARCH("4- Bajo",C20)))</formula>
    </cfRule>
    <cfRule type="containsText" dxfId="461" priority="541" operator="containsText" text="1- Bajo">
      <formula>NOT(ISERROR(SEARCH("1- Bajo",C20)))</formula>
    </cfRule>
  </conditionalFormatting>
  <conditionalFormatting sqref="D20">
    <cfRule type="containsText" dxfId="460" priority="530" operator="containsText" text="3- Moderado">
      <formula>NOT(ISERROR(SEARCH("3- Moderado",D20)))</formula>
    </cfRule>
    <cfRule type="containsText" dxfId="459" priority="531" operator="containsText" text="6- Moderado">
      <formula>NOT(ISERROR(SEARCH("6- Moderado",D20)))</formula>
    </cfRule>
    <cfRule type="containsText" dxfId="458" priority="532" operator="containsText" text="4- Moderado">
      <formula>NOT(ISERROR(SEARCH("4- Moderado",D20)))</formula>
    </cfRule>
    <cfRule type="containsText" dxfId="457" priority="533" operator="containsText" text="3- Bajo">
      <formula>NOT(ISERROR(SEARCH("3- Bajo",D20)))</formula>
    </cfRule>
    <cfRule type="containsText" dxfId="456" priority="534" operator="containsText" text="4- Bajo">
      <formula>NOT(ISERROR(SEARCH("4- Bajo",D20)))</formula>
    </cfRule>
    <cfRule type="containsText" dxfId="455" priority="535" operator="containsText" text="1- Bajo">
      <formula>NOT(ISERROR(SEARCH("1- Bajo",D20)))</formula>
    </cfRule>
  </conditionalFormatting>
  <conditionalFormatting sqref="K25:L25">
    <cfRule type="containsText" dxfId="454" priority="524" operator="containsText" text="3- Moderado">
      <formula>NOT(ISERROR(SEARCH("3- Moderado",K25)))</formula>
    </cfRule>
    <cfRule type="containsText" dxfId="453" priority="525" operator="containsText" text="6- Moderado">
      <formula>NOT(ISERROR(SEARCH("6- Moderado",K25)))</formula>
    </cfRule>
    <cfRule type="containsText" dxfId="452" priority="526" operator="containsText" text="4- Moderado">
      <formula>NOT(ISERROR(SEARCH("4- Moderado",K25)))</formula>
    </cfRule>
    <cfRule type="containsText" dxfId="451" priority="527" operator="containsText" text="3- Bajo">
      <formula>NOT(ISERROR(SEARCH("3- Bajo",K25)))</formula>
    </cfRule>
    <cfRule type="containsText" dxfId="450" priority="528" operator="containsText" text="4- Bajo">
      <formula>NOT(ISERROR(SEARCH("4- Bajo",K25)))</formula>
    </cfRule>
    <cfRule type="containsText" dxfId="449" priority="529" operator="containsText" text="1- Bajo">
      <formula>NOT(ISERROR(SEARCH("1- Bajo",K25)))</formula>
    </cfRule>
  </conditionalFormatting>
  <conditionalFormatting sqref="H25:I25">
    <cfRule type="containsText" dxfId="448" priority="518" operator="containsText" text="3- Moderado">
      <formula>NOT(ISERROR(SEARCH("3- Moderado",H25)))</formula>
    </cfRule>
    <cfRule type="containsText" dxfId="447" priority="519" operator="containsText" text="6- Moderado">
      <formula>NOT(ISERROR(SEARCH("6- Moderado",H25)))</formula>
    </cfRule>
    <cfRule type="containsText" dxfId="446" priority="520" operator="containsText" text="4- Moderado">
      <formula>NOT(ISERROR(SEARCH("4- Moderado",H25)))</formula>
    </cfRule>
    <cfRule type="containsText" dxfId="445" priority="521" operator="containsText" text="3- Bajo">
      <formula>NOT(ISERROR(SEARCH("3- Bajo",H25)))</formula>
    </cfRule>
    <cfRule type="containsText" dxfId="444" priority="522" operator="containsText" text="4- Bajo">
      <formula>NOT(ISERROR(SEARCH("4- Bajo",H25)))</formula>
    </cfRule>
    <cfRule type="containsText" dxfId="443" priority="523" operator="containsText" text="1- Bajo">
      <formula>NOT(ISERROR(SEARCH("1- Bajo",H25)))</formula>
    </cfRule>
  </conditionalFormatting>
  <conditionalFormatting sqref="A25 C25:E25">
    <cfRule type="containsText" dxfId="442" priority="512" operator="containsText" text="3- Moderado">
      <formula>NOT(ISERROR(SEARCH("3- Moderado",A25)))</formula>
    </cfRule>
    <cfRule type="containsText" dxfId="441" priority="513" operator="containsText" text="6- Moderado">
      <formula>NOT(ISERROR(SEARCH("6- Moderado",A25)))</formula>
    </cfRule>
    <cfRule type="containsText" dxfId="440" priority="514" operator="containsText" text="4- Moderado">
      <formula>NOT(ISERROR(SEARCH("4- Moderado",A25)))</formula>
    </cfRule>
    <cfRule type="containsText" dxfId="439" priority="515" operator="containsText" text="3- Bajo">
      <formula>NOT(ISERROR(SEARCH("3- Bajo",A25)))</formula>
    </cfRule>
    <cfRule type="containsText" dxfId="438" priority="516" operator="containsText" text="4- Bajo">
      <formula>NOT(ISERROR(SEARCH("4- Bajo",A25)))</formula>
    </cfRule>
    <cfRule type="containsText" dxfId="437" priority="517" operator="containsText" text="1- Bajo">
      <formula>NOT(ISERROR(SEARCH("1- Bajo",A25)))</formula>
    </cfRule>
  </conditionalFormatting>
  <conditionalFormatting sqref="F25:G25">
    <cfRule type="containsText" dxfId="436" priority="506" operator="containsText" text="3- Moderado">
      <formula>NOT(ISERROR(SEARCH("3- Moderado",F25)))</formula>
    </cfRule>
    <cfRule type="containsText" dxfId="435" priority="507" operator="containsText" text="6- Moderado">
      <formula>NOT(ISERROR(SEARCH("6- Moderado",F25)))</formula>
    </cfRule>
    <cfRule type="containsText" dxfId="434" priority="508" operator="containsText" text="4- Moderado">
      <formula>NOT(ISERROR(SEARCH("4- Moderado",F25)))</formula>
    </cfRule>
    <cfRule type="containsText" dxfId="433" priority="509" operator="containsText" text="3- Bajo">
      <formula>NOT(ISERROR(SEARCH("3- Bajo",F25)))</formula>
    </cfRule>
    <cfRule type="containsText" dxfId="432" priority="510" operator="containsText" text="4- Bajo">
      <formula>NOT(ISERROR(SEARCH("4- Bajo",F25)))</formula>
    </cfRule>
    <cfRule type="containsText" dxfId="431" priority="511" operator="containsText" text="1- Bajo">
      <formula>NOT(ISERROR(SEARCH("1- Bajo",F25)))</formula>
    </cfRule>
  </conditionalFormatting>
  <conditionalFormatting sqref="J25:J29">
    <cfRule type="containsText" dxfId="430" priority="501" operator="containsText" text="Bajo">
      <formula>NOT(ISERROR(SEARCH("Bajo",J25)))</formula>
    </cfRule>
    <cfRule type="containsText" dxfId="429" priority="502" operator="containsText" text="Moderado">
      <formula>NOT(ISERROR(SEARCH("Moderado",J25)))</formula>
    </cfRule>
    <cfRule type="containsText" dxfId="428" priority="503" operator="containsText" text="Alto">
      <formula>NOT(ISERROR(SEARCH("Alto",J25)))</formula>
    </cfRule>
    <cfRule type="containsText" dxfId="427" priority="504" operator="containsText" text="Extremo">
      <formula>NOT(ISERROR(SEARCH("Extremo",J25)))</formula>
    </cfRule>
    <cfRule type="colorScale" priority="505">
      <colorScale>
        <cfvo type="min"/>
        <cfvo type="max"/>
        <color rgb="FFFF7128"/>
        <color rgb="FFFFEF9C"/>
      </colorScale>
    </cfRule>
  </conditionalFormatting>
  <conditionalFormatting sqref="M25:M29">
    <cfRule type="containsText" dxfId="426" priority="476" operator="containsText" text="Moderado">
      <formula>NOT(ISERROR(SEARCH("Moderado",M25)))</formula>
    </cfRule>
    <cfRule type="containsText" dxfId="425" priority="496" operator="containsText" text="Bajo">
      <formula>NOT(ISERROR(SEARCH("Bajo",M25)))</formula>
    </cfRule>
    <cfRule type="containsText" dxfId="424" priority="497" operator="containsText" text="Moderado">
      <formula>NOT(ISERROR(SEARCH("Moderado",M25)))</formula>
    </cfRule>
    <cfRule type="containsText" dxfId="423" priority="498" operator="containsText" text="Alto">
      <formula>NOT(ISERROR(SEARCH("Alto",M25)))</formula>
    </cfRule>
    <cfRule type="containsText" dxfId="422" priority="499" operator="containsText" text="Extremo">
      <formula>NOT(ISERROR(SEARCH("Extremo",M25)))</formula>
    </cfRule>
    <cfRule type="colorScale" priority="500">
      <colorScale>
        <cfvo type="min"/>
        <cfvo type="max"/>
        <color rgb="FFFF7128"/>
        <color rgb="FFFFEF9C"/>
      </colorScale>
    </cfRule>
  </conditionalFormatting>
  <conditionalFormatting sqref="N25">
    <cfRule type="containsText" dxfId="421" priority="490" operator="containsText" text="3- Moderado">
      <formula>NOT(ISERROR(SEARCH("3- Moderado",N25)))</formula>
    </cfRule>
    <cfRule type="containsText" dxfId="420" priority="491" operator="containsText" text="6- Moderado">
      <formula>NOT(ISERROR(SEARCH("6- Moderado",N25)))</formula>
    </cfRule>
    <cfRule type="containsText" dxfId="419" priority="492" operator="containsText" text="4- Moderado">
      <formula>NOT(ISERROR(SEARCH("4- Moderado",N25)))</formula>
    </cfRule>
    <cfRule type="containsText" dxfId="418" priority="493" operator="containsText" text="3- Bajo">
      <formula>NOT(ISERROR(SEARCH("3- Bajo",N25)))</formula>
    </cfRule>
    <cfRule type="containsText" dxfId="417" priority="494" operator="containsText" text="4- Bajo">
      <formula>NOT(ISERROR(SEARCH("4- Bajo",N25)))</formula>
    </cfRule>
    <cfRule type="containsText" dxfId="416" priority="495" operator="containsText" text="1- Bajo">
      <formula>NOT(ISERROR(SEARCH("1- Bajo",N25)))</formula>
    </cfRule>
  </conditionalFormatting>
  <conditionalFormatting sqref="H25:H29">
    <cfRule type="containsText" dxfId="415" priority="477" operator="containsText" text="Muy Alta">
      <formula>NOT(ISERROR(SEARCH("Muy Alta",H25)))</formula>
    </cfRule>
    <cfRule type="containsText" dxfId="414" priority="478" operator="containsText" text="Alta">
      <formula>NOT(ISERROR(SEARCH("Alta",H25)))</formula>
    </cfRule>
    <cfRule type="containsText" dxfId="413" priority="479" operator="containsText" text="Muy Alta">
      <formula>NOT(ISERROR(SEARCH("Muy Alta",H25)))</formula>
    </cfRule>
    <cfRule type="containsText" dxfId="412" priority="484" operator="containsText" text="Muy Baja">
      <formula>NOT(ISERROR(SEARCH("Muy Baja",H25)))</formula>
    </cfRule>
    <cfRule type="containsText" dxfId="411" priority="485" operator="containsText" text="Baja">
      <formula>NOT(ISERROR(SEARCH("Baja",H25)))</formula>
    </cfRule>
    <cfRule type="containsText" dxfId="410" priority="486" operator="containsText" text="Media">
      <formula>NOT(ISERROR(SEARCH("Media",H25)))</formula>
    </cfRule>
    <cfRule type="containsText" dxfId="409" priority="487" operator="containsText" text="Alta">
      <formula>NOT(ISERROR(SEARCH("Alta",H25)))</formula>
    </cfRule>
    <cfRule type="containsText" dxfId="408" priority="489" operator="containsText" text="Muy Alta">
      <formula>NOT(ISERROR(SEARCH("Muy Alta",H25)))</formula>
    </cfRule>
  </conditionalFormatting>
  <conditionalFormatting sqref="I25:I29">
    <cfRule type="containsText" dxfId="407" priority="480" operator="containsText" text="Catastrófico">
      <formula>NOT(ISERROR(SEARCH("Catastrófico",I25)))</formula>
    </cfRule>
    <cfRule type="containsText" dxfId="406" priority="481" operator="containsText" text="Mayor">
      <formula>NOT(ISERROR(SEARCH("Mayor",I25)))</formula>
    </cfRule>
    <cfRule type="containsText" dxfId="405" priority="482" operator="containsText" text="Menor">
      <formula>NOT(ISERROR(SEARCH("Menor",I25)))</formula>
    </cfRule>
    <cfRule type="containsText" dxfId="404" priority="483" operator="containsText" text="Leve">
      <formula>NOT(ISERROR(SEARCH("Leve",I25)))</formula>
    </cfRule>
    <cfRule type="containsText" dxfId="403" priority="488" operator="containsText" text="Moderado">
      <formula>NOT(ISERROR(SEARCH("Moderado",I25)))</formula>
    </cfRule>
  </conditionalFormatting>
  <conditionalFormatting sqref="K25:K29">
    <cfRule type="containsText" dxfId="402" priority="475" operator="containsText" text="Media">
      <formula>NOT(ISERROR(SEARCH("Media",K25)))</formula>
    </cfRule>
  </conditionalFormatting>
  <conditionalFormatting sqref="L25:L29">
    <cfRule type="containsText" dxfId="401" priority="474" operator="containsText" text="Moderado">
      <formula>NOT(ISERROR(SEARCH("Moderado",L25)))</formula>
    </cfRule>
  </conditionalFormatting>
  <conditionalFormatting sqref="J25:J29">
    <cfRule type="containsText" dxfId="400" priority="473" operator="containsText" text="Moderado">
      <formula>NOT(ISERROR(SEARCH("Moderado",J25)))</formula>
    </cfRule>
  </conditionalFormatting>
  <conditionalFormatting sqref="J25:J29">
    <cfRule type="containsText" dxfId="399" priority="471" operator="containsText" text="Bajo">
      <formula>NOT(ISERROR(SEARCH("Bajo",J25)))</formula>
    </cfRule>
    <cfRule type="containsText" dxfId="398" priority="472" operator="containsText" text="Extremo">
      <formula>NOT(ISERROR(SEARCH("Extremo",J25)))</formula>
    </cfRule>
  </conditionalFormatting>
  <conditionalFormatting sqref="K25:K29">
    <cfRule type="containsText" dxfId="397" priority="469" operator="containsText" text="Baja">
      <formula>NOT(ISERROR(SEARCH("Baja",K25)))</formula>
    </cfRule>
    <cfRule type="containsText" dxfId="396" priority="470" operator="containsText" text="Muy Baja">
      <formula>NOT(ISERROR(SEARCH("Muy Baja",K25)))</formula>
    </cfRule>
  </conditionalFormatting>
  <conditionalFormatting sqref="K25:K29">
    <cfRule type="containsText" dxfId="395" priority="467" operator="containsText" text="Muy Alta">
      <formula>NOT(ISERROR(SEARCH("Muy Alta",K25)))</formula>
    </cfRule>
    <cfRule type="containsText" dxfId="394" priority="468" operator="containsText" text="Alta">
      <formula>NOT(ISERROR(SEARCH("Alta",K25)))</formula>
    </cfRule>
  </conditionalFormatting>
  <conditionalFormatting sqref="L25:L29">
    <cfRule type="containsText" dxfId="393" priority="463" operator="containsText" text="Catastrófico">
      <formula>NOT(ISERROR(SEARCH("Catastrófico",L25)))</formula>
    </cfRule>
    <cfRule type="containsText" dxfId="392" priority="464" operator="containsText" text="Mayor">
      <formula>NOT(ISERROR(SEARCH("Mayor",L25)))</formula>
    </cfRule>
    <cfRule type="containsText" dxfId="391" priority="465" operator="containsText" text="Menor">
      <formula>NOT(ISERROR(SEARCH("Menor",L25)))</formula>
    </cfRule>
    <cfRule type="containsText" dxfId="390" priority="466" operator="containsText" text="Leve">
      <formula>NOT(ISERROR(SEARCH("Leve",L25)))</formula>
    </cfRule>
  </conditionalFormatting>
  <conditionalFormatting sqref="K30:L30">
    <cfRule type="containsText" dxfId="389" priority="457" operator="containsText" text="3- Moderado">
      <formula>NOT(ISERROR(SEARCH("3- Moderado",K30)))</formula>
    </cfRule>
    <cfRule type="containsText" dxfId="388" priority="458" operator="containsText" text="6- Moderado">
      <formula>NOT(ISERROR(SEARCH("6- Moderado",K30)))</formula>
    </cfRule>
    <cfRule type="containsText" dxfId="387" priority="459" operator="containsText" text="4- Moderado">
      <formula>NOT(ISERROR(SEARCH("4- Moderado",K30)))</formula>
    </cfRule>
    <cfRule type="containsText" dxfId="386" priority="460" operator="containsText" text="3- Bajo">
      <formula>NOT(ISERROR(SEARCH("3- Bajo",K30)))</formula>
    </cfRule>
    <cfRule type="containsText" dxfId="385" priority="461" operator="containsText" text="4- Bajo">
      <formula>NOT(ISERROR(SEARCH("4- Bajo",K30)))</formula>
    </cfRule>
    <cfRule type="containsText" dxfId="384" priority="462" operator="containsText" text="1- Bajo">
      <formula>NOT(ISERROR(SEARCH("1- Bajo",K30)))</formula>
    </cfRule>
  </conditionalFormatting>
  <conditionalFormatting sqref="H30:I30">
    <cfRule type="containsText" dxfId="383" priority="451" operator="containsText" text="3- Moderado">
      <formula>NOT(ISERROR(SEARCH("3- Moderado",H30)))</formula>
    </cfRule>
    <cfRule type="containsText" dxfId="382" priority="452" operator="containsText" text="6- Moderado">
      <formula>NOT(ISERROR(SEARCH("6- Moderado",H30)))</formula>
    </cfRule>
    <cfRule type="containsText" dxfId="381" priority="453" operator="containsText" text="4- Moderado">
      <formula>NOT(ISERROR(SEARCH("4- Moderado",H30)))</formula>
    </cfRule>
    <cfRule type="containsText" dxfId="380" priority="454" operator="containsText" text="3- Bajo">
      <formula>NOT(ISERROR(SEARCH("3- Bajo",H30)))</formula>
    </cfRule>
    <cfRule type="containsText" dxfId="379" priority="455" operator="containsText" text="4- Bajo">
      <formula>NOT(ISERROR(SEARCH("4- Bajo",H30)))</formula>
    </cfRule>
    <cfRule type="containsText" dxfId="378" priority="456" operator="containsText" text="1- Bajo">
      <formula>NOT(ISERROR(SEARCH("1- Bajo",H30)))</formula>
    </cfRule>
  </conditionalFormatting>
  <conditionalFormatting sqref="A30 C30:E30">
    <cfRule type="containsText" dxfId="377" priority="445" operator="containsText" text="3- Moderado">
      <formula>NOT(ISERROR(SEARCH("3- Moderado",A30)))</formula>
    </cfRule>
    <cfRule type="containsText" dxfId="376" priority="446" operator="containsText" text="6- Moderado">
      <formula>NOT(ISERROR(SEARCH("6- Moderado",A30)))</formula>
    </cfRule>
    <cfRule type="containsText" dxfId="375" priority="447" operator="containsText" text="4- Moderado">
      <formula>NOT(ISERROR(SEARCH("4- Moderado",A30)))</formula>
    </cfRule>
    <cfRule type="containsText" dxfId="374" priority="448" operator="containsText" text="3- Bajo">
      <formula>NOT(ISERROR(SEARCH("3- Bajo",A30)))</formula>
    </cfRule>
    <cfRule type="containsText" dxfId="373" priority="449" operator="containsText" text="4- Bajo">
      <formula>NOT(ISERROR(SEARCH("4- Bajo",A30)))</formula>
    </cfRule>
    <cfRule type="containsText" dxfId="372" priority="450" operator="containsText" text="1- Bajo">
      <formula>NOT(ISERROR(SEARCH("1- Bajo",A30)))</formula>
    </cfRule>
  </conditionalFormatting>
  <conditionalFormatting sqref="F30:G30">
    <cfRule type="containsText" dxfId="371" priority="439" operator="containsText" text="3- Moderado">
      <formula>NOT(ISERROR(SEARCH("3- Moderado",F30)))</formula>
    </cfRule>
    <cfRule type="containsText" dxfId="370" priority="440" operator="containsText" text="6- Moderado">
      <formula>NOT(ISERROR(SEARCH("6- Moderado",F30)))</formula>
    </cfRule>
    <cfRule type="containsText" dxfId="369" priority="441" operator="containsText" text="4- Moderado">
      <formula>NOT(ISERROR(SEARCH("4- Moderado",F30)))</formula>
    </cfRule>
    <cfRule type="containsText" dxfId="368" priority="442" operator="containsText" text="3- Bajo">
      <formula>NOT(ISERROR(SEARCH("3- Bajo",F30)))</formula>
    </cfRule>
    <cfRule type="containsText" dxfId="367" priority="443" operator="containsText" text="4- Bajo">
      <formula>NOT(ISERROR(SEARCH("4- Bajo",F30)))</formula>
    </cfRule>
    <cfRule type="containsText" dxfId="366" priority="444" operator="containsText" text="1- Bajo">
      <formula>NOT(ISERROR(SEARCH("1- Bajo",F30)))</formula>
    </cfRule>
  </conditionalFormatting>
  <conditionalFormatting sqref="J30:J34">
    <cfRule type="containsText" dxfId="365" priority="434" operator="containsText" text="Bajo">
      <formula>NOT(ISERROR(SEARCH("Bajo",J30)))</formula>
    </cfRule>
    <cfRule type="containsText" dxfId="364" priority="435" operator="containsText" text="Moderado">
      <formula>NOT(ISERROR(SEARCH("Moderado",J30)))</formula>
    </cfRule>
    <cfRule type="containsText" dxfId="363" priority="436" operator="containsText" text="Alto">
      <formula>NOT(ISERROR(SEARCH("Alto",J30)))</formula>
    </cfRule>
    <cfRule type="containsText" dxfId="362" priority="437" operator="containsText" text="Extremo">
      <formula>NOT(ISERROR(SEARCH("Extremo",J30)))</formula>
    </cfRule>
    <cfRule type="colorScale" priority="438">
      <colorScale>
        <cfvo type="min"/>
        <cfvo type="max"/>
        <color rgb="FFFF7128"/>
        <color rgb="FFFFEF9C"/>
      </colorScale>
    </cfRule>
  </conditionalFormatting>
  <conditionalFormatting sqref="M30:M34">
    <cfRule type="containsText" dxfId="361" priority="409" operator="containsText" text="Moderado">
      <formula>NOT(ISERROR(SEARCH("Moderado",M30)))</formula>
    </cfRule>
    <cfRule type="containsText" dxfId="360" priority="429" operator="containsText" text="Bajo">
      <formula>NOT(ISERROR(SEARCH("Bajo",M30)))</formula>
    </cfRule>
    <cfRule type="containsText" dxfId="359" priority="430" operator="containsText" text="Moderado">
      <formula>NOT(ISERROR(SEARCH("Moderado",M30)))</formula>
    </cfRule>
    <cfRule type="containsText" dxfId="358" priority="431" operator="containsText" text="Alto">
      <formula>NOT(ISERROR(SEARCH("Alto",M30)))</formula>
    </cfRule>
    <cfRule type="containsText" dxfId="357" priority="432" operator="containsText" text="Extremo">
      <formula>NOT(ISERROR(SEARCH("Extremo",M30)))</formula>
    </cfRule>
    <cfRule type="colorScale" priority="433">
      <colorScale>
        <cfvo type="min"/>
        <cfvo type="max"/>
        <color rgb="FFFF7128"/>
        <color rgb="FFFFEF9C"/>
      </colorScale>
    </cfRule>
  </conditionalFormatting>
  <conditionalFormatting sqref="N30">
    <cfRule type="containsText" dxfId="356" priority="423" operator="containsText" text="3- Moderado">
      <formula>NOT(ISERROR(SEARCH("3- Moderado",N30)))</formula>
    </cfRule>
    <cfRule type="containsText" dxfId="355" priority="424" operator="containsText" text="6- Moderado">
      <formula>NOT(ISERROR(SEARCH("6- Moderado",N30)))</formula>
    </cfRule>
    <cfRule type="containsText" dxfId="354" priority="425" operator="containsText" text="4- Moderado">
      <formula>NOT(ISERROR(SEARCH("4- Moderado",N30)))</formula>
    </cfRule>
    <cfRule type="containsText" dxfId="353" priority="426" operator="containsText" text="3- Bajo">
      <formula>NOT(ISERROR(SEARCH("3- Bajo",N30)))</formula>
    </cfRule>
    <cfRule type="containsText" dxfId="352" priority="427" operator="containsText" text="4- Bajo">
      <formula>NOT(ISERROR(SEARCH("4- Bajo",N30)))</formula>
    </cfRule>
    <cfRule type="containsText" dxfId="351" priority="428" operator="containsText" text="1- Bajo">
      <formula>NOT(ISERROR(SEARCH("1- Bajo",N30)))</formula>
    </cfRule>
  </conditionalFormatting>
  <conditionalFormatting sqref="H30:H34">
    <cfRule type="containsText" dxfId="350" priority="410" operator="containsText" text="Muy Alta">
      <formula>NOT(ISERROR(SEARCH("Muy Alta",H30)))</formula>
    </cfRule>
    <cfRule type="containsText" dxfId="349" priority="411" operator="containsText" text="Alta">
      <formula>NOT(ISERROR(SEARCH("Alta",H30)))</formula>
    </cfRule>
    <cfRule type="containsText" dxfId="348" priority="412" operator="containsText" text="Muy Alta">
      <formula>NOT(ISERROR(SEARCH("Muy Alta",H30)))</formula>
    </cfRule>
    <cfRule type="containsText" dxfId="347" priority="417" operator="containsText" text="Muy Baja">
      <formula>NOT(ISERROR(SEARCH("Muy Baja",H30)))</formula>
    </cfRule>
    <cfRule type="containsText" dxfId="346" priority="418" operator="containsText" text="Baja">
      <formula>NOT(ISERROR(SEARCH("Baja",H30)))</formula>
    </cfRule>
    <cfRule type="containsText" dxfId="345" priority="419" operator="containsText" text="Media">
      <formula>NOT(ISERROR(SEARCH("Media",H30)))</formula>
    </cfRule>
    <cfRule type="containsText" dxfId="344" priority="420" operator="containsText" text="Alta">
      <formula>NOT(ISERROR(SEARCH("Alta",H30)))</formula>
    </cfRule>
    <cfRule type="containsText" dxfId="343" priority="422" operator="containsText" text="Muy Alta">
      <formula>NOT(ISERROR(SEARCH("Muy Alta",H30)))</formula>
    </cfRule>
  </conditionalFormatting>
  <conditionalFormatting sqref="I30:I34">
    <cfRule type="containsText" dxfId="342" priority="413" operator="containsText" text="Catastrófico">
      <formula>NOT(ISERROR(SEARCH("Catastrófico",I30)))</formula>
    </cfRule>
    <cfRule type="containsText" dxfId="341" priority="414" operator="containsText" text="Mayor">
      <formula>NOT(ISERROR(SEARCH("Mayor",I30)))</formula>
    </cfRule>
    <cfRule type="containsText" dxfId="340" priority="415" operator="containsText" text="Menor">
      <formula>NOT(ISERROR(SEARCH("Menor",I30)))</formula>
    </cfRule>
    <cfRule type="containsText" dxfId="339" priority="416" operator="containsText" text="Leve">
      <formula>NOT(ISERROR(SEARCH("Leve",I30)))</formula>
    </cfRule>
    <cfRule type="containsText" dxfId="338" priority="421" operator="containsText" text="Moderado">
      <formula>NOT(ISERROR(SEARCH("Moderado",I30)))</formula>
    </cfRule>
  </conditionalFormatting>
  <conditionalFormatting sqref="K30:K34">
    <cfRule type="containsText" dxfId="337" priority="408" operator="containsText" text="Media">
      <formula>NOT(ISERROR(SEARCH("Media",K30)))</formula>
    </cfRule>
  </conditionalFormatting>
  <conditionalFormatting sqref="L30:L34">
    <cfRule type="containsText" dxfId="336" priority="407" operator="containsText" text="Moderado">
      <formula>NOT(ISERROR(SEARCH("Moderado",L30)))</formula>
    </cfRule>
  </conditionalFormatting>
  <conditionalFormatting sqref="J30:J34">
    <cfRule type="containsText" dxfId="335" priority="406" operator="containsText" text="Moderado">
      <formula>NOT(ISERROR(SEARCH("Moderado",J30)))</formula>
    </cfRule>
  </conditionalFormatting>
  <conditionalFormatting sqref="J30:J34">
    <cfRule type="containsText" dxfId="334" priority="404" operator="containsText" text="Bajo">
      <formula>NOT(ISERROR(SEARCH("Bajo",J30)))</formula>
    </cfRule>
    <cfRule type="containsText" dxfId="333" priority="405" operator="containsText" text="Extremo">
      <formula>NOT(ISERROR(SEARCH("Extremo",J30)))</formula>
    </cfRule>
  </conditionalFormatting>
  <conditionalFormatting sqref="K30:K34">
    <cfRule type="containsText" dxfId="332" priority="402" operator="containsText" text="Baja">
      <formula>NOT(ISERROR(SEARCH("Baja",K30)))</formula>
    </cfRule>
    <cfRule type="containsText" dxfId="331" priority="403" operator="containsText" text="Muy Baja">
      <formula>NOT(ISERROR(SEARCH("Muy Baja",K30)))</formula>
    </cfRule>
  </conditionalFormatting>
  <conditionalFormatting sqref="K30:K34">
    <cfRule type="containsText" dxfId="330" priority="400" operator="containsText" text="Muy Alta">
      <formula>NOT(ISERROR(SEARCH("Muy Alta",K30)))</formula>
    </cfRule>
    <cfRule type="containsText" dxfId="329" priority="401" operator="containsText" text="Alta">
      <formula>NOT(ISERROR(SEARCH("Alta",K30)))</formula>
    </cfRule>
  </conditionalFormatting>
  <conditionalFormatting sqref="L30:L34">
    <cfRule type="containsText" dxfId="328" priority="396" operator="containsText" text="Catastrófico">
      <formula>NOT(ISERROR(SEARCH("Catastrófico",L30)))</formula>
    </cfRule>
    <cfRule type="containsText" dxfId="327" priority="397" operator="containsText" text="Mayor">
      <formula>NOT(ISERROR(SEARCH("Mayor",L30)))</formula>
    </cfRule>
    <cfRule type="containsText" dxfId="326" priority="398" operator="containsText" text="Menor">
      <formula>NOT(ISERROR(SEARCH("Menor",L30)))</formula>
    </cfRule>
    <cfRule type="containsText" dxfId="325" priority="399" operator="containsText" text="Leve">
      <formula>NOT(ISERROR(SEARCH("Leve",L30)))</formula>
    </cfRule>
  </conditionalFormatting>
  <conditionalFormatting sqref="K35:L35">
    <cfRule type="containsText" dxfId="324" priority="390" operator="containsText" text="3- Moderado">
      <formula>NOT(ISERROR(SEARCH("3- Moderado",K35)))</formula>
    </cfRule>
    <cfRule type="containsText" dxfId="323" priority="391" operator="containsText" text="6- Moderado">
      <formula>NOT(ISERROR(SEARCH("6- Moderado",K35)))</formula>
    </cfRule>
    <cfRule type="containsText" dxfId="322" priority="392" operator="containsText" text="4- Moderado">
      <formula>NOT(ISERROR(SEARCH("4- Moderado",K35)))</formula>
    </cfRule>
    <cfRule type="containsText" dxfId="321" priority="393" operator="containsText" text="3- Bajo">
      <formula>NOT(ISERROR(SEARCH("3- Bajo",K35)))</formula>
    </cfRule>
    <cfRule type="containsText" dxfId="320" priority="394" operator="containsText" text="4- Bajo">
      <formula>NOT(ISERROR(SEARCH("4- Bajo",K35)))</formula>
    </cfRule>
    <cfRule type="containsText" dxfId="319" priority="395" operator="containsText" text="1- Bajo">
      <formula>NOT(ISERROR(SEARCH("1- Bajo",K35)))</formula>
    </cfRule>
  </conditionalFormatting>
  <conditionalFormatting sqref="H35:I35">
    <cfRule type="containsText" dxfId="318" priority="384" operator="containsText" text="3- Moderado">
      <formula>NOT(ISERROR(SEARCH("3- Moderado",H35)))</formula>
    </cfRule>
    <cfRule type="containsText" dxfId="317" priority="385" operator="containsText" text="6- Moderado">
      <formula>NOT(ISERROR(SEARCH("6- Moderado",H35)))</formula>
    </cfRule>
    <cfRule type="containsText" dxfId="316" priority="386" operator="containsText" text="4- Moderado">
      <formula>NOT(ISERROR(SEARCH("4- Moderado",H35)))</formula>
    </cfRule>
    <cfRule type="containsText" dxfId="315" priority="387" operator="containsText" text="3- Bajo">
      <formula>NOT(ISERROR(SEARCH("3- Bajo",H35)))</formula>
    </cfRule>
    <cfRule type="containsText" dxfId="314" priority="388" operator="containsText" text="4- Bajo">
      <formula>NOT(ISERROR(SEARCH("4- Bajo",H35)))</formula>
    </cfRule>
    <cfRule type="containsText" dxfId="313" priority="389" operator="containsText" text="1- Bajo">
      <formula>NOT(ISERROR(SEARCH("1- Bajo",H35)))</formula>
    </cfRule>
  </conditionalFormatting>
  <conditionalFormatting sqref="A35 C35:E35">
    <cfRule type="containsText" dxfId="312" priority="378" operator="containsText" text="3- Moderado">
      <formula>NOT(ISERROR(SEARCH("3- Moderado",A35)))</formula>
    </cfRule>
    <cfRule type="containsText" dxfId="311" priority="379" operator="containsText" text="6- Moderado">
      <formula>NOT(ISERROR(SEARCH("6- Moderado",A35)))</formula>
    </cfRule>
    <cfRule type="containsText" dxfId="310" priority="380" operator="containsText" text="4- Moderado">
      <formula>NOT(ISERROR(SEARCH("4- Moderado",A35)))</formula>
    </cfRule>
    <cfRule type="containsText" dxfId="309" priority="381" operator="containsText" text="3- Bajo">
      <formula>NOT(ISERROR(SEARCH("3- Bajo",A35)))</formula>
    </cfRule>
    <cfRule type="containsText" dxfId="308" priority="382" operator="containsText" text="4- Bajo">
      <formula>NOT(ISERROR(SEARCH("4- Bajo",A35)))</formula>
    </cfRule>
    <cfRule type="containsText" dxfId="307" priority="383" operator="containsText" text="1- Bajo">
      <formula>NOT(ISERROR(SEARCH("1- Bajo",A35)))</formula>
    </cfRule>
  </conditionalFormatting>
  <conditionalFormatting sqref="F35:G35">
    <cfRule type="containsText" dxfId="306" priority="372" operator="containsText" text="3- Moderado">
      <formula>NOT(ISERROR(SEARCH("3- Moderado",F35)))</formula>
    </cfRule>
    <cfRule type="containsText" dxfId="305" priority="373" operator="containsText" text="6- Moderado">
      <formula>NOT(ISERROR(SEARCH("6- Moderado",F35)))</formula>
    </cfRule>
    <cfRule type="containsText" dxfId="304" priority="374" operator="containsText" text="4- Moderado">
      <formula>NOT(ISERROR(SEARCH("4- Moderado",F35)))</formula>
    </cfRule>
    <cfRule type="containsText" dxfId="303" priority="375" operator="containsText" text="3- Bajo">
      <formula>NOT(ISERROR(SEARCH("3- Bajo",F35)))</formula>
    </cfRule>
    <cfRule type="containsText" dxfId="302" priority="376" operator="containsText" text="4- Bajo">
      <formula>NOT(ISERROR(SEARCH("4- Bajo",F35)))</formula>
    </cfRule>
    <cfRule type="containsText" dxfId="301" priority="377" operator="containsText" text="1- Bajo">
      <formula>NOT(ISERROR(SEARCH("1- Bajo",F35)))</formula>
    </cfRule>
  </conditionalFormatting>
  <conditionalFormatting sqref="J35:J39">
    <cfRule type="containsText" dxfId="300" priority="367" operator="containsText" text="Bajo">
      <formula>NOT(ISERROR(SEARCH("Bajo",J35)))</formula>
    </cfRule>
    <cfRule type="containsText" dxfId="299" priority="368" operator="containsText" text="Moderado">
      <formula>NOT(ISERROR(SEARCH("Moderado",J35)))</formula>
    </cfRule>
    <cfRule type="containsText" dxfId="298" priority="369" operator="containsText" text="Alto">
      <formula>NOT(ISERROR(SEARCH("Alto",J35)))</formula>
    </cfRule>
    <cfRule type="containsText" dxfId="297" priority="370" operator="containsText" text="Extremo">
      <formula>NOT(ISERROR(SEARCH("Extremo",J35)))</formula>
    </cfRule>
    <cfRule type="colorScale" priority="371">
      <colorScale>
        <cfvo type="min"/>
        <cfvo type="max"/>
        <color rgb="FFFF7128"/>
        <color rgb="FFFFEF9C"/>
      </colorScale>
    </cfRule>
  </conditionalFormatting>
  <conditionalFormatting sqref="M35:M39">
    <cfRule type="containsText" dxfId="296" priority="342" operator="containsText" text="Moderado">
      <formula>NOT(ISERROR(SEARCH("Moderado",M35)))</formula>
    </cfRule>
    <cfRule type="containsText" dxfId="295" priority="362" operator="containsText" text="Bajo">
      <formula>NOT(ISERROR(SEARCH("Bajo",M35)))</formula>
    </cfRule>
    <cfRule type="containsText" dxfId="294" priority="363" operator="containsText" text="Moderado">
      <formula>NOT(ISERROR(SEARCH("Moderado",M35)))</formula>
    </cfRule>
    <cfRule type="containsText" dxfId="293" priority="364" operator="containsText" text="Alto">
      <formula>NOT(ISERROR(SEARCH("Alto",M35)))</formula>
    </cfRule>
    <cfRule type="containsText" dxfId="292" priority="365" operator="containsText" text="Extremo">
      <formula>NOT(ISERROR(SEARCH("Extremo",M35)))</formula>
    </cfRule>
    <cfRule type="colorScale" priority="366">
      <colorScale>
        <cfvo type="min"/>
        <cfvo type="max"/>
        <color rgb="FFFF7128"/>
        <color rgb="FFFFEF9C"/>
      </colorScale>
    </cfRule>
  </conditionalFormatting>
  <conditionalFormatting sqref="N35">
    <cfRule type="containsText" dxfId="291" priority="356" operator="containsText" text="3- Moderado">
      <formula>NOT(ISERROR(SEARCH("3- Moderado",N35)))</formula>
    </cfRule>
    <cfRule type="containsText" dxfId="290" priority="357" operator="containsText" text="6- Moderado">
      <formula>NOT(ISERROR(SEARCH("6- Moderado",N35)))</formula>
    </cfRule>
    <cfRule type="containsText" dxfId="289" priority="358" operator="containsText" text="4- Moderado">
      <formula>NOT(ISERROR(SEARCH("4- Moderado",N35)))</formula>
    </cfRule>
    <cfRule type="containsText" dxfId="288" priority="359" operator="containsText" text="3- Bajo">
      <formula>NOT(ISERROR(SEARCH("3- Bajo",N35)))</formula>
    </cfRule>
    <cfRule type="containsText" dxfId="287" priority="360" operator="containsText" text="4- Bajo">
      <formula>NOT(ISERROR(SEARCH("4- Bajo",N35)))</formula>
    </cfRule>
    <cfRule type="containsText" dxfId="286" priority="361" operator="containsText" text="1- Bajo">
      <formula>NOT(ISERROR(SEARCH("1- Bajo",N35)))</formula>
    </cfRule>
  </conditionalFormatting>
  <conditionalFormatting sqref="H35:H39">
    <cfRule type="containsText" dxfId="285" priority="343" operator="containsText" text="Muy Alta">
      <formula>NOT(ISERROR(SEARCH("Muy Alta",H35)))</formula>
    </cfRule>
    <cfRule type="containsText" dxfId="284" priority="344" operator="containsText" text="Alta">
      <formula>NOT(ISERROR(SEARCH("Alta",H35)))</formula>
    </cfRule>
    <cfRule type="containsText" dxfId="283" priority="345" operator="containsText" text="Muy Alta">
      <formula>NOT(ISERROR(SEARCH("Muy Alta",H35)))</formula>
    </cfRule>
    <cfRule type="containsText" dxfId="282" priority="350" operator="containsText" text="Muy Baja">
      <formula>NOT(ISERROR(SEARCH("Muy Baja",H35)))</formula>
    </cfRule>
    <cfRule type="containsText" dxfId="281" priority="351" operator="containsText" text="Baja">
      <formula>NOT(ISERROR(SEARCH("Baja",H35)))</formula>
    </cfRule>
    <cfRule type="containsText" dxfId="280" priority="352" operator="containsText" text="Media">
      <formula>NOT(ISERROR(SEARCH("Media",H35)))</formula>
    </cfRule>
    <cfRule type="containsText" dxfId="279" priority="353" operator="containsText" text="Alta">
      <formula>NOT(ISERROR(SEARCH("Alta",H35)))</formula>
    </cfRule>
    <cfRule type="containsText" dxfId="278" priority="355" operator="containsText" text="Muy Alta">
      <formula>NOT(ISERROR(SEARCH("Muy Alta",H35)))</formula>
    </cfRule>
  </conditionalFormatting>
  <conditionalFormatting sqref="I35:I39">
    <cfRule type="containsText" dxfId="277" priority="346" operator="containsText" text="Catastrófico">
      <formula>NOT(ISERROR(SEARCH("Catastrófico",I35)))</formula>
    </cfRule>
    <cfRule type="containsText" dxfId="276" priority="347" operator="containsText" text="Mayor">
      <formula>NOT(ISERROR(SEARCH("Mayor",I35)))</formula>
    </cfRule>
    <cfRule type="containsText" dxfId="275" priority="348" operator="containsText" text="Menor">
      <formula>NOT(ISERROR(SEARCH("Menor",I35)))</formula>
    </cfRule>
    <cfRule type="containsText" dxfId="274" priority="349" operator="containsText" text="Leve">
      <formula>NOT(ISERROR(SEARCH("Leve",I35)))</formula>
    </cfRule>
    <cfRule type="containsText" dxfId="273" priority="354" operator="containsText" text="Moderado">
      <formula>NOT(ISERROR(SEARCH("Moderado",I35)))</formula>
    </cfRule>
  </conditionalFormatting>
  <conditionalFormatting sqref="K35:K39">
    <cfRule type="containsText" dxfId="272" priority="341" operator="containsText" text="Media">
      <formula>NOT(ISERROR(SEARCH("Media",K35)))</formula>
    </cfRule>
  </conditionalFormatting>
  <conditionalFormatting sqref="L35:L39">
    <cfRule type="containsText" dxfId="271" priority="340" operator="containsText" text="Moderado">
      <formula>NOT(ISERROR(SEARCH("Moderado",L35)))</formula>
    </cfRule>
  </conditionalFormatting>
  <conditionalFormatting sqref="J35:J39">
    <cfRule type="containsText" dxfId="270" priority="339" operator="containsText" text="Moderado">
      <formula>NOT(ISERROR(SEARCH("Moderado",J35)))</formula>
    </cfRule>
  </conditionalFormatting>
  <conditionalFormatting sqref="J35:J39">
    <cfRule type="containsText" dxfId="269" priority="337" operator="containsText" text="Bajo">
      <formula>NOT(ISERROR(SEARCH("Bajo",J35)))</formula>
    </cfRule>
    <cfRule type="containsText" dxfId="268" priority="338" operator="containsText" text="Extremo">
      <formula>NOT(ISERROR(SEARCH("Extremo",J35)))</formula>
    </cfRule>
  </conditionalFormatting>
  <conditionalFormatting sqref="K35:K39">
    <cfRule type="containsText" dxfId="267" priority="335" operator="containsText" text="Baja">
      <formula>NOT(ISERROR(SEARCH("Baja",K35)))</formula>
    </cfRule>
    <cfRule type="containsText" dxfId="266" priority="336" operator="containsText" text="Muy Baja">
      <formula>NOT(ISERROR(SEARCH("Muy Baja",K35)))</formula>
    </cfRule>
  </conditionalFormatting>
  <conditionalFormatting sqref="K35:K39">
    <cfRule type="containsText" dxfId="265" priority="333" operator="containsText" text="Muy Alta">
      <formula>NOT(ISERROR(SEARCH("Muy Alta",K35)))</formula>
    </cfRule>
    <cfRule type="containsText" dxfId="264" priority="334" operator="containsText" text="Alta">
      <formula>NOT(ISERROR(SEARCH("Alta",K35)))</formula>
    </cfRule>
  </conditionalFormatting>
  <conditionalFormatting sqref="L35:L39">
    <cfRule type="containsText" dxfId="263" priority="329" operator="containsText" text="Catastrófico">
      <formula>NOT(ISERROR(SEARCH("Catastrófico",L35)))</formula>
    </cfRule>
    <cfRule type="containsText" dxfId="262" priority="330" operator="containsText" text="Mayor">
      <formula>NOT(ISERROR(SEARCH("Mayor",L35)))</formula>
    </cfRule>
    <cfRule type="containsText" dxfId="261" priority="331" operator="containsText" text="Menor">
      <formula>NOT(ISERROR(SEARCH("Menor",L35)))</formula>
    </cfRule>
    <cfRule type="containsText" dxfId="260" priority="332" operator="containsText" text="Leve">
      <formula>NOT(ISERROR(SEARCH("Leve",L35)))</formula>
    </cfRule>
  </conditionalFormatting>
  <conditionalFormatting sqref="K40:L40">
    <cfRule type="containsText" dxfId="259" priority="323" operator="containsText" text="3- Moderado">
      <formula>NOT(ISERROR(SEARCH("3- Moderado",K40)))</formula>
    </cfRule>
    <cfRule type="containsText" dxfId="258" priority="324" operator="containsText" text="6- Moderado">
      <formula>NOT(ISERROR(SEARCH("6- Moderado",K40)))</formula>
    </cfRule>
    <cfRule type="containsText" dxfId="257" priority="325" operator="containsText" text="4- Moderado">
      <formula>NOT(ISERROR(SEARCH("4- Moderado",K40)))</formula>
    </cfRule>
    <cfRule type="containsText" dxfId="256" priority="326" operator="containsText" text="3- Bajo">
      <formula>NOT(ISERROR(SEARCH("3- Bajo",K40)))</formula>
    </cfRule>
    <cfRule type="containsText" dxfId="255" priority="327" operator="containsText" text="4- Bajo">
      <formula>NOT(ISERROR(SEARCH("4- Bajo",K40)))</formula>
    </cfRule>
    <cfRule type="containsText" dxfId="254" priority="328" operator="containsText" text="1- Bajo">
      <formula>NOT(ISERROR(SEARCH("1- Bajo",K40)))</formula>
    </cfRule>
  </conditionalFormatting>
  <conditionalFormatting sqref="H40:I40">
    <cfRule type="containsText" dxfId="253" priority="317" operator="containsText" text="3- Moderado">
      <formula>NOT(ISERROR(SEARCH("3- Moderado",H40)))</formula>
    </cfRule>
    <cfRule type="containsText" dxfId="252" priority="318" operator="containsText" text="6- Moderado">
      <formula>NOT(ISERROR(SEARCH("6- Moderado",H40)))</formula>
    </cfRule>
    <cfRule type="containsText" dxfId="251" priority="319" operator="containsText" text="4- Moderado">
      <formula>NOT(ISERROR(SEARCH("4- Moderado",H40)))</formula>
    </cfRule>
    <cfRule type="containsText" dxfId="250" priority="320" operator="containsText" text="3- Bajo">
      <formula>NOT(ISERROR(SEARCH("3- Bajo",H40)))</formula>
    </cfRule>
    <cfRule type="containsText" dxfId="249" priority="321" operator="containsText" text="4- Bajo">
      <formula>NOT(ISERROR(SEARCH("4- Bajo",H40)))</formula>
    </cfRule>
    <cfRule type="containsText" dxfId="248" priority="322" operator="containsText" text="1- Bajo">
      <formula>NOT(ISERROR(SEARCH("1- Bajo",H40)))</formula>
    </cfRule>
  </conditionalFormatting>
  <conditionalFormatting sqref="A40 C40:E40">
    <cfRule type="containsText" dxfId="247" priority="311" operator="containsText" text="3- Moderado">
      <formula>NOT(ISERROR(SEARCH("3- Moderado",A40)))</formula>
    </cfRule>
    <cfRule type="containsText" dxfId="246" priority="312" operator="containsText" text="6- Moderado">
      <formula>NOT(ISERROR(SEARCH("6- Moderado",A40)))</formula>
    </cfRule>
    <cfRule type="containsText" dxfId="245" priority="313" operator="containsText" text="4- Moderado">
      <formula>NOT(ISERROR(SEARCH("4- Moderado",A40)))</formula>
    </cfRule>
    <cfRule type="containsText" dxfId="244" priority="314" operator="containsText" text="3- Bajo">
      <formula>NOT(ISERROR(SEARCH("3- Bajo",A40)))</formula>
    </cfRule>
    <cfRule type="containsText" dxfId="243" priority="315" operator="containsText" text="4- Bajo">
      <formula>NOT(ISERROR(SEARCH("4- Bajo",A40)))</formula>
    </cfRule>
    <cfRule type="containsText" dxfId="242" priority="316" operator="containsText" text="1- Bajo">
      <formula>NOT(ISERROR(SEARCH("1- Bajo",A40)))</formula>
    </cfRule>
  </conditionalFormatting>
  <conditionalFormatting sqref="F40:G40">
    <cfRule type="containsText" dxfId="241" priority="305" operator="containsText" text="3- Moderado">
      <formula>NOT(ISERROR(SEARCH("3- Moderado",F40)))</formula>
    </cfRule>
    <cfRule type="containsText" dxfId="240" priority="306" operator="containsText" text="6- Moderado">
      <formula>NOT(ISERROR(SEARCH("6- Moderado",F40)))</formula>
    </cfRule>
    <cfRule type="containsText" dxfId="239" priority="307" operator="containsText" text="4- Moderado">
      <formula>NOT(ISERROR(SEARCH("4- Moderado",F40)))</formula>
    </cfRule>
    <cfRule type="containsText" dxfId="238" priority="308" operator="containsText" text="3- Bajo">
      <formula>NOT(ISERROR(SEARCH("3- Bajo",F40)))</formula>
    </cfRule>
    <cfRule type="containsText" dxfId="237" priority="309" operator="containsText" text="4- Bajo">
      <formula>NOT(ISERROR(SEARCH("4- Bajo",F40)))</formula>
    </cfRule>
    <cfRule type="containsText" dxfId="236" priority="310" operator="containsText" text="1- Bajo">
      <formula>NOT(ISERROR(SEARCH("1- Bajo",F40)))</formula>
    </cfRule>
  </conditionalFormatting>
  <conditionalFormatting sqref="J40:J44">
    <cfRule type="containsText" dxfId="235" priority="300" operator="containsText" text="Bajo">
      <formula>NOT(ISERROR(SEARCH("Bajo",J40)))</formula>
    </cfRule>
    <cfRule type="containsText" dxfId="234" priority="301" operator="containsText" text="Moderado">
      <formula>NOT(ISERROR(SEARCH("Moderado",J40)))</formula>
    </cfRule>
    <cfRule type="containsText" dxfId="233" priority="302" operator="containsText" text="Alto">
      <formula>NOT(ISERROR(SEARCH("Alto",J40)))</formula>
    </cfRule>
    <cfRule type="containsText" dxfId="232" priority="303" operator="containsText" text="Extremo">
      <formula>NOT(ISERROR(SEARCH("Extremo",J40)))</formula>
    </cfRule>
    <cfRule type="colorScale" priority="304">
      <colorScale>
        <cfvo type="min"/>
        <cfvo type="max"/>
        <color rgb="FFFF7128"/>
        <color rgb="FFFFEF9C"/>
      </colorScale>
    </cfRule>
  </conditionalFormatting>
  <conditionalFormatting sqref="M40:M44">
    <cfRule type="containsText" dxfId="231" priority="275" operator="containsText" text="Moderado">
      <formula>NOT(ISERROR(SEARCH("Moderado",M40)))</formula>
    </cfRule>
    <cfRule type="containsText" dxfId="230" priority="295" operator="containsText" text="Bajo">
      <formula>NOT(ISERROR(SEARCH("Bajo",M40)))</formula>
    </cfRule>
    <cfRule type="containsText" dxfId="229" priority="296" operator="containsText" text="Moderado">
      <formula>NOT(ISERROR(SEARCH("Moderado",M40)))</formula>
    </cfRule>
    <cfRule type="containsText" dxfId="228" priority="297" operator="containsText" text="Alto">
      <formula>NOT(ISERROR(SEARCH("Alto",M40)))</formula>
    </cfRule>
    <cfRule type="containsText" dxfId="227" priority="298" operator="containsText" text="Extremo">
      <formula>NOT(ISERROR(SEARCH("Extremo",M40)))</formula>
    </cfRule>
    <cfRule type="colorScale" priority="299">
      <colorScale>
        <cfvo type="min"/>
        <cfvo type="max"/>
        <color rgb="FFFF7128"/>
        <color rgb="FFFFEF9C"/>
      </colorScale>
    </cfRule>
  </conditionalFormatting>
  <conditionalFormatting sqref="N40">
    <cfRule type="containsText" dxfId="226" priority="289" operator="containsText" text="3- Moderado">
      <formula>NOT(ISERROR(SEARCH("3- Moderado",N40)))</formula>
    </cfRule>
    <cfRule type="containsText" dxfId="225" priority="290" operator="containsText" text="6- Moderado">
      <formula>NOT(ISERROR(SEARCH("6- Moderado",N40)))</formula>
    </cfRule>
    <cfRule type="containsText" dxfId="224" priority="291" operator="containsText" text="4- Moderado">
      <formula>NOT(ISERROR(SEARCH("4- Moderado",N40)))</formula>
    </cfRule>
    <cfRule type="containsText" dxfId="223" priority="292" operator="containsText" text="3- Bajo">
      <formula>NOT(ISERROR(SEARCH("3- Bajo",N40)))</formula>
    </cfRule>
    <cfRule type="containsText" dxfId="222" priority="293" operator="containsText" text="4- Bajo">
      <formula>NOT(ISERROR(SEARCH("4- Bajo",N40)))</formula>
    </cfRule>
    <cfRule type="containsText" dxfId="221" priority="294" operator="containsText" text="1- Bajo">
      <formula>NOT(ISERROR(SEARCH("1- Bajo",N40)))</formula>
    </cfRule>
  </conditionalFormatting>
  <conditionalFormatting sqref="H40:H44">
    <cfRule type="containsText" dxfId="220" priority="276" operator="containsText" text="Muy Alta">
      <formula>NOT(ISERROR(SEARCH("Muy Alta",H40)))</formula>
    </cfRule>
    <cfRule type="containsText" dxfId="219" priority="277" operator="containsText" text="Alta">
      <formula>NOT(ISERROR(SEARCH("Alta",H40)))</formula>
    </cfRule>
    <cfRule type="containsText" dxfId="218" priority="278" operator="containsText" text="Muy Alta">
      <formula>NOT(ISERROR(SEARCH("Muy Alta",H40)))</formula>
    </cfRule>
    <cfRule type="containsText" dxfId="217" priority="283" operator="containsText" text="Muy Baja">
      <formula>NOT(ISERROR(SEARCH("Muy Baja",H40)))</formula>
    </cfRule>
    <cfRule type="containsText" dxfId="216" priority="284" operator="containsText" text="Baja">
      <formula>NOT(ISERROR(SEARCH("Baja",H40)))</formula>
    </cfRule>
    <cfRule type="containsText" dxfId="215" priority="285" operator="containsText" text="Media">
      <formula>NOT(ISERROR(SEARCH("Media",H40)))</formula>
    </cfRule>
    <cfRule type="containsText" dxfId="214" priority="286" operator="containsText" text="Alta">
      <formula>NOT(ISERROR(SEARCH("Alta",H40)))</formula>
    </cfRule>
    <cfRule type="containsText" dxfId="213" priority="288" operator="containsText" text="Muy Alta">
      <formula>NOT(ISERROR(SEARCH("Muy Alta",H40)))</formula>
    </cfRule>
  </conditionalFormatting>
  <conditionalFormatting sqref="I40:I44">
    <cfRule type="containsText" dxfId="212" priority="279" operator="containsText" text="Catastrófico">
      <formula>NOT(ISERROR(SEARCH("Catastrófico",I40)))</formula>
    </cfRule>
    <cfRule type="containsText" dxfId="211" priority="280" operator="containsText" text="Mayor">
      <formula>NOT(ISERROR(SEARCH("Mayor",I40)))</formula>
    </cfRule>
    <cfRule type="containsText" dxfId="210" priority="281" operator="containsText" text="Menor">
      <formula>NOT(ISERROR(SEARCH("Menor",I40)))</formula>
    </cfRule>
    <cfRule type="containsText" dxfId="209" priority="282" operator="containsText" text="Leve">
      <formula>NOT(ISERROR(SEARCH("Leve",I40)))</formula>
    </cfRule>
    <cfRule type="containsText" dxfId="208" priority="287" operator="containsText" text="Moderado">
      <formula>NOT(ISERROR(SEARCH("Moderado",I40)))</formula>
    </cfRule>
  </conditionalFormatting>
  <conditionalFormatting sqref="K40:K44">
    <cfRule type="containsText" dxfId="207" priority="274" operator="containsText" text="Media">
      <formula>NOT(ISERROR(SEARCH("Media",K40)))</formula>
    </cfRule>
  </conditionalFormatting>
  <conditionalFormatting sqref="L40:L44">
    <cfRule type="containsText" dxfId="206" priority="273" operator="containsText" text="Moderado">
      <formula>NOT(ISERROR(SEARCH("Moderado",L40)))</formula>
    </cfRule>
  </conditionalFormatting>
  <conditionalFormatting sqref="J40:J44">
    <cfRule type="containsText" dxfId="205" priority="272" operator="containsText" text="Moderado">
      <formula>NOT(ISERROR(SEARCH("Moderado",J40)))</formula>
    </cfRule>
  </conditionalFormatting>
  <conditionalFormatting sqref="J40:J44">
    <cfRule type="containsText" dxfId="204" priority="270" operator="containsText" text="Bajo">
      <formula>NOT(ISERROR(SEARCH("Bajo",J40)))</formula>
    </cfRule>
    <cfRule type="containsText" dxfId="203" priority="271" operator="containsText" text="Extremo">
      <formula>NOT(ISERROR(SEARCH("Extremo",J40)))</formula>
    </cfRule>
  </conditionalFormatting>
  <conditionalFormatting sqref="K40:K44">
    <cfRule type="containsText" dxfId="202" priority="268" operator="containsText" text="Baja">
      <formula>NOT(ISERROR(SEARCH("Baja",K40)))</formula>
    </cfRule>
    <cfRule type="containsText" dxfId="201" priority="269" operator="containsText" text="Muy Baja">
      <formula>NOT(ISERROR(SEARCH("Muy Baja",K40)))</formula>
    </cfRule>
  </conditionalFormatting>
  <conditionalFormatting sqref="K40:K44">
    <cfRule type="containsText" dxfId="200" priority="266" operator="containsText" text="Muy Alta">
      <formula>NOT(ISERROR(SEARCH("Muy Alta",K40)))</formula>
    </cfRule>
    <cfRule type="containsText" dxfId="199" priority="267" operator="containsText" text="Alta">
      <formula>NOT(ISERROR(SEARCH("Alta",K40)))</formula>
    </cfRule>
  </conditionalFormatting>
  <conditionalFormatting sqref="L40:L44">
    <cfRule type="containsText" dxfId="198" priority="262" operator="containsText" text="Catastrófico">
      <formula>NOT(ISERROR(SEARCH("Catastrófico",L40)))</formula>
    </cfRule>
    <cfRule type="containsText" dxfId="197" priority="263" operator="containsText" text="Mayor">
      <formula>NOT(ISERROR(SEARCH("Mayor",L40)))</formula>
    </cfRule>
    <cfRule type="containsText" dxfId="196" priority="264" operator="containsText" text="Menor">
      <formula>NOT(ISERROR(SEARCH("Menor",L40)))</formula>
    </cfRule>
    <cfRule type="containsText" dxfId="195" priority="265" operator="containsText" text="Leve">
      <formula>NOT(ISERROR(SEARCH("Leve",L40)))</formula>
    </cfRule>
  </conditionalFormatting>
  <conditionalFormatting sqref="K45:L45">
    <cfRule type="containsText" dxfId="194" priority="256" operator="containsText" text="3- Moderado">
      <formula>NOT(ISERROR(SEARCH("3- Moderado",K45)))</formula>
    </cfRule>
    <cfRule type="containsText" dxfId="193" priority="257" operator="containsText" text="6- Moderado">
      <formula>NOT(ISERROR(SEARCH("6- Moderado",K45)))</formula>
    </cfRule>
    <cfRule type="containsText" dxfId="192" priority="258" operator="containsText" text="4- Moderado">
      <formula>NOT(ISERROR(SEARCH("4- Moderado",K45)))</formula>
    </cfRule>
    <cfRule type="containsText" dxfId="191" priority="259" operator="containsText" text="3- Bajo">
      <formula>NOT(ISERROR(SEARCH("3- Bajo",K45)))</formula>
    </cfRule>
    <cfRule type="containsText" dxfId="190" priority="260" operator="containsText" text="4- Bajo">
      <formula>NOT(ISERROR(SEARCH("4- Bajo",K45)))</formula>
    </cfRule>
    <cfRule type="containsText" dxfId="189" priority="261" operator="containsText" text="1- Bajo">
      <formula>NOT(ISERROR(SEARCH("1- Bajo",K45)))</formula>
    </cfRule>
  </conditionalFormatting>
  <conditionalFormatting sqref="H45:I45">
    <cfRule type="containsText" dxfId="188" priority="250" operator="containsText" text="3- Moderado">
      <formula>NOT(ISERROR(SEARCH("3- Moderado",H45)))</formula>
    </cfRule>
    <cfRule type="containsText" dxfId="187" priority="251" operator="containsText" text="6- Moderado">
      <formula>NOT(ISERROR(SEARCH("6- Moderado",H45)))</formula>
    </cfRule>
    <cfRule type="containsText" dxfId="186" priority="252" operator="containsText" text="4- Moderado">
      <formula>NOT(ISERROR(SEARCH("4- Moderado",H45)))</formula>
    </cfRule>
    <cfRule type="containsText" dxfId="185" priority="253" operator="containsText" text="3- Bajo">
      <formula>NOT(ISERROR(SEARCH("3- Bajo",H45)))</formula>
    </cfRule>
    <cfRule type="containsText" dxfId="184" priority="254" operator="containsText" text="4- Bajo">
      <formula>NOT(ISERROR(SEARCH("4- Bajo",H45)))</formula>
    </cfRule>
    <cfRule type="containsText" dxfId="183" priority="255" operator="containsText" text="1- Bajo">
      <formula>NOT(ISERROR(SEARCH("1- Bajo",H45)))</formula>
    </cfRule>
  </conditionalFormatting>
  <conditionalFormatting sqref="A45 C45:E45">
    <cfRule type="containsText" dxfId="182" priority="244" operator="containsText" text="3- Moderado">
      <formula>NOT(ISERROR(SEARCH("3- Moderado",A45)))</formula>
    </cfRule>
    <cfRule type="containsText" dxfId="181" priority="245" operator="containsText" text="6- Moderado">
      <formula>NOT(ISERROR(SEARCH("6- Moderado",A45)))</formula>
    </cfRule>
    <cfRule type="containsText" dxfId="180" priority="246" operator="containsText" text="4- Moderado">
      <formula>NOT(ISERROR(SEARCH("4- Moderado",A45)))</formula>
    </cfRule>
    <cfRule type="containsText" dxfId="179" priority="247" operator="containsText" text="3- Bajo">
      <formula>NOT(ISERROR(SEARCH("3- Bajo",A45)))</formula>
    </cfRule>
    <cfRule type="containsText" dxfId="178" priority="248" operator="containsText" text="4- Bajo">
      <formula>NOT(ISERROR(SEARCH("4- Bajo",A45)))</formula>
    </cfRule>
    <cfRule type="containsText" dxfId="177" priority="249" operator="containsText" text="1- Bajo">
      <formula>NOT(ISERROR(SEARCH("1- Bajo",A45)))</formula>
    </cfRule>
  </conditionalFormatting>
  <conditionalFormatting sqref="F45:G45">
    <cfRule type="containsText" dxfId="176" priority="238" operator="containsText" text="3- Moderado">
      <formula>NOT(ISERROR(SEARCH("3- Moderado",F45)))</formula>
    </cfRule>
    <cfRule type="containsText" dxfId="175" priority="239" operator="containsText" text="6- Moderado">
      <formula>NOT(ISERROR(SEARCH("6- Moderado",F45)))</formula>
    </cfRule>
    <cfRule type="containsText" dxfId="174" priority="240" operator="containsText" text="4- Moderado">
      <formula>NOT(ISERROR(SEARCH("4- Moderado",F45)))</formula>
    </cfRule>
    <cfRule type="containsText" dxfId="173" priority="241" operator="containsText" text="3- Bajo">
      <formula>NOT(ISERROR(SEARCH("3- Bajo",F45)))</formula>
    </cfRule>
    <cfRule type="containsText" dxfId="172" priority="242" operator="containsText" text="4- Bajo">
      <formula>NOT(ISERROR(SEARCH("4- Bajo",F45)))</formula>
    </cfRule>
    <cfRule type="containsText" dxfId="171" priority="243" operator="containsText" text="1- Bajo">
      <formula>NOT(ISERROR(SEARCH("1- Bajo",F45)))</formula>
    </cfRule>
  </conditionalFormatting>
  <conditionalFormatting sqref="J45:J49">
    <cfRule type="containsText" dxfId="170" priority="233" operator="containsText" text="Bajo">
      <formula>NOT(ISERROR(SEARCH("Bajo",J45)))</formula>
    </cfRule>
    <cfRule type="containsText" dxfId="169" priority="234" operator="containsText" text="Moderado">
      <formula>NOT(ISERROR(SEARCH("Moderado",J45)))</formula>
    </cfRule>
    <cfRule type="containsText" dxfId="168" priority="235" operator="containsText" text="Alto">
      <formula>NOT(ISERROR(SEARCH("Alto",J45)))</formula>
    </cfRule>
    <cfRule type="containsText" dxfId="167" priority="236" operator="containsText" text="Extremo">
      <formula>NOT(ISERROR(SEARCH("Extremo",J45)))</formula>
    </cfRule>
    <cfRule type="colorScale" priority="237">
      <colorScale>
        <cfvo type="min"/>
        <cfvo type="max"/>
        <color rgb="FFFF7128"/>
        <color rgb="FFFFEF9C"/>
      </colorScale>
    </cfRule>
  </conditionalFormatting>
  <conditionalFormatting sqref="M45:M49">
    <cfRule type="containsText" dxfId="166" priority="208" operator="containsText" text="Moderado">
      <formula>NOT(ISERROR(SEARCH("Moderado",M45)))</formula>
    </cfRule>
    <cfRule type="containsText" dxfId="165" priority="228" operator="containsText" text="Bajo">
      <formula>NOT(ISERROR(SEARCH("Bajo",M45)))</formula>
    </cfRule>
    <cfRule type="containsText" dxfId="164" priority="229" operator="containsText" text="Moderado">
      <formula>NOT(ISERROR(SEARCH("Moderado",M45)))</formula>
    </cfRule>
    <cfRule type="containsText" dxfId="163" priority="230" operator="containsText" text="Alto">
      <formula>NOT(ISERROR(SEARCH("Alto",M45)))</formula>
    </cfRule>
    <cfRule type="containsText" dxfId="162" priority="231" operator="containsText" text="Extremo">
      <formula>NOT(ISERROR(SEARCH("Extremo",M45)))</formula>
    </cfRule>
    <cfRule type="colorScale" priority="232">
      <colorScale>
        <cfvo type="min"/>
        <cfvo type="max"/>
        <color rgb="FFFF7128"/>
        <color rgb="FFFFEF9C"/>
      </colorScale>
    </cfRule>
  </conditionalFormatting>
  <conditionalFormatting sqref="N45">
    <cfRule type="containsText" dxfId="161" priority="222" operator="containsText" text="3- Moderado">
      <formula>NOT(ISERROR(SEARCH("3- Moderado",N45)))</formula>
    </cfRule>
    <cfRule type="containsText" dxfId="160" priority="223" operator="containsText" text="6- Moderado">
      <formula>NOT(ISERROR(SEARCH("6- Moderado",N45)))</formula>
    </cfRule>
    <cfRule type="containsText" dxfId="159" priority="224" operator="containsText" text="4- Moderado">
      <formula>NOT(ISERROR(SEARCH("4- Moderado",N45)))</formula>
    </cfRule>
    <cfRule type="containsText" dxfId="158" priority="225" operator="containsText" text="3- Bajo">
      <formula>NOT(ISERROR(SEARCH("3- Bajo",N45)))</formula>
    </cfRule>
    <cfRule type="containsText" dxfId="157" priority="226" operator="containsText" text="4- Bajo">
      <formula>NOT(ISERROR(SEARCH("4- Bajo",N45)))</formula>
    </cfRule>
    <cfRule type="containsText" dxfId="156" priority="227" operator="containsText" text="1- Bajo">
      <formula>NOT(ISERROR(SEARCH("1- Bajo",N45)))</formula>
    </cfRule>
  </conditionalFormatting>
  <conditionalFormatting sqref="H45:H49">
    <cfRule type="containsText" dxfId="155" priority="209" operator="containsText" text="Muy Alta">
      <formula>NOT(ISERROR(SEARCH("Muy Alta",H45)))</formula>
    </cfRule>
    <cfRule type="containsText" dxfId="154" priority="210" operator="containsText" text="Alta">
      <formula>NOT(ISERROR(SEARCH("Alta",H45)))</formula>
    </cfRule>
    <cfRule type="containsText" dxfId="153" priority="211" operator="containsText" text="Muy Alta">
      <formula>NOT(ISERROR(SEARCH("Muy Alta",H45)))</formula>
    </cfRule>
    <cfRule type="containsText" dxfId="152" priority="216" operator="containsText" text="Muy Baja">
      <formula>NOT(ISERROR(SEARCH("Muy Baja",H45)))</formula>
    </cfRule>
    <cfRule type="containsText" dxfId="151" priority="217" operator="containsText" text="Baja">
      <formula>NOT(ISERROR(SEARCH("Baja",H45)))</formula>
    </cfRule>
    <cfRule type="containsText" dxfId="150" priority="218" operator="containsText" text="Media">
      <formula>NOT(ISERROR(SEARCH("Media",H45)))</formula>
    </cfRule>
    <cfRule type="containsText" dxfId="149" priority="219" operator="containsText" text="Alta">
      <formula>NOT(ISERROR(SEARCH("Alta",H45)))</formula>
    </cfRule>
    <cfRule type="containsText" dxfId="148" priority="221" operator="containsText" text="Muy Alta">
      <formula>NOT(ISERROR(SEARCH("Muy Alta",H45)))</formula>
    </cfRule>
  </conditionalFormatting>
  <conditionalFormatting sqref="I45:I49">
    <cfRule type="containsText" dxfId="147" priority="212" operator="containsText" text="Catastrófico">
      <formula>NOT(ISERROR(SEARCH("Catastrófico",I45)))</formula>
    </cfRule>
    <cfRule type="containsText" dxfId="146" priority="213" operator="containsText" text="Mayor">
      <formula>NOT(ISERROR(SEARCH("Mayor",I45)))</formula>
    </cfRule>
    <cfRule type="containsText" dxfId="145" priority="214" operator="containsText" text="Menor">
      <formula>NOT(ISERROR(SEARCH("Menor",I45)))</formula>
    </cfRule>
    <cfRule type="containsText" dxfId="144" priority="215" operator="containsText" text="Leve">
      <formula>NOT(ISERROR(SEARCH("Leve",I45)))</formula>
    </cfRule>
    <cfRule type="containsText" dxfId="143" priority="220" operator="containsText" text="Moderado">
      <formula>NOT(ISERROR(SEARCH("Moderado",I45)))</formula>
    </cfRule>
  </conditionalFormatting>
  <conditionalFormatting sqref="K45:K49">
    <cfRule type="containsText" dxfId="142" priority="207" operator="containsText" text="Media">
      <formula>NOT(ISERROR(SEARCH("Media",K45)))</formula>
    </cfRule>
  </conditionalFormatting>
  <conditionalFormatting sqref="L45:L49">
    <cfRule type="containsText" dxfId="141" priority="206" operator="containsText" text="Moderado">
      <formula>NOT(ISERROR(SEARCH("Moderado",L45)))</formula>
    </cfRule>
  </conditionalFormatting>
  <conditionalFormatting sqref="J45:J49">
    <cfRule type="containsText" dxfId="140" priority="205" operator="containsText" text="Moderado">
      <formula>NOT(ISERROR(SEARCH("Moderado",J45)))</formula>
    </cfRule>
  </conditionalFormatting>
  <conditionalFormatting sqref="J45:J49">
    <cfRule type="containsText" dxfId="139" priority="203" operator="containsText" text="Bajo">
      <formula>NOT(ISERROR(SEARCH("Bajo",J45)))</formula>
    </cfRule>
    <cfRule type="containsText" dxfId="138" priority="204" operator="containsText" text="Extremo">
      <formula>NOT(ISERROR(SEARCH("Extremo",J45)))</formula>
    </cfRule>
  </conditionalFormatting>
  <conditionalFormatting sqref="K45:K49">
    <cfRule type="containsText" dxfId="137" priority="201" operator="containsText" text="Baja">
      <formula>NOT(ISERROR(SEARCH("Baja",K45)))</formula>
    </cfRule>
    <cfRule type="containsText" dxfId="136" priority="202" operator="containsText" text="Muy Baja">
      <formula>NOT(ISERROR(SEARCH("Muy Baja",K45)))</formula>
    </cfRule>
  </conditionalFormatting>
  <conditionalFormatting sqref="K45:K49">
    <cfRule type="containsText" dxfId="135" priority="199" operator="containsText" text="Muy Alta">
      <formula>NOT(ISERROR(SEARCH("Muy Alta",K45)))</formula>
    </cfRule>
    <cfRule type="containsText" dxfId="134" priority="200" operator="containsText" text="Alta">
      <formula>NOT(ISERROR(SEARCH("Alta",K45)))</formula>
    </cfRule>
  </conditionalFormatting>
  <conditionalFormatting sqref="L45:L49">
    <cfRule type="containsText" dxfId="133" priority="195" operator="containsText" text="Catastrófico">
      <formula>NOT(ISERROR(SEARCH("Catastrófico",L45)))</formula>
    </cfRule>
    <cfRule type="containsText" dxfId="132" priority="196" operator="containsText" text="Mayor">
      <formula>NOT(ISERROR(SEARCH("Mayor",L45)))</formula>
    </cfRule>
    <cfRule type="containsText" dxfId="131" priority="197" operator="containsText" text="Menor">
      <formula>NOT(ISERROR(SEARCH("Menor",L45)))</formula>
    </cfRule>
    <cfRule type="containsText" dxfId="130" priority="198" operator="containsText" text="Leve">
      <formula>NOT(ISERROR(SEARCH("Leve",L45)))</formula>
    </cfRule>
  </conditionalFormatting>
  <conditionalFormatting sqref="K50:L50">
    <cfRule type="containsText" dxfId="129" priority="189" operator="containsText" text="3- Moderado">
      <formula>NOT(ISERROR(SEARCH("3- Moderado",K50)))</formula>
    </cfRule>
    <cfRule type="containsText" dxfId="128" priority="190" operator="containsText" text="6- Moderado">
      <formula>NOT(ISERROR(SEARCH("6- Moderado",K50)))</formula>
    </cfRule>
    <cfRule type="containsText" dxfId="127" priority="191" operator="containsText" text="4- Moderado">
      <formula>NOT(ISERROR(SEARCH("4- Moderado",K50)))</formula>
    </cfRule>
    <cfRule type="containsText" dxfId="126" priority="192" operator="containsText" text="3- Bajo">
      <formula>NOT(ISERROR(SEARCH("3- Bajo",K50)))</formula>
    </cfRule>
    <cfRule type="containsText" dxfId="125" priority="193" operator="containsText" text="4- Bajo">
      <formula>NOT(ISERROR(SEARCH("4- Bajo",K50)))</formula>
    </cfRule>
    <cfRule type="containsText" dxfId="124" priority="194" operator="containsText" text="1- Bajo">
      <formula>NOT(ISERROR(SEARCH("1- Bajo",K50)))</formula>
    </cfRule>
  </conditionalFormatting>
  <conditionalFormatting sqref="H50:I50">
    <cfRule type="containsText" dxfId="123" priority="183" operator="containsText" text="3- Moderado">
      <formula>NOT(ISERROR(SEARCH("3- Moderado",H50)))</formula>
    </cfRule>
    <cfRule type="containsText" dxfId="122" priority="184" operator="containsText" text="6- Moderado">
      <formula>NOT(ISERROR(SEARCH("6- Moderado",H50)))</formula>
    </cfRule>
    <cfRule type="containsText" dxfId="121" priority="185" operator="containsText" text="4- Moderado">
      <formula>NOT(ISERROR(SEARCH("4- Moderado",H50)))</formula>
    </cfRule>
    <cfRule type="containsText" dxfId="120" priority="186" operator="containsText" text="3- Bajo">
      <formula>NOT(ISERROR(SEARCH("3- Bajo",H50)))</formula>
    </cfRule>
    <cfRule type="containsText" dxfId="119" priority="187" operator="containsText" text="4- Bajo">
      <formula>NOT(ISERROR(SEARCH("4- Bajo",H50)))</formula>
    </cfRule>
    <cfRule type="containsText" dxfId="118" priority="188" operator="containsText" text="1- Bajo">
      <formula>NOT(ISERROR(SEARCH("1- Bajo",H50)))</formula>
    </cfRule>
  </conditionalFormatting>
  <conditionalFormatting sqref="A50 C50:E50">
    <cfRule type="containsText" dxfId="117" priority="177" operator="containsText" text="3- Moderado">
      <formula>NOT(ISERROR(SEARCH("3- Moderado",A50)))</formula>
    </cfRule>
    <cfRule type="containsText" dxfId="116" priority="178" operator="containsText" text="6- Moderado">
      <formula>NOT(ISERROR(SEARCH("6- Moderado",A50)))</formula>
    </cfRule>
    <cfRule type="containsText" dxfId="115" priority="179" operator="containsText" text="4- Moderado">
      <formula>NOT(ISERROR(SEARCH("4- Moderado",A50)))</formula>
    </cfRule>
    <cfRule type="containsText" dxfId="114" priority="180" operator="containsText" text="3- Bajo">
      <formula>NOT(ISERROR(SEARCH("3- Bajo",A50)))</formula>
    </cfRule>
    <cfRule type="containsText" dxfId="113" priority="181" operator="containsText" text="4- Bajo">
      <formula>NOT(ISERROR(SEARCH("4- Bajo",A50)))</formula>
    </cfRule>
    <cfRule type="containsText" dxfId="112" priority="182" operator="containsText" text="1- Bajo">
      <formula>NOT(ISERROR(SEARCH("1- Bajo",A50)))</formula>
    </cfRule>
  </conditionalFormatting>
  <conditionalFormatting sqref="F50:G50">
    <cfRule type="containsText" dxfId="111" priority="171" operator="containsText" text="3- Moderado">
      <formula>NOT(ISERROR(SEARCH("3- Moderado",F50)))</formula>
    </cfRule>
    <cfRule type="containsText" dxfId="110" priority="172" operator="containsText" text="6- Moderado">
      <formula>NOT(ISERROR(SEARCH("6- Moderado",F50)))</formula>
    </cfRule>
    <cfRule type="containsText" dxfId="109" priority="173" operator="containsText" text="4- Moderado">
      <formula>NOT(ISERROR(SEARCH("4- Moderado",F50)))</formula>
    </cfRule>
    <cfRule type="containsText" dxfId="108" priority="174" operator="containsText" text="3- Bajo">
      <formula>NOT(ISERROR(SEARCH("3- Bajo",F50)))</formula>
    </cfRule>
    <cfRule type="containsText" dxfId="107" priority="175" operator="containsText" text="4- Bajo">
      <formula>NOT(ISERROR(SEARCH("4- Bajo",F50)))</formula>
    </cfRule>
    <cfRule type="containsText" dxfId="106" priority="176" operator="containsText" text="1- Bajo">
      <formula>NOT(ISERROR(SEARCH("1- Bajo",F50)))</formula>
    </cfRule>
  </conditionalFormatting>
  <conditionalFormatting sqref="J50:J54">
    <cfRule type="containsText" dxfId="105" priority="166" operator="containsText" text="Bajo">
      <formula>NOT(ISERROR(SEARCH("Bajo",J50)))</formula>
    </cfRule>
    <cfRule type="containsText" dxfId="104" priority="167" operator="containsText" text="Moderado">
      <formula>NOT(ISERROR(SEARCH("Moderado",J50)))</formula>
    </cfRule>
    <cfRule type="containsText" dxfId="103" priority="168" operator="containsText" text="Alto">
      <formula>NOT(ISERROR(SEARCH("Alto",J50)))</formula>
    </cfRule>
    <cfRule type="containsText" dxfId="102" priority="169" operator="containsText" text="Extremo">
      <formula>NOT(ISERROR(SEARCH("Extremo",J50)))</formula>
    </cfRule>
    <cfRule type="colorScale" priority="170">
      <colorScale>
        <cfvo type="min"/>
        <cfvo type="max"/>
        <color rgb="FFFF7128"/>
        <color rgb="FFFFEF9C"/>
      </colorScale>
    </cfRule>
  </conditionalFormatting>
  <conditionalFormatting sqref="M50:M54">
    <cfRule type="containsText" dxfId="101" priority="141" operator="containsText" text="Moderado">
      <formula>NOT(ISERROR(SEARCH("Moderado",M50)))</formula>
    </cfRule>
    <cfRule type="containsText" dxfId="100" priority="161" operator="containsText" text="Bajo">
      <formula>NOT(ISERROR(SEARCH("Bajo",M50)))</formula>
    </cfRule>
    <cfRule type="containsText" dxfId="99" priority="162" operator="containsText" text="Moderado">
      <formula>NOT(ISERROR(SEARCH("Moderado",M50)))</formula>
    </cfRule>
    <cfRule type="containsText" dxfId="98" priority="163" operator="containsText" text="Alto">
      <formula>NOT(ISERROR(SEARCH("Alto",M50)))</formula>
    </cfRule>
    <cfRule type="containsText" dxfId="97" priority="164" operator="containsText" text="Extremo">
      <formula>NOT(ISERROR(SEARCH("Extremo",M50)))</formula>
    </cfRule>
    <cfRule type="colorScale" priority="165">
      <colorScale>
        <cfvo type="min"/>
        <cfvo type="max"/>
        <color rgb="FFFF7128"/>
        <color rgb="FFFFEF9C"/>
      </colorScale>
    </cfRule>
  </conditionalFormatting>
  <conditionalFormatting sqref="N50">
    <cfRule type="containsText" dxfId="96" priority="155" operator="containsText" text="3- Moderado">
      <formula>NOT(ISERROR(SEARCH("3- Moderado",N50)))</formula>
    </cfRule>
    <cfRule type="containsText" dxfId="95" priority="156" operator="containsText" text="6- Moderado">
      <formula>NOT(ISERROR(SEARCH("6- Moderado",N50)))</formula>
    </cfRule>
    <cfRule type="containsText" dxfId="94" priority="157" operator="containsText" text="4- Moderado">
      <formula>NOT(ISERROR(SEARCH("4- Moderado",N50)))</formula>
    </cfRule>
    <cfRule type="containsText" dxfId="93" priority="158" operator="containsText" text="3- Bajo">
      <formula>NOT(ISERROR(SEARCH("3- Bajo",N50)))</formula>
    </cfRule>
    <cfRule type="containsText" dxfId="92" priority="159" operator="containsText" text="4- Bajo">
      <formula>NOT(ISERROR(SEARCH("4- Bajo",N50)))</formula>
    </cfRule>
    <cfRule type="containsText" dxfId="91" priority="160" operator="containsText" text="1- Bajo">
      <formula>NOT(ISERROR(SEARCH("1- Bajo",N50)))</formula>
    </cfRule>
  </conditionalFormatting>
  <conditionalFormatting sqref="H50:H54">
    <cfRule type="containsText" dxfId="90" priority="142" operator="containsText" text="Muy Alta">
      <formula>NOT(ISERROR(SEARCH("Muy Alta",H50)))</formula>
    </cfRule>
    <cfRule type="containsText" dxfId="89" priority="143" operator="containsText" text="Alta">
      <formula>NOT(ISERROR(SEARCH("Alta",H50)))</formula>
    </cfRule>
    <cfRule type="containsText" dxfId="88" priority="144" operator="containsText" text="Muy Alta">
      <formula>NOT(ISERROR(SEARCH("Muy Alta",H50)))</formula>
    </cfRule>
    <cfRule type="containsText" dxfId="87" priority="149" operator="containsText" text="Muy Baja">
      <formula>NOT(ISERROR(SEARCH("Muy Baja",H50)))</formula>
    </cfRule>
    <cfRule type="containsText" dxfId="86" priority="150" operator="containsText" text="Baja">
      <formula>NOT(ISERROR(SEARCH("Baja",H50)))</formula>
    </cfRule>
    <cfRule type="containsText" dxfId="85" priority="151" operator="containsText" text="Media">
      <formula>NOT(ISERROR(SEARCH("Media",H50)))</formula>
    </cfRule>
    <cfRule type="containsText" dxfId="84" priority="152" operator="containsText" text="Alta">
      <formula>NOT(ISERROR(SEARCH("Alta",H50)))</formula>
    </cfRule>
    <cfRule type="containsText" dxfId="83" priority="154" operator="containsText" text="Muy Alta">
      <formula>NOT(ISERROR(SEARCH("Muy Alta",H50)))</formula>
    </cfRule>
  </conditionalFormatting>
  <conditionalFormatting sqref="I50:I54">
    <cfRule type="containsText" dxfId="82" priority="145" operator="containsText" text="Catastrófico">
      <formula>NOT(ISERROR(SEARCH("Catastrófico",I50)))</formula>
    </cfRule>
    <cfRule type="containsText" dxfId="81" priority="146" operator="containsText" text="Mayor">
      <formula>NOT(ISERROR(SEARCH("Mayor",I50)))</formula>
    </cfRule>
    <cfRule type="containsText" dxfId="80" priority="147" operator="containsText" text="Menor">
      <formula>NOT(ISERROR(SEARCH("Menor",I50)))</formula>
    </cfRule>
    <cfRule type="containsText" dxfId="79" priority="148" operator="containsText" text="Leve">
      <formula>NOT(ISERROR(SEARCH("Leve",I50)))</formula>
    </cfRule>
    <cfRule type="containsText" dxfId="78" priority="153" operator="containsText" text="Moderado">
      <formula>NOT(ISERROR(SEARCH("Moderado",I50)))</formula>
    </cfRule>
  </conditionalFormatting>
  <conditionalFormatting sqref="K50:K54">
    <cfRule type="containsText" dxfId="77" priority="140" operator="containsText" text="Media">
      <formula>NOT(ISERROR(SEARCH("Media",K50)))</formula>
    </cfRule>
  </conditionalFormatting>
  <conditionalFormatting sqref="L50:L54">
    <cfRule type="containsText" dxfId="76" priority="139" operator="containsText" text="Moderado">
      <formula>NOT(ISERROR(SEARCH("Moderado",L50)))</formula>
    </cfRule>
  </conditionalFormatting>
  <conditionalFormatting sqref="J50:J54">
    <cfRule type="containsText" dxfId="75" priority="138" operator="containsText" text="Moderado">
      <formula>NOT(ISERROR(SEARCH("Moderado",J50)))</formula>
    </cfRule>
  </conditionalFormatting>
  <conditionalFormatting sqref="J50:J54">
    <cfRule type="containsText" dxfId="74" priority="136" operator="containsText" text="Bajo">
      <formula>NOT(ISERROR(SEARCH("Bajo",J50)))</formula>
    </cfRule>
    <cfRule type="containsText" dxfId="73" priority="137" operator="containsText" text="Extremo">
      <formula>NOT(ISERROR(SEARCH("Extremo",J50)))</formula>
    </cfRule>
  </conditionalFormatting>
  <conditionalFormatting sqref="K50:K54">
    <cfRule type="containsText" dxfId="72" priority="134" operator="containsText" text="Baja">
      <formula>NOT(ISERROR(SEARCH("Baja",K50)))</formula>
    </cfRule>
    <cfRule type="containsText" dxfId="71" priority="135" operator="containsText" text="Muy Baja">
      <formula>NOT(ISERROR(SEARCH("Muy Baja",K50)))</formula>
    </cfRule>
  </conditionalFormatting>
  <conditionalFormatting sqref="K50:K54">
    <cfRule type="containsText" dxfId="70" priority="132" operator="containsText" text="Muy Alta">
      <formula>NOT(ISERROR(SEARCH("Muy Alta",K50)))</formula>
    </cfRule>
    <cfRule type="containsText" dxfId="69" priority="133" operator="containsText" text="Alta">
      <formula>NOT(ISERROR(SEARCH("Alta",K50)))</formula>
    </cfRule>
  </conditionalFormatting>
  <conditionalFormatting sqref="L50:L54">
    <cfRule type="containsText" dxfId="68" priority="128" operator="containsText" text="Catastrófico">
      <formula>NOT(ISERROR(SEARCH("Catastrófico",L50)))</formula>
    </cfRule>
    <cfRule type="containsText" dxfId="67" priority="129" operator="containsText" text="Mayor">
      <formula>NOT(ISERROR(SEARCH("Mayor",L50)))</formula>
    </cfRule>
    <cfRule type="containsText" dxfId="66" priority="130" operator="containsText" text="Menor">
      <formula>NOT(ISERROR(SEARCH("Menor",L50)))</formula>
    </cfRule>
    <cfRule type="containsText" dxfId="65" priority="131" operator="containsText" text="Leve">
      <formula>NOT(ISERROR(SEARCH("Leve",L50)))</formula>
    </cfRule>
  </conditionalFormatting>
  <conditionalFormatting sqref="K55:L55">
    <cfRule type="containsText" dxfId="64" priority="122" operator="containsText" text="3- Moderado">
      <formula>NOT(ISERROR(SEARCH("3- Moderado",K55)))</formula>
    </cfRule>
    <cfRule type="containsText" dxfId="63" priority="123" operator="containsText" text="6- Moderado">
      <formula>NOT(ISERROR(SEARCH("6- Moderado",K55)))</formula>
    </cfRule>
    <cfRule type="containsText" dxfId="62" priority="124" operator="containsText" text="4- Moderado">
      <formula>NOT(ISERROR(SEARCH("4- Moderado",K55)))</formula>
    </cfRule>
    <cfRule type="containsText" dxfId="61" priority="125" operator="containsText" text="3- Bajo">
      <formula>NOT(ISERROR(SEARCH("3- Bajo",K55)))</formula>
    </cfRule>
    <cfRule type="containsText" dxfId="60" priority="126" operator="containsText" text="4- Bajo">
      <formula>NOT(ISERROR(SEARCH("4- Bajo",K55)))</formula>
    </cfRule>
    <cfRule type="containsText" dxfId="59" priority="127" operator="containsText" text="1- Bajo">
      <formula>NOT(ISERROR(SEARCH("1- Bajo",K55)))</formula>
    </cfRule>
  </conditionalFormatting>
  <conditionalFormatting sqref="H55:I55">
    <cfRule type="containsText" dxfId="58" priority="116" operator="containsText" text="3- Moderado">
      <formula>NOT(ISERROR(SEARCH("3- Moderado",H55)))</formula>
    </cfRule>
    <cfRule type="containsText" dxfId="57" priority="117" operator="containsText" text="6- Moderado">
      <formula>NOT(ISERROR(SEARCH("6- Moderado",H55)))</formula>
    </cfRule>
    <cfRule type="containsText" dxfId="56" priority="118" operator="containsText" text="4- Moderado">
      <formula>NOT(ISERROR(SEARCH("4- Moderado",H55)))</formula>
    </cfRule>
    <cfRule type="containsText" dxfId="55" priority="119" operator="containsText" text="3- Bajo">
      <formula>NOT(ISERROR(SEARCH("3- Bajo",H55)))</formula>
    </cfRule>
    <cfRule type="containsText" dxfId="54" priority="120" operator="containsText" text="4- Bajo">
      <formula>NOT(ISERROR(SEARCH("4- Bajo",H55)))</formula>
    </cfRule>
    <cfRule type="containsText" dxfId="53" priority="121" operator="containsText" text="1- Bajo">
      <formula>NOT(ISERROR(SEARCH("1- Bajo",H55)))</formula>
    </cfRule>
  </conditionalFormatting>
  <conditionalFormatting sqref="A55 C55:E55">
    <cfRule type="containsText" dxfId="52" priority="110" operator="containsText" text="3- Moderado">
      <formula>NOT(ISERROR(SEARCH("3- Moderado",A55)))</formula>
    </cfRule>
    <cfRule type="containsText" dxfId="51" priority="111" operator="containsText" text="6- Moderado">
      <formula>NOT(ISERROR(SEARCH("6- Moderado",A55)))</formula>
    </cfRule>
    <cfRule type="containsText" dxfId="50" priority="112" operator="containsText" text="4- Moderado">
      <formula>NOT(ISERROR(SEARCH("4- Moderado",A55)))</formula>
    </cfRule>
    <cfRule type="containsText" dxfId="49" priority="113" operator="containsText" text="3- Bajo">
      <formula>NOT(ISERROR(SEARCH("3- Bajo",A55)))</formula>
    </cfRule>
    <cfRule type="containsText" dxfId="48" priority="114" operator="containsText" text="4- Bajo">
      <formula>NOT(ISERROR(SEARCH("4- Bajo",A55)))</formula>
    </cfRule>
    <cfRule type="containsText" dxfId="47" priority="115" operator="containsText" text="1- Bajo">
      <formula>NOT(ISERROR(SEARCH("1- Bajo",A55)))</formula>
    </cfRule>
  </conditionalFormatting>
  <conditionalFormatting sqref="F55:G55">
    <cfRule type="containsText" dxfId="46" priority="104" operator="containsText" text="3- Moderado">
      <formula>NOT(ISERROR(SEARCH("3- Moderado",F55)))</formula>
    </cfRule>
    <cfRule type="containsText" dxfId="45" priority="105" operator="containsText" text="6- Moderado">
      <formula>NOT(ISERROR(SEARCH("6- Moderado",F55)))</formula>
    </cfRule>
    <cfRule type="containsText" dxfId="44" priority="106" operator="containsText" text="4- Moderado">
      <formula>NOT(ISERROR(SEARCH("4- Moderado",F55)))</formula>
    </cfRule>
    <cfRule type="containsText" dxfId="43" priority="107" operator="containsText" text="3- Bajo">
      <formula>NOT(ISERROR(SEARCH("3- Bajo",F55)))</formula>
    </cfRule>
    <cfRule type="containsText" dxfId="42" priority="108" operator="containsText" text="4- Bajo">
      <formula>NOT(ISERROR(SEARCH("4- Bajo",F55)))</formula>
    </cfRule>
    <cfRule type="containsText" dxfId="41" priority="109" operator="containsText" text="1- Bajo">
      <formula>NOT(ISERROR(SEARCH("1- Bajo",F55)))</formula>
    </cfRule>
  </conditionalFormatting>
  <conditionalFormatting sqref="J55:J59">
    <cfRule type="containsText" dxfId="40" priority="99" operator="containsText" text="Bajo">
      <formula>NOT(ISERROR(SEARCH("Bajo",J55)))</formula>
    </cfRule>
    <cfRule type="containsText" dxfId="39" priority="100" operator="containsText" text="Moderado">
      <formula>NOT(ISERROR(SEARCH("Moderado",J55)))</formula>
    </cfRule>
    <cfRule type="containsText" dxfId="38" priority="101" operator="containsText" text="Alto">
      <formula>NOT(ISERROR(SEARCH("Alto",J55)))</formula>
    </cfRule>
    <cfRule type="containsText" dxfId="37" priority="102" operator="containsText" text="Extremo">
      <formula>NOT(ISERROR(SEARCH("Extremo",J55)))</formula>
    </cfRule>
    <cfRule type="colorScale" priority="103">
      <colorScale>
        <cfvo type="min"/>
        <cfvo type="max"/>
        <color rgb="FFFF7128"/>
        <color rgb="FFFFEF9C"/>
      </colorScale>
    </cfRule>
  </conditionalFormatting>
  <conditionalFormatting sqref="M55:M59">
    <cfRule type="containsText" dxfId="36" priority="74" operator="containsText" text="Moderado">
      <formula>NOT(ISERROR(SEARCH("Moderado",M55)))</formula>
    </cfRule>
    <cfRule type="containsText" dxfId="35" priority="94" operator="containsText" text="Bajo">
      <formula>NOT(ISERROR(SEARCH("Bajo",M55)))</formula>
    </cfRule>
    <cfRule type="containsText" dxfId="34" priority="95" operator="containsText" text="Moderado">
      <formula>NOT(ISERROR(SEARCH("Moderado",M55)))</formula>
    </cfRule>
    <cfRule type="containsText" dxfId="33" priority="96" operator="containsText" text="Alto">
      <formula>NOT(ISERROR(SEARCH("Alto",M55)))</formula>
    </cfRule>
    <cfRule type="containsText" dxfId="32" priority="97" operator="containsText" text="Extremo">
      <formula>NOT(ISERROR(SEARCH("Extremo",M55)))</formula>
    </cfRule>
    <cfRule type="colorScale" priority="98">
      <colorScale>
        <cfvo type="min"/>
        <cfvo type="max"/>
        <color rgb="FFFF7128"/>
        <color rgb="FFFFEF9C"/>
      </colorScale>
    </cfRule>
  </conditionalFormatting>
  <conditionalFormatting sqref="N55">
    <cfRule type="containsText" dxfId="31" priority="88" operator="containsText" text="3- Moderado">
      <formula>NOT(ISERROR(SEARCH("3- Moderado",N55)))</formula>
    </cfRule>
    <cfRule type="containsText" dxfId="30" priority="89" operator="containsText" text="6- Moderado">
      <formula>NOT(ISERROR(SEARCH("6- Moderado",N55)))</formula>
    </cfRule>
    <cfRule type="containsText" dxfId="29" priority="90" operator="containsText" text="4- Moderado">
      <formula>NOT(ISERROR(SEARCH("4- Moderado",N55)))</formula>
    </cfRule>
    <cfRule type="containsText" dxfId="28" priority="91" operator="containsText" text="3- Bajo">
      <formula>NOT(ISERROR(SEARCH("3- Bajo",N55)))</formula>
    </cfRule>
    <cfRule type="containsText" dxfId="27" priority="92" operator="containsText" text="4- Bajo">
      <formula>NOT(ISERROR(SEARCH("4- Bajo",N55)))</formula>
    </cfRule>
    <cfRule type="containsText" dxfId="26" priority="93" operator="containsText" text="1- Bajo">
      <formula>NOT(ISERROR(SEARCH("1- Bajo",N55)))</formula>
    </cfRule>
  </conditionalFormatting>
  <conditionalFormatting sqref="H55:H59">
    <cfRule type="containsText" dxfId="25" priority="75" operator="containsText" text="Muy Alta">
      <formula>NOT(ISERROR(SEARCH("Muy Alta",H55)))</formula>
    </cfRule>
    <cfRule type="containsText" dxfId="24" priority="76" operator="containsText" text="Alta">
      <formula>NOT(ISERROR(SEARCH("Alta",H55)))</formula>
    </cfRule>
    <cfRule type="containsText" dxfId="23" priority="77" operator="containsText" text="Muy Alta">
      <formula>NOT(ISERROR(SEARCH("Muy Alta",H55)))</formula>
    </cfRule>
    <cfRule type="containsText" dxfId="22" priority="82" operator="containsText" text="Muy Baja">
      <formula>NOT(ISERROR(SEARCH("Muy Baja",H55)))</formula>
    </cfRule>
    <cfRule type="containsText" dxfId="21" priority="83" operator="containsText" text="Baja">
      <formula>NOT(ISERROR(SEARCH("Baja",H55)))</formula>
    </cfRule>
    <cfRule type="containsText" dxfId="20" priority="84" operator="containsText" text="Media">
      <formula>NOT(ISERROR(SEARCH("Media",H55)))</formula>
    </cfRule>
    <cfRule type="containsText" dxfId="19" priority="85" operator="containsText" text="Alta">
      <formula>NOT(ISERROR(SEARCH("Alta",H55)))</formula>
    </cfRule>
    <cfRule type="containsText" dxfId="18" priority="87" operator="containsText" text="Muy Alta">
      <formula>NOT(ISERROR(SEARCH("Muy Alta",H55)))</formula>
    </cfRule>
  </conditionalFormatting>
  <conditionalFormatting sqref="I55:I59">
    <cfRule type="containsText" dxfId="17" priority="78" operator="containsText" text="Catastrófico">
      <formula>NOT(ISERROR(SEARCH("Catastrófico",I55)))</formula>
    </cfRule>
    <cfRule type="containsText" dxfId="16" priority="79" operator="containsText" text="Mayor">
      <formula>NOT(ISERROR(SEARCH("Mayor",I55)))</formula>
    </cfRule>
    <cfRule type="containsText" dxfId="15" priority="80" operator="containsText" text="Menor">
      <formula>NOT(ISERROR(SEARCH("Menor",I55)))</formula>
    </cfRule>
    <cfRule type="containsText" dxfId="14" priority="81" operator="containsText" text="Leve">
      <formula>NOT(ISERROR(SEARCH("Leve",I55)))</formula>
    </cfRule>
    <cfRule type="containsText" dxfId="13" priority="86" operator="containsText" text="Moderado">
      <formula>NOT(ISERROR(SEARCH("Moderado",I55)))</formula>
    </cfRule>
  </conditionalFormatting>
  <conditionalFormatting sqref="K55:K59">
    <cfRule type="containsText" dxfId="12" priority="73" operator="containsText" text="Media">
      <formula>NOT(ISERROR(SEARCH("Media",K55)))</formula>
    </cfRule>
  </conditionalFormatting>
  <conditionalFormatting sqref="L55:L59">
    <cfRule type="containsText" dxfId="11" priority="72" operator="containsText" text="Moderado">
      <formula>NOT(ISERROR(SEARCH("Moderado",L55)))</formula>
    </cfRule>
  </conditionalFormatting>
  <conditionalFormatting sqref="J55:J59">
    <cfRule type="containsText" dxfId="10" priority="71" operator="containsText" text="Moderado">
      <formula>NOT(ISERROR(SEARCH("Moderado",J55)))</formula>
    </cfRule>
  </conditionalFormatting>
  <conditionalFormatting sqref="J55:J59">
    <cfRule type="containsText" dxfId="9" priority="69" operator="containsText" text="Bajo">
      <formula>NOT(ISERROR(SEARCH("Bajo",J55)))</formula>
    </cfRule>
    <cfRule type="containsText" dxfId="8" priority="70" operator="containsText" text="Extremo">
      <formula>NOT(ISERROR(SEARCH("Extremo",J55)))</formula>
    </cfRule>
  </conditionalFormatting>
  <conditionalFormatting sqref="K55:K59">
    <cfRule type="containsText" dxfId="7" priority="67" operator="containsText" text="Baja">
      <formula>NOT(ISERROR(SEARCH("Baja",K55)))</formula>
    </cfRule>
    <cfRule type="containsText" dxfId="6" priority="68" operator="containsText" text="Muy Baja">
      <formula>NOT(ISERROR(SEARCH("Muy Baja",K55)))</formula>
    </cfRule>
  </conditionalFormatting>
  <conditionalFormatting sqref="K55:K59">
    <cfRule type="containsText" dxfId="5" priority="65" operator="containsText" text="Muy Alta">
      <formula>NOT(ISERROR(SEARCH("Muy Alta",K55)))</formula>
    </cfRule>
    <cfRule type="containsText" dxfId="4" priority="66" operator="containsText" text="Alta">
      <formula>NOT(ISERROR(SEARCH("Alta",K55)))</formula>
    </cfRule>
  </conditionalFormatting>
  <conditionalFormatting sqref="L55:L59">
    <cfRule type="containsText" dxfId="3" priority="61" operator="containsText" text="Catastrófico">
      <formula>NOT(ISERROR(SEARCH("Catastrófico",L55)))</formula>
    </cfRule>
    <cfRule type="containsText" dxfId="2" priority="62" operator="containsText" text="Mayor">
      <formula>NOT(ISERROR(SEARCH("Mayor",L55)))</formula>
    </cfRule>
    <cfRule type="containsText" dxfId="1" priority="63" operator="containsText" text="Menor">
      <formula>NOT(ISERROR(SEARCH("Menor",L55)))</formula>
    </cfRule>
    <cfRule type="containsText" dxfId="0" priority="64" operator="containsText" text="Leve">
      <formula>NOT(ISERROR(SEARCH("Leve",L55)))</formula>
    </cfRule>
  </conditionalFormatting>
  <dataValidations disablePrompts="1" count="7">
    <dataValidation allowBlank="1" showInputMessage="1" showErrorMessage="1" prompt="Seleccionar el tipo de riesgo teniendo en cuenta que  factor organizaconal afecta. Ver explicacion en hoja " sqref="E8" xr:uid="{44441922-0E16-4C57-8FC2-466029F1D955}"/>
    <dataValidation allowBlank="1" showInputMessage="1" showErrorMessage="1" prompt="Registrar qué factor  que ocasina el riesgo: un facot identtficado el contexto._x000a_O  personas, recursos, estilo de direccion , factores externos, , codiciones ambientales" sqref="F8:G8" xr:uid="{07DE9C67-ECC4-42F3-A3C8-01CDA8E71E1F}"/>
    <dataValidation allowBlank="1" showInputMessage="1" showErrorMessage="1" prompt="Que tan factible es que materialize el riesgo?" sqref="H8" xr:uid="{4D5E0DFF-F1F9-4682-88AA-6DE7F634DD2E}"/>
    <dataValidation allowBlank="1" showInputMessage="1" showErrorMessage="1" prompt="El grado de afectación puede ser " sqref="I8" xr:uid="{155768DD-4AD7-474F-8BAC-4B674E2AB28A}"/>
    <dataValidation allowBlank="1" showInputMessage="1" showErrorMessage="1" prompt="Describir las actividades que se van a desarrollar para el proyecto" sqref="O7" xr:uid="{79BA3C68-3643-47AC-928D-BD1EA969A7DD}"/>
    <dataValidation allowBlank="1" showInputMessage="1" showErrorMessage="1" prompt="Seleccionar si el responsable es el responsable de las acciones es el nivel central" sqref="P7:P8" xr:uid="{EDF92A4E-5E3F-4198-BFC5-7DA58BD4D919}"/>
    <dataValidation allowBlank="1" showInputMessage="1" showErrorMessage="1" prompt="seleccionar si el responsable de ejecutar las acciones es el nivel central" sqref="Q8" xr:uid="{B3E9CF0D-176C-465D-946D-7B6DBF7F9992}"/>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4909E1-C52A-46D0-895E-487421B516A7}">
  <sheetPr>
    <tabColor theme="8" tint="0.59999389629810485"/>
  </sheetPr>
  <dimension ref="A1:H37"/>
  <sheetViews>
    <sheetView topLeftCell="A13" zoomScale="78" zoomScaleNormal="78" workbookViewId="0">
      <selection activeCell="B9" sqref="B9:E9"/>
    </sheetView>
  </sheetViews>
  <sheetFormatPr baseColWidth="10" defaultColWidth="10.42578125" defaultRowHeight="12.75" x14ac:dyDescent="0.2"/>
  <cols>
    <col min="1" max="1" width="44.42578125" style="211" customWidth="1"/>
    <col min="2" max="2" width="15.42578125" style="212" customWidth="1"/>
    <col min="3" max="3" width="39.42578125" style="98" customWidth="1"/>
    <col min="4" max="4" width="24.140625" style="212" customWidth="1"/>
    <col min="5" max="5" width="46.42578125" style="98" customWidth="1"/>
    <col min="6" max="16384" width="10.42578125" style="98"/>
  </cols>
  <sheetData>
    <row r="1" spans="1:8" ht="12.75" customHeight="1" x14ac:dyDescent="0.2">
      <c r="A1" s="199"/>
      <c r="B1" s="258" t="s">
        <v>187</v>
      </c>
      <c r="C1" s="258"/>
      <c r="D1" s="258"/>
      <c r="E1" s="200"/>
      <c r="F1" s="199"/>
      <c r="G1" s="199"/>
      <c r="H1" s="199"/>
    </row>
    <row r="2" spans="1:8" ht="12.75" customHeight="1" x14ac:dyDescent="0.2">
      <c r="A2" s="199"/>
      <c r="B2" s="258" t="s">
        <v>197</v>
      </c>
      <c r="C2" s="258"/>
      <c r="D2" s="258"/>
      <c r="E2" s="200"/>
      <c r="F2" s="199"/>
      <c r="G2" s="199"/>
      <c r="H2" s="199"/>
    </row>
    <row r="3" spans="1:8" ht="12.75" customHeight="1" x14ac:dyDescent="0.2">
      <c r="A3" s="199"/>
      <c r="B3" s="201"/>
      <c r="C3" s="201"/>
      <c r="D3" s="201"/>
      <c r="E3" s="200"/>
      <c r="F3" s="199"/>
      <c r="G3" s="199"/>
      <c r="H3" s="199"/>
    </row>
    <row r="4" spans="1:8" ht="12.75" customHeight="1" x14ac:dyDescent="0.2">
      <c r="A4" s="199"/>
      <c r="B4" s="201"/>
      <c r="C4" s="201"/>
      <c r="D4" s="201"/>
      <c r="E4" s="200"/>
      <c r="F4" s="199"/>
      <c r="G4" s="199"/>
      <c r="H4" s="199"/>
    </row>
    <row r="5" spans="1:8" ht="54.75" customHeight="1" x14ac:dyDescent="0.2">
      <c r="A5" s="95" t="s">
        <v>336</v>
      </c>
      <c r="B5" s="259" t="s">
        <v>414</v>
      </c>
      <c r="C5" s="259"/>
      <c r="D5" s="95" t="s">
        <v>198</v>
      </c>
      <c r="E5" s="202" t="s">
        <v>415</v>
      </c>
    </row>
    <row r="6" spans="1:8" ht="16.7" customHeight="1" x14ac:dyDescent="0.2">
      <c r="A6" s="92"/>
      <c r="B6" s="93"/>
      <c r="C6" s="93"/>
      <c r="D6" s="92"/>
      <c r="E6" s="203"/>
    </row>
    <row r="7" spans="1:8" ht="21.75" customHeight="1" x14ac:dyDescent="0.2">
      <c r="A7" s="96" t="s">
        <v>337</v>
      </c>
      <c r="B7" s="260"/>
      <c r="C7" s="260"/>
      <c r="D7" s="260"/>
      <c r="E7" s="260"/>
    </row>
    <row r="8" spans="1:8" ht="13.35" customHeight="1" x14ac:dyDescent="0.2">
      <c r="A8" s="97"/>
      <c r="B8" s="97"/>
      <c r="D8" s="204"/>
      <c r="E8" s="204"/>
    </row>
    <row r="9" spans="1:8" ht="147.75" customHeight="1" x14ac:dyDescent="0.2">
      <c r="A9" s="97" t="s">
        <v>199</v>
      </c>
      <c r="B9" s="261" t="s">
        <v>416</v>
      </c>
      <c r="C9" s="261"/>
      <c r="D9" s="261"/>
      <c r="E9" s="261"/>
    </row>
    <row r="10" spans="1:8" ht="21" customHeight="1" x14ac:dyDescent="0.2">
      <c r="A10" s="97"/>
      <c r="B10" s="97"/>
      <c r="D10" s="204"/>
      <c r="E10" s="204"/>
    </row>
    <row r="11" spans="1:8" x14ac:dyDescent="0.2">
      <c r="A11" s="257" t="s">
        <v>200</v>
      </c>
      <c r="B11" s="257"/>
      <c r="C11" s="257"/>
      <c r="D11" s="257"/>
      <c r="E11" s="257"/>
    </row>
    <row r="12" spans="1:8" ht="12.75" customHeight="1" x14ac:dyDescent="0.2">
      <c r="A12" s="99" t="s">
        <v>201</v>
      </c>
      <c r="B12" s="99" t="s">
        <v>202</v>
      </c>
      <c r="C12" s="100" t="s">
        <v>203</v>
      </c>
      <c r="D12" s="100" t="s">
        <v>204</v>
      </c>
      <c r="E12" s="100" t="s">
        <v>205</v>
      </c>
    </row>
    <row r="13" spans="1:8" ht="12.75" customHeight="1" x14ac:dyDescent="0.2">
      <c r="A13" s="99"/>
      <c r="B13" s="99"/>
      <c r="C13" s="100"/>
      <c r="D13" s="100"/>
      <c r="E13" s="100"/>
    </row>
    <row r="14" spans="1:8" ht="59.25" customHeight="1" x14ac:dyDescent="0.2">
      <c r="A14" s="254" t="s">
        <v>206</v>
      </c>
      <c r="B14" s="198">
        <v>1</v>
      </c>
      <c r="C14" s="205" t="s">
        <v>417</v>
      </c>
      <c r="D14" s="198">
        <v>1</v>
      </c>
      <c r="E14" s="157" t="s">
        <v>418</v>
      </c>
    </row>
    <row r="15" spans="1:8" ht="89.25" x14ac:dyDescent="0.2">
      <c r="A15" s="255"/>
      <c r="B15" s="198">
        <v>2</v>
      </c>
      <c r="C15" s="205" t="s">
        <v>419</v>
      </c>
      <c r="D15" s="198">
        <v>2</v>
      </c>
      <c r="E15" s="157" t="s">
        <v>420</v>
      </c>
    </row>
    <row r="16" spans="1:8" ht="41.45" customHeight="1" x14ac:dyDescent="0.2">
      <c r="A16" s="256"/>
      <c r="B16" s="198"/>
      <c r="C16" s="205"/>
      <c r="D16" s="198">
        <v>3</v>
      </c>
      <c r="E16" s="157" t="s">
        <v>421</v>
      </c>
    </row>
    <row r="17" spans="1:7" ht="55.5" customHeight="1" x14ac:dyDescent="0.2">
      <c r="A17" s="252" t="s">
        <v>207</v>
      </c>
      <c r="B17" s="198">
        <v>3</v>
      </c>
      <c r="C17" s="205" t="s">
        <v>422</v>
      </c>
      <c r="D17" s="198">
        <v>4</v>
      </c>
      <c r="E17" s="157" t="s">
        <v>423</v>
      </c>
    </row>
    <row r="18" spans="1:7" ht="33.75" customHeight="1" x14ac:dyDescent="0.2">
      <c r="A18" s="253"/>
      <c r="B18" s="198">
        <v>4</v>
      </c>
      <c r="C18" s="205" t="s">
        <v>424</v>
      </c>
      <c r="D18" s="198">
        <v>5</v>
      </c>
      <c r="E18" s="206" t="s">
        <v>425</v>
      </c>
    </row>
    <row r="19" spans="1:7" ht="30" customHeight="1" x14ac:dyDescent="0.2">
      <c r="A19" s="252" t="s">
        <v>338</v>
      </c>
      <c r="B19" s="198">
        <v>5</v>
      </c>
      <c r="C19" s="205" t="s">
        <v>426</v>
      </c>
      <c r="D19" s="198"/>
      <c r="E19" s="157"/>
    </row>
    <row r="20" spans="1:7" ht="30" customHeight="1" x14ac:dyDescent="0.2">
      <c r="A20" s="253"/>
      <c r="B20" s="198"/>
      <c r="C20" s="205"/>
      <c r="D20" s="198"/>
      <c r="E20" s="157"/>
    </row>
    <row r="21" spans="1:7" ht="74.25" customHeight="1" x14ac:dyDescent="0.2">
      <c r="A21" s="158" t="s">
        <v>339</v>
      </c>
      <c r="B21" s="198">
        <v>6</v>
      </c>
      <c r="C21" s="205" t="s">
        <v>427</v>
      </c>
      <c r="D21" s="198">
        <v>6</v>
      </c>
      <c r="E21" s="206" t="s">
        <v>428</v>
      </c>
      <c r="G21" s="157"/>
    </row>
    <row r="22" spans="1:7" ht="63.75" customHeight="1" x14ac:dyDescent="0.2">
      <c r="A22" s="158" t="s">
        <v>429</v>
      </c>
      <c r="B22" s="198">
        <v>7</v>
      </c>
      <c r="C22" s="205" t="s">
        <v>430</v>
      </c>
      <c r="D22" s="198"/>
      <c r="E22" s="157"/>
    </row>
    <row r="23" spans="1:7" ht="53.25" customHeight="1" x14ac:dyDescent="0.2">
      <c r="A23" s="254" t="s">
        <v>431</v>
      </c>
      <c r="B23" s="198">
        <v>8</v>
      </c>
      <c r="C23" s="160" t="s">
        <v>340</v>
      </c>
      <c r="D23" s="159">
        <v>8</v>
      </c>
      <c r="E23" s="161" t="s">
        <v>341</v>
      </c>
    </row>
    <row r="24" spans="1:7" ht="39.75" customHeight="1" x14ac:dyDescent="0.2">
      <c r="A24" s="256"/>
      <c r="B24" s="198">
        <v>9</v>
      </c>
      <c r="C24" s="160" t="s">
        <v>342</v>
      </c>
      <c r="D24" s="159">
        <v>9</v>
      </c>
      <c r="E24" s="207" t="s">
        <v>432</v>
      </c>
      <c r="G24" s="157"/>
    </row>
    <row r="25" spans="1:7" ht="52.5" customHeight="1" x14ac:dyDescent="0.2">
      <c r="A25" s="249" t="s">
        <v>208</v>
      </c>
      <c r="B25" s="250"/>
      <c r="C25" s="250"/>
      <c r="D25" s="250"/>
      <c r="E25" s="251"/>
    </row>
    <row r="26" spans="1:7" ht="61.5" customHeight="1" x14ac:dyDescent="0.2">
      <c r="A26" s="102" t="s">
        <v>209</v>
      </c>
      <c r="B26" s="103" t="s">
        <v>202</v>
      </c>
      <c r="C26" s="104" t="s">
        <v>210</v>
      </c>
      <c r="D26" s="104" t="s">
        <v>204</v>
      </c>
      <c r="E26" s="104" t="s">
        <v>433</v>
      </c>
    </row>
    <row r="27" spans="1:7" ht="61.5" customHeight="1" x14ac:dyDescent="0.2">
      <c r="A27" s="163" t="s">
        <v>434</v>
      </c>
      <c r="B27" s="198">
        <v>1</v>
      </c>
      <c r="C27" s="208" t="s">
        <v>435</v>
      </c>
      <c r="D27" s="101">
        <v>1</v>
      </c>
      <c r="E27" s="157" t="s">
        <v>436</v>
      </c>
    </row>
    <row r="28" spans="1:7" s="105" customFormat="1" ht="63.75" x14ac:dyDescent="0.2">
      <c r="A28" s="163" t="s">
        <v>211</v>
      </c>
      <c r="B28" s="198">
        <v>2</v>
      </c>
      <c r="C28" s="209" t="s">
        <v>437</v>
      </c>
      <c r="D28" s="106">
        <v>2</v>
      </c>
      <c r="E28" s="157" t="s">
        <v>438</v>
      </c>
    </row>
    <row r="29" spans="1:7" ht="50.25" customHeight="1" x14ac:dyDescent="0.2">
      <c r="A29" s="164" t="s">
        <v>212</v>
      </c>
      <c r="B29" s="198">
        <v>3</v>
      </c>
      <c r="C29" s="206" t="s">
        <v>439</v>
      </c>
      <c r="D29" s="106">
        <v>3</v>
      </c>
      <c r="E29" s="157" t="s">
        <v>440</v>
      </c>
    </row>
    <row r="30" spans="1:7" ht="66.75" customHeight="1" x14ac:dyDescent="0.2">
      <c r="A30" s="164" t="s">
        <v>343</v>
      </c>
      <c r="B30" s="198">
        <v>4</v>
      </c>
      <c r="C30" s="206" t="s">
        <v>441</v>
      </c>
      <c r="D30" s="106">
        <v>4</v>
      </c>
      <c r="E30" s="157" t="s">
        <v>442</v>
      </c>
    </row>
    <row r="31" spans="1:7" ht="102" x14ac:dyDescent="0.2">
      <c r="A31" s="252" t="s">
        <v>213</v>
      </c>
      <c r="B31" s="198">
        <v>5</v>
      </c>
      <c r="C31" s="206" t="s">
        <v>443</v>
      </c>
      <c r="D31" s="106">
        <v>5</v>
      </c>
      <c r="E31" s="157" t="s">
        <v>444</v>
      </c>
    </row>
    <row r="32" spans="1:7" ht="63" customHeight="1" x14ac:dyDescent="0.2">
      <c r="A32" s="253"/>
      <c r="B32" s="198">
        <v>6</v>
      </c>
      <c r="C32" s="206" t="s">
        <v>445</v>
      </c>
      <c r="D32" s="106"/>
      <c r="E32" s="157"/>
    </row>
    <row r="33" spans="1:5" ht="33.950000000000003" customHeight="1" x14ac:dyDescent="0.2">
      <c r="A33" s="164" t="s">
        <v>214</v>
      </c>
      <c r="B33" s="198">
        <v>7</v>
      </c>
      <c r="C33" s="206" t="s">
        <v>446</v>
      </c>
      <c r="D33" s="106">
        <v>6</v>
      </c>
      <c r="E33" s="157" t="s">
        <v>447</v>
      </c>
    </row>
    <row r="34" spans="1:5" ht="29.1" customHeight="1" x14ac:dyDescent="0.2">
      <c r="A34" s="164" t="s">
        <v>344</v>
      </c>
      <c r="B34" s="198"/>
      <c r="C34" s="206"/>
      <c r="D34" s="106">
        <v>7</v>
      </c>
      <c r="E34" s="157" t="s">
        <v>448</v>
      </c>
    </row>
    <row r="35" spans="1:5" ht="73.5" customHeight="1" x14ac:dyDescent="0.2">
      <c r="A35" s="164" t="s">
        <v>215</v>
      </c>
      <c r="B35" s="198">
        <v>8</v>
      </c>
      <c r="C35" s="210" t="s">
        <v>449</v>
      </c>
      <c r="D35" s="106">
        <v>8</v>
      </c>
      <c r="E35" s="157" t="s">
        <v>450</v>
      </c>
    </row>
    <row r="36" spans="1:5" ht="59.25" customHeight="1" x14ac:dyDescent="0.2">
      <c r="A36" s="164" t="s">
        <v>216</v>
      </c>
      <c r="B36" s="198">
        <v>9</v>
      </c>
      <c r="C36" s="205" t="s">
        <v>451</v>
      </c>
      <c r="D36" s="106">
        <v>9</v>
      </c>
      <c r="E36" s="157" t="s">
        <v>452</v>
      </c>
    </row>
    <row r="37" spans="1:5" ht="80.25" customHeight="1" x14ac:dyDescent="0.2">
      <c r="A37" s="164" t="s">
        <v>453</v>
      </c>
      <c r="B37" s="198">
        <v>10</v>
      </c>
      <c r="C37" s="205" t="s">
        <v>454</v>
      </c>
      <c r="D37" s="162"/>
      <c r="E37" s="157" t="s">
        <v>455</v>
      </c>
    </row>
  </sheetData>
  <mergeCells count="12">
    <mergeCell ref="A11:E11"/>
    <mergeCell ref="B1:D1"/>
    <mergeCell ref="B2:D2"/>
    <mergeCell ref="B5:C5"/>
    <mergeCell ref="B7:E7"/>
    <mergeCell ref="B9:E9"/>
    <mergeCell ref="A25:E25"/>
    <mergeCell ref="A31:A32"/>
    <mergeCell ref="A14:A16"/>
    <mergeCell ref="A17:A18"/>
    <mergeCell ref="A19:A20"/>
    <mergeCell ref="A23:A24"/>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4424E3-4C7B-4587-B36C-90FD06C34BCE}">
  <sheetPr>
    <tabColor rgb="FF002060"/>
  </sheetPr>
  <dimension ref="A1:G9"/>
  <sheetViews>
    <sheetView zoomScale="90" zoomScaleNormal="90" workbookViewId="0">
      <selection activeCell="A6" sqref="A6"/>
    </sheetView>
  </sheetViews>
  <sheetFormatPr baseColWidth="10" defaultColWidth="10.42578125" defaultRowHeight="12.75" x14ac:dyDescent="0.2"/>
  <cols>
    <col min="1" max="1" width="52.140625" style="211" customWidth="1"/>
    <col min="2" max="2" width="5.42578125" style="227" customWidth="1"/>
    <col min="3" max="3" width="9.7109375" style="212" customWidth="1"/>
    <col min="4" max="4" width="10.42578125" style="212" customWidth="1"/>
    <col min="5" max="5" width="5.42578125" style="212" customWidth="1"/>
    <col min="6" max="6" width="44.42578125" style="211" customWidth="1"/>
    <col min="7" max="16384" width="10.42578125" style="98"/>
  </cols>
  <sheetData>
    <row r="1" spans="1:7" ht="22.5" customHeight="1" x14ac:dyDescent="0.2">
      <c r="A1" s="262" t="s">
        <v>187</v>
      </c>
      <c r="B1" s="262"/>
      <c r="C1" s="262"/>
      <c r="D1" s="262"/>
      <c r="E1" s="262"/>
      <c r="F1" s="262"/>
    </row>
    <row r="2" spans="1:7" x14ac:dyDescent="0.2">
      <c r="A2" s="263" t="s">
        <v>188</v>
      </c>
      <c r="B2" s="263"/>
      <c r="C2" s="263"/>
      <c r="D2" s="263"/>
      <c r="E2" s="263"/>
      <c r="F2" s="263"/>
    </row>
    <row r="3" spans="1:7" x14ac:dyDescent="0.2">
      <c r="A3" s="264" t="s">
        <v>189</v>
      </c>
      <c r="B3" s="265"/>
      <c r="C3" s="265"/>
      <c r="D3" s="265"/>
      <c r="E3" s="265"/>
      <c r="F3" s="266"/>
    </row>
    <row r="4" spans="1:7" ht="28.5" customHeight="1" x14ac:dyDescent="0.2">
      <c r="A4" s="267" t="s">
        <v>190</v>
      </c>
      <c r="B4" s="269" t="s">
        <v>191</v>
      </c>
      <c r="C4" s="270"/>
      <c r="D4" s="270"/>
      <c r="E4" s="271"/>
      <c r="F4" s="213" t="s">
        <v>192</v>
      </c>
    </row>
    <row r="5" spans="1:7" ht="46.5" customHeight="1" x14ac:dyDescent="0.2">
      <c r="A5" s="268"/>
      <c r="B5" s="214" t="s">
        <v>193</v>
      </c>
      <c r="C5" s="214" t="s">
        <v>194</v>
      </c>
      <c r="D5" s="214" t="s">
        <v>195</v>
      </c>
      <c r="E5" s="214" t="s">
        <v>196</v>
      </c>
      <c r="F5" s="215"/>
    </row>
    <row r="6" spans="1:7" ht="33" customHeight="1" x14ac:dyDescent="0.2">
      <c r="A6" s="216" t="s">
        <v>456</v>
      </c>
      <c r="B6" s="217">
        <v>2</v>
      </c>
      <c r="C6" s="218">
        <v>1</v>
      </c>
      <c r="D6" s="219"/>
      <c r="E6" s="218">
        <v>1</v>
      </c>
      <c r="F6" s="157" t="s">
        <v>457</v>
      </c>
      <c r="G6" s="220"/>
    </row>
    <row r="7" spans="1:7" ht="33.75" customHeight="1" x14ac:dyDescent="0.2">
      <c r="A7" s="221" t="s">
        <v>458</v>
      </c>
      <c r="B7" s="217"/>
      <c r="C7" s="218" t="s">
        <v>345</v>
      </c>
      <c r="D7" s="222"/>
      <c r="E7" s="218">
        <v>1</v>
      </c>
      <c r="F7" s="157" t="s">
        <v>457</v>
      </c>
    </row>
    <row r="8" spans="1:7" ht="63.75" x14ac:dyDescent="0.2">
      <c r="A8" s="223" t="s">
        <v>459</v>
      </c>
      <c r="B8" s="217">
        <v>5.6</v>
      </c>
      <c r="C8" s="218">
        <v>6</v>
      </c>
      <c r="D8" s="218">
        <v>3.6</v>
      </c>
      <c r="E8" s="218">
        <v>1</v>
      </c>
      <c r="F8" s="157" t="s">
        <v>460</v>
      </c>
    </row>
    <row r="9" spans="1:7" ht="51" x14ac:dyDescent="0.2">
      <c r="A9" s="224" t="s">
        <v>461</v>
      </c>
      <c r="B9" s="225">
        <v>8.1</v>
      </c>
      <c r="C9" s="226" t="s">
        <v>462</v>
      </c>
      <c r="D9" s="226" t="s">
        <v>463</v>
      </c>
      <c r="E9" s="226">
        <v>1.9</v>
      </c>
      <c r="F9" s="157" t="s">
        <v>464</v>
      </c>
    </row>
  </sheetData>
  <mergeCells count="5">
    <mergeCell ref="A1:F1"/>
    <mergeCell ref="A2:F2"/>
    <mergeCell ref="A3:F3"/>
    <mergeCell ref="A4:A5"/>
    <mergeCell ref="B4:E4"/>
  </mergeCells>
  <dataValidations count="2">
    <dataValidation allowBlank="1" showInputMessage="1" showErrorMessage="1" prompt="Escribir&quot; Plan de Acción &quot;si se va a documentar en este Plan de Acción o   escribir en el &quot;Plan o  acciones de  riesgos&quot;   si la debilidad o la amenaza ya están documentadas en riesgos o se van a documentar alli" sqref="J5 F4" xr:uid="{463721F5-762F-4331-A80E-EA58C218D8AC}"/>
    <dataValidation allowBlank="1" showInputMessage="1" showErrorMessage="1" prompt="Proponer y escribir en una frase la estrategia para gestionar la debilidad, la oportunidad, la amenaza o la fortaleza.Usar verbo de acción en infinitivo._x000a_" sqref="G1 A4" xr:uid="{855BA805-223B-4B2B-AFCB-2D53123955D2}"/>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43AB46-F936-467C-996B-3A74F10E98FB}">
  <sheetPr>
    <tabColor theme="7" tint="0.39997558519241921"/>
  </sheetPr>
  <dimension ref="B1:H41"/>
  <sheetViews>
    <sheetView topLeftCell="A13" zoomScale="90" zoomScaleNormal="90" workbookViewId="0">
      <selection activeCell="B4" sqref="B4:H4"/>
    </sheetView>
  </sheetViews>
  <sheetFormatPr baseColWidth="10" defaultColWidth="11.42578125" defaultRowHeight="15" x14ac:dyDescent="0.25"/>
  <cols>
    <col min="1" max="1" width="2.85546875" style="6" customWidth="1"/>
    <col min="2" max="3" width="24.7109375" style="6" customWidth="1"/>
    <col min="4" max="4" width="16" style="6" customWidth="1"/>
    <col min="5" max="5" width="24.7109375" style="6" customWidth="1"/>
    <col min="6" max="6" width="27.7109375" style="6" customWidth="1"/>
    <col min="7" max="8" width="24.7109375" style="6" customWidth="1"/>
    <col min="9" max="16384" width="11.42578125" style="6"/>
  </cols>
  <sheetData>
    <row r="1" spans="2:8" ht="15.75" thickBot="1" x14ac:dyDescent="0.3"/>
    <row r="2" spans="2:8" ht="18" x14ac:dyDescent="0.25">
      <c r="B2" s="276" t="s">
        <v>69</v>
      </c>
      <c r="C2" s="277"/>
      <c r="D2" s="277"/>
      <c r="E2" s="277"/>
      <c r="F2" s="277"/>
      <c r="G2" s="277"/>
      <c r="H2" s="278"/>
    </row>
    <row r="3" spans="2:8" ht="16.5" x14ac:dyDescent="0.25">
      <c r="B3" s="279" t="s">
        <v>70</v>
      </c>
      <c r="C3" s="280"/>
      <c r="D3" s="280"/>
      <c r="E3" s="280"/>
      <c r="F3" s="280"/>
      <c r="G3" s="280"/>
      <c r="H3" s="281"/>
    </row>
    <row r="4" spans="2:8" ht="88.5" customHeight="1" x14ac:dyDescent="0.25">
      <c r="B4" s="282" t="s">
        <v>410</v>
      </c>
      <c r="C4" s="283"/>
      <c r="D4" s="283"/>
      <c r="E4" s="283"/>
      <c r="F4" s="283"/>
      <c r="G4" s="283"/>
      <c r="H4" s="284"/>
    </row>
    <row r="5" spans="2:8" ht="16.5" x14ac:dyDescent="0.25">
      <c r="B5" s="7"/>
      <c r="C5" s="8"/>
      <c r="D5" s="8"/>
      <c r="E5" s="8"/>
      <c r="F5" s="8"/>
      <c r="G5" s="8"/>
      <c r="H5" s="9"/>
    </row>
    <row r="6" spans="2:8" ht="16.5" customHeight="1" x14ac:dyDescent="0.25">
      <c r="B6" s="285" t="s">
        <v>346</v>
      </c>
      <c r="C6" s="286"/>
      <c r="D6" s="286"/>
      <c r="E6" s="286"/>
      <c r="F6" s="286"/>
      <c r="G6" s="286"/>
      <c r="H6" s="287"/>
    </row>
    <row r="7" spans="2:8" ht="44.25" customHeight="1" x14ac:dyDescent="0.25">
      <c r="B7" s="285"/>
      <c r="C7" s="286"/>
      <c r="D7" s="286"/>
      <c r="E7" s="286"/>
      <c r="F7" s="286"/>
      <c r="G7" s="286"/>
      <c r="H7" s="287"/>
    </row>
    <row r="8" spans="2:8" ht="15.75" thickBot="1" x14ac:dyDescent="0.3">
      <c r="B8" s="10"/>
      <c r="C8" s="11"/>
      <c r="D8" s="12"/>
      <c r="E8" s="13"/>
      <c r="F8" s="13"/>
      <c r="G8" s="14"/>
      <c r="H8" s="15"/>
    </row>
    <row r="9" spans="2:8" x14ac:dyDescent="0.25">
      <c r="B9" s="10"/>
      <c r="C9" s="272" t="s">
        <v>71</v>
      </c>
      <c r="D9" s="273"/>
      <c r="E9" s="274" t="s">
        <v>72</v>
      </c>
      <c r="F9" s="275"/>
      <c r="G9" s="11"/>
      <c r="H9" s="15"/>
    </row>
    <row r="10" spans="2:8" ht="35.25" customHeight="1" x14ac:dyDescent="0.25">
      <c r="B10" s="10"/>
      <c r="C10" s="288" t="s">
        <v>73</v>
      </c>
      <c r="D10" s="289"/>
      <c r="E10" s="290" t="s">
        <v>74</v>
      </c>
      <c r="F10" s="291"/>
      <c r="G10" s="11"/>
      <c r="H10" s="15"/>
    </row>
    <row r="11" spans="2:8" ht="17.25" customHeight="1" x14ac:dyDescent="0.25">
      <c r="B11" s="10"/>
      <c r="C11" s="288" t="s">
        <v>75</v>
      </c>
      <c r="D11" s="289"/>
      <c r="E11" s="290" t="s">
        <v>76</v>
      </c>
      <c r="F11" s="291"/>
      <c r="G11" s="11"/>
      <c r="H11" s="15"/>
    </row>
    <row r="12" spans="2:8" ht="19.5" customHeight="1" x14ac:dyDescent="0.25">
      <c r="B12" s="10"/>
      <c r="C12" s="288" t="s">
        <v>77</v>
      </c>
      <c r="D12" s="289"/>
      <c r="E12" s="290" t="s">
        <v>78</v>
      </c>
      <c r="F12" s="291"/>
      <c r="G12" s="11"/>
      <c r="H12" s="15"/>
    </row>
    <row r="13" spans="2:8" ht="27" customHeight="1" x14ac:dyDescent="0.25">
      <c r="B13" s="10"/>
      <c r="C13" s="288" t="s">
        <v>79</v>
      </c>
      <c r="D13" s="289"/>
      <c r="E13" s="290" t="s">
        <v>173</v>
      </c>
      <c r="F13" s="291"/>
      <c r="G13" s="11"/>
      <c r="H13" s="15"/>
    </row>
    <row r="14" spans="2:8" ht="34.5" customHeight="1" x14ac:dyDescent="0.25">
      <c r="B14" s="10"/>
      <c r="C14" s="292" t="s">
        <v>8</v>
      </c>
      <c r="D14" s="293"/>
      <c r="E14" s="294" t="s">
        <v>378</v>
      </c>
      <c r="F14" s="295"/>
      <c r="G14" s="11"/>
      <c r="H14" s="15"/>
    </row>
    <row r="15" spans="2:8" ht="27.75" customHeight="1" x14ac:dyDescent="0.25">
      <c r="B15" s="10"/>
      <c r="C15" s="292" t="s">
        <v>9</v>
      </c>
      <c r="D15" s="293"/>
      <c r="E15" s="294" t="s">
        <v>80</v>
      </c>
      <c r="F15" s="295"/>
      <c r="G15" s="11"/>
      <c r="H15" s="15"/>
    </row>
    <row r="16" spans="2:8" ht="28.5" customHeight="1" x14ac:dyDescent="0.25">
      <c r="B16" s="10"/>
      <c r="C16" s="292" t="s">
        <v>10</v>
      </c>
      <c r="D16" s="293"/>
      <c r="E16" s="294" t="s">
        <v>81</v>
      </c>
      <c r="F16" s="295"/>
      <c r="G16" s="11"/>
      <c r="H16" s="15"/>
    </row>
    <row r="17" spans="2:8" ht="72.75" customHeight="1" x14ac:dyDescent="0.25">
      <c r="B17" s="10"/>
      <c r="C17" s="292" t="s">
        <v>11</v>
      </c>
      <c r="D17" s="293"/>
      <c r="E17" s="294" t="s">
        <v>379</v>
      </c>
      <c r="F17" s="295"/>
      <c r="G17" s="11"/>
      <c r="H17" s="15"/>
    </row>
    <row r="18" spans="2:8" ht="64.5" customHeight="1" x14ac:dyDescent="0.25">
      <c r="B18" s="10"/>
      <c r="C18" s="292" t="s">
        <v>12</v>
      </c>
      <c r="D18" s="293"/>
      <c r="E18" s="294" t="s">
        <v>404</v>
      </c>
      <c r="F18" s="295"/>
      <c r="G18" s="11"/>
      <c r="H18" s="15"/>
    </row>
    <row r="19" spans="2:8" ht="71.25" customHeight="1" x14ac:dyDescent="0.25">
      <c r="B19" s="10"/>
      <c r="C19" s="292" t="s">
        <v>82</v>
      </c>
      <c r="D19" s="293"/>
      <c r="E19" s="294" t="s">
        <v>403</v>
      </c>
      <c r="F19" s="295"/>
      <c r="G19" s="11"/>
      <c r="H19" s="15"/>
    </row>
    <row r="20" spans="2:8" ht="55.5" customHeight="1" x14ac:dyDescent="0.25">
      <c r="B20" s="10"/>
      <c r="C20" s="296" t="s">
        <v>83</v>
      </c>
      <c r="D20" s="297"/>
      <c r="E20" s="294" t="s">
        <v>402</v>
      </c>
      <c r="F20" s="295"/>
      <c r="G20" s="11"/>
      <c r="H20" s="15"/>
    </row>
    <row r="21" spans="2:8" ht="42" customHeight="1" x14ac:dyDescent="0.25">
      <c r="B21" s="10"/>
      <c r="C21" s="296" t="s">
        <v>18</v>
      </c>
      <c r="D21" s="297"/>
      <c r="E21" s="294" t="s">
        <v>401</v>
      </c>
      <c r="F21" s="295"/>
      <c r="G21" s="11"/>
      <c r="H21" s="15"/>
    </row>
    <row r="22" spans="2:8" ht="59.25" customHeight="1" x14ac:dyDescent="0.25">
      <c r="B22" s="10"/>
      <c r="C22" s="296" t="s">
        <v>20</v>
      </c>
      <c r="D22" s="297"/>
      <c r="E22" s="294" t="s">
        <v>347</v>
      </c>
      <c r="F22" s="295"/>
      <c r="G22" s="11"/>
      <c r="H22" s="15"/>
    </row>
    <row r="23" spans="2:8" ht="23.25" customHeight="1" x14ac:dyDescent="0.25">
      <c r="B23" s="10"/>
      <c r="C23" s="296" t="s">
        <v>21</v>
      </c>
      <c r="D23" s="297"/>
      <c r="E23" s="294" t="s">
        <v>400</v>
      </c>
      <c r="F23" s="295"/>
      <c r="G23" s="11"/>
      <c r="H23" s="15"/>
    </row>
    <row r="24" spans="2:8" ht="30.75" customHeight="1" x14ac:dyDescent="0.25">
      <c r="B24" s="10"/>
      <c r="C24" s="296" t="s">
        <v>84</v>
      </c>
      <c r="D24" s="297"/>
      <c r="E24" s="294" t="s">
        <v>405</v>
      </c>
      <c r="F24" s="295"/>
      <c r="G24" s="11"/>
      <c r="H24" s="15"/>
    </row>
    <row r="25" spans="2:8" ht="33" customHeight="1" x14ac:dyDescent="0.25">
      <c r="B25" s="10"/>
      <c r="C25" s="296" t="s">
        <v>85</v>
      </c>
      <c r="D25" s="297"/>
      <c r="E25" s="294" t="s">
        <v>406</v>
      </c>
      <c r="F25" s="295"/>
      <c r="G25" s="11"/>
      <c r="H25" s="15"/>
    </row>
    <row r="26" spans="2:8" ht="30" customHeight="1" x14ac:dyDescent="0.25">
      <c r="B26" s="10"/>
      <c r="C26" s="296" t="s">
        <v>86</v>
      </c>
      <c r="D26" s="297"/>
      <c r="E26" s="294" t="s">
        <v>399</v>
      </c>
      <c r="F26" s="295"/>
      <c r="G26" s="11"/>
      <c r="H26" s="15"/>
    </row>
    <row r="27" spans="2:8" ht="35.25" customHeight="1" x14ac:dyDescent="0.25">
      <c r="B27" s="10"/>
      <c r="C27" s="296" t="s">
        <v>87</v>
      </c>
      <c r="D27" s="297"/>
      <c r="E27" s="294" t="s">
        <v>407</v>
      </c>
      <c r="F27" s="295"/>
      <c r="G27" s="11"/>
      <c r="H27" s="15"/>
    </row>
    <row r="28" spans="2:8" ht="31.5" customHeight="1" x14ac:dyDescent="0.25">
      <c r="B28" s="10"/>
      <c r="C28" s="296" t="s">
        <v>88</v>
      </c>
      <c r="D28" s="297"/>
      <c r="E28" s="294" t="s">
        <v>408</v>
      </c>
      <c r="F28" s="295"/>
      <c r="G28" s="11"/>
      <c r="H28" s="15"/>
    </row>
    <row r="29" spans="2:8" ht="35.25" customHeight="1" x14ac:dyDescent="0.25">
      <c r="B29" s="10"/>
      <c r="C29" s="296" t="s">
        <v>89</v>
      </c>
      <c r="D29" s="297"/>
      <c r="E29" s="294" t="s">
        <v>409</v>
      </c>
      <c r="F29" s="295"/>
      <c r="G29" s="11"/>
      <c r="H29" s="15"/>
    </row>
    <row r="30" spans="2:8" ht="59.25" customHeight="1" x14ac:dyDescent="0.25">
      <c r="B30" s="10"/>
      <c r="C30" s="296" t="s">
        <v>90</v>
      </c>
      <c r="D30" s="297"/>
      <c r="E30" s="294" t="s">
        <v>411</v>
      </c>
      <c r="F30" s="295"/>
      <c r="G30" s="11"/>
      <c r="H30" s="15"/>
    </row>
    <row r="31" spans="2:8" ht="57" customHeight="1" x14ac:dyDescent="0.25">
      <c r="B31" s="10"/>
      <c r="C31" s="296" t="s">
        <v>25</v>
      </c>
      <c r="D31" s="297"/>
      <c r="E31" s="294" t="s">
        <v>412</v>
      </c>
      <c r="F31" s="295"/>
      <c r="G31" s="11"/>
      <c r="H31" s="15"/>
    </row>
    <row r="32" spans="2:8" ht="82.5" customHeight="1" x14ac:dyDescent="0.25">
      <c r="B32" s="10"/>
      <c r="C32" s="296" t="s">
        <v>91</v>
      </c>
      <c r="D32" s="297"/>
      <c r="E32" s="294" t="s">
        <v>92</v>
      </c>
      <c r="F32" s="295"/>
      <c r="G32" s="11"/>
      <c r="H32" s="15"/>
    </row>
    <row r="33" spans="2:8" ht="46.5" customHeight="1" x14ac:dyDescent="0.25">
      <c r="B33" s="10"/>
      <c r="C33" s="296" t="s">
        <v>30</v>
      </c>
      <c r="D33" s="297"/>
      <c r="E33" s="294" t="s">
        <v>413</v>
      </c>
      <c r="F33" s="295"/>
      <c r="G33" s="11"/>
      <c r="H33" s="15"/>
    </row>
    <row r="34" spans="2:8" ht="6.75" customHeight="1" thickBot="1" x14ac:dyDescent="0.3">
      <c r="B34" s="10"/>
      <c r="C34" s="305"/>
      <c r="D34" s="306"/>
      <c r="E34" s="307"/>
      <c r="F34" s="308"/>
      <c r="G34" s="11"/>
      <c r="H34" s="15"/>
    </row>
    <row r="35" spans="2:8" ht="15.75" thickTop="1" x14ac:dyDescent="0.25">
      <c r="B35" s="10"/>
      <c r="C35" s="16"/>
      <c r="D35" s="16"/>
      <c r="E35" s="17"/>
      <c r="F35" s="17"/>
      <c r="G35" s="11"/>
      <c r="H35" s="15"/>
    </row>
    <row r="36" spans="2:8" ht="21" customHeight="1" x14ac:dyDescent="0.25">
      <c r="B36" s="298" t="s">
        <v>348</v>
      </c>
      <c r="C36" s="299"/>
      <c r="D36" s="299"/>
      <c r="E36" s="299"/>
      <c r="F36" s="299"/>
      <c r="G36" s="299"/>
      <c r="H36" s="300"/>
    </row>
    <row r="37" spans="2:8" ht="20.25" customHeight="1" x14ac:dyDescent="0.25">
      <c r="B37" s="298" t="s">
        <v>349</v>
      </c>
      <c r="C37" s="299"/>
      <c r="D37" s="299"/>
      <c r="E37" s="299"/>
      <c r="F37" s="299"/>
      <c r="G37" s="299"/>
      <c r="H37" s="300"/>
    </row>
    <row r="38" spans="2:8" ht="20.25" customHeight="1" x14ac:dyDescent="0.25">
      <c r="B38" s="298" t="s">
        <v>350</v>
      </c>
      <c r="C38" s="299"/>
      <c r="D38" s="299"/>
      <c r="E38" s="299"/>
      <c r="F38" s="299"/>
      <c r="G38" s="299"/>
      <c r="H38" s="300"/>
    </row>
    <row r="39" spans="2:8" ht="21.75" customHeight="1" x14ac:dyDescent="0.25">
      <c r="B39" s="298" t="s">
        <v>351</v>
      </c>
      <c r="C39" s="299"/>
      <c r="D39" s="299"/>
      <c r="E39" s="299"/>
      <c r="F39" s="299"/>
      <c r="G39" s="299"/>
      <c r="H39" s="300"/>
    </row>
    <row r="40" spans="2:8" ht="22.5" customHeight="1" x14ac:dyDescent="0.25">
      <c r="B40" s="298" t="s">
        <v>388</v>
      </c>
      <c r="C40" s="304"/>
      <c r="D40" s="304"/>
      <c r="E40" s="304"/>
      <c r="F40" s="304"/>
      <c r="G40" s="304"/>
      <c r="H40" s="300"/>
    </row>
    <row r="41" spans="2:8" ht="32.25" customHeight="1" thickBot="1" x14ac:dyDescent="0.3">
      <c r="B41" s="301" t="s">
        <v>389</v>
      </c>
      <c r="C41" s="302"/>
      <c r="D41" s="302"/>
      <c r="E41" s="302"/>
      <c r="F41" s="302"/>
      <c r="G41" s="302"/>
      <c r="H41" s="303"/>
    </row>
  </sheetData>
  <mergeCells count="62">
    <mergeCell ref="B41:H41"/>
    <mergeCell ref="B40:H40"/>
    <mergeCell ref="B38:H38"/>
    <mergeCell ref="B39:H39"/>
    <mergeCell ref="C33:D33"/>
    <mergeCell ref="E33:F33"/>
    <mergeCell ref="C34:D34"/>
    <mergeCell ref="E34:F34"/>
    <mergeCell ref="B36:H36"/>
    <mergeCell ref="C31:D31"/>
    <mergeCell ref="E31:F31"/>
    <mergeCell ref="C32:D32"/>
    <mergeCell ref="E32:F32"/>
    <mergeCell ref="B37:H37"/>
    <mergeCell ref="C28:D28"/>
    <mergeCell ref="E28:F28"/>
    <mergeCell ref="C29:D29"/>
    <mergeCell ref="E29:F29"/>
    <mergeCell ref="C30:D30"/>
    <mergeCell ref="E30:F30"/>
    <mergeCell ref="C25:D25"/>
    <mergeCell ref="E25:F25"/>
    <mergeCell ref="C26:D26"/>
    <mergeCell ref="E26:F26"/>
    <mergeCell ref="C27:D27"/>
    <mergeCell ref="E27:F27"/>
    <mergeCell ref="C22:D22"/>
    <mergeCell ref="E22:F22"/>
    <mergeCell ref="C23:D23"/>
    <mergeCell ref="E23:F23"/>
    <mergeCell ref="C24:D24"/>
    <mergeCell ref="E24:F24"/>
    <mergeCell ref="C19:D19"/>
    <mergeCell ref="E19:F19"/>
    <mergeCell ref="C20:D20"/>
    <mergeCell ref="E20:F20"/>
    <mergeCell ref="C21:D21"/>
    <mergeCell ref="E21:F21"/>
    <mergeCell ref="C16:D16"/>
    <mergeCell ref="E16:F16"/>
    <mergeCell ref="C17:D17"/>
    <mergeCell ref="E17:F17"/>
    <mergeCell ref="C18:D18"/>
    <mergeCell ref="E18:F18"/>
    <mergeCell ref="C13:D13"/>
    <mergeCell ref="E13:F13"/>
    <mergeCell ref="C14:D14"/>
    <mergeCell ref="E14:F14"/>
    <mergeCell ref="C15:D15"/>
    <mergeCell ref="E15:F15"/>
    <mergeCell ref="C10:D10"/>
    <mergeCell ref="E10:F10"/>
    <mergeCell ref="C11:D11"/>
    <mergeCell ref="E11:F11"/>
    <mergeCell ref="C12:D12"/>
    <mergeCell ref="E12:F12"/>
    <mergeCell ref="C9:D9"/>
    <mergeCell ref="E9:F9"/>
    <mergeCell ref="B2:H2"/>
    <mergeCell ref="B3:H3"/>
    <mergeCell ref="B4:H4"/>
    <mergeCell ref="B6:H7"/>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55CF7D-1872-4C37-9907-E47A51458B99}">
  <sheetPr>
    <tabColor theme="4" tint="-0.249977111117893"/>
  </sheetPr>
  <dimension ref="A1:KL55"/>
  <sheetViews>
    <sheetView tabSelected="1" topLeftCell="S6" zoomScaleNormal="100" workbookViewId="0">
      <selection activeCell="P15" sqref="P15"/>
    </sheetView>
  </sheetViews>
  <sheetFormatPr baseColWidth="10" defaultColWidth="11.42578125" defaultRowHeight="15" x14ac:dyDescent="0.25"/>
  <cols>
    <col min="1" max="1" width="11" style="242" customWidth="1"/>
    <col min="2" max="2" width="20" style="242" customWidth="1"/>
    <col min="3" max="3" width="25.7109375" style="242" customWidth="1"/>
    <col min="4" max="4" width="37" style="242" customWidth="1"/>
    <col min="5" max="5" width="27.42578125" style="242" customWidth="1"/>
    <col min="6" max="6" width="30.7109375" style="242" customWidth="1"/>
    <col min="7" max="7" width="23.28515625" style="242" customWidth="1"/>
    <col min="8" max="8" width="12.140625" style="242" customWidth="1"/>
    <col min="9" max="9" width="13.28515625" style="242" customWidth="1"/>
    <col min="10" max="10" width="11" style="242"/>
    <col min="11" max="11" width="24.28515625" style="242" customWidth="1"/>
    <col min="12" max="12" width="22.85546875" style="242" customWidth="1"/>
    <col min="13" max="15" width="11" style="242"/>
    <col min="16" max="16" width="54" style="242" customWidth="1"/>
    <col min="17" max="17" width="13.140625" style="242" customWidth="1"/>
    <col min="18" max="20" width="11" style="242"/>
    <col min="21" max="21" width="14.42578125" style="242" customWidth="1"/>
    <col min="22" max="22" width="11" style="242"/>
    <col min="23" max="23" width="14" style="242" bestFit="1" customWidth="1"/>
    <col min="24" max="24" width="38.42578125" style="242" hidden="1" customWidth="1"/>
    <col min="25" max="25" width="44.85546875" style="242" hidden="1" customWidth="1"/>
    <col min="26" max="26" width="6.42578125" style="242" hidden="1" customWidth="1"/>
    <col min="27" max="27" width="11.85546875" style="242" customWidth="1"/>
    <col min="28" max="28" width="10.85546875" style="242" customWidth="1"/>
    <col min="29" max="29" width="39.42578125" style="242" hidden="1" customWidth="1"/>
    <col min="30" max="30" width="6.42578125" style="242" hidden="1" customWidth="1"/>
    <col min="31" max="31" width="13.42578125" style="242" customWidth="1"/>
    <col min="32" max="32" width="11" style="242"/>
    <col min="33" max="33" width="13.42578125" style="242" customWidth="1"/>
    <col min="34" max="34" width="21.140625" style="242" customWidth="1"/>
    <col min="35" max="35" width="31.42578125" style="242" customWidth="1"/>
    <col min="36" max="36" width="16.7109375" style="242" customWidth="1"/>
    <col min="37" max="37" width="16.140625" style="242" customWidth="1"/>
    <col min="38" max="38" width="17.85546875" style="242" bestFit="1" customWidth="1"/>
    <col min="39" max="39" width="16.7109375" style="242" customWidth="1"/>
    <col min="40" max="40" width="11" style="242"/>
    <col min="41" max="298" width="11.42578125" style="239"/>
    <col min="299" max="16384" width="11.42578125" style="240"/>
  </cols>
  <sheetData>
    <row r="1" spans="1:298" s="237" customFormat="1" ht="16.5" customHeight="1" x14ac:dyDescent="0.25">
      <c r="A1" s="336"/>
      <c r="B1" s="337"/>
      <c r="C1" s="337"/>
      <c r="D1" s="326" t="s">
        <v>68</v>
      </c>
      <c r="E1" s="326"/>
      <c r="F1" s="326"/>
      <c r="G1" s="326"/>
      <c r="H1" s="326"/>
      <c r="I1" s="326"/>
      <c r="J1" s="326"/>
      <c r="K1" s="326"/>
      <c r="L1" s="326"/>
      <c r="M1" s="326"/>
      <c r="N1" s="326"/>
      <c r="O1" s="326"/>
      <c r="P1" s="326"/>
      <c r="Q1" s="326"/>
      <c r="R1" s="326"/>
      <c r="S1" s="326"/>
      <c r="T1" s="326"/>
      <c r="U1" s="326"/>
      <c r="V1" s="326"/>
      <c r="W1" s="326"/>
      <c r="X1" s="326"/>
      <c r="Y1" s="326"/>
      <c r="Z1" s="326"/>
      <c r="AA1" s="326"/>
      <c r="AB1" s="326"/>
      <c r="AC1" s="326"/>
      <c r="AD1" s="326"/>
      <c r="AE1" s="326"/>
      <c r="AF1" s="326"/>
      <c r="AG1" s="326"/>
      <c r="AH1" s="326"/>
      <c r="AI1" s="326"/>
      <c r="AJ1" s="326"/>
      <c r="AK1" s="326"/>
      <c r="AL1" s="328" t="s">
        <v>67</v>
      </c>
      <c r="AM1" s="328"/>
      <c r="AN1" s="328"/>
      <c r="AO1" s="236"/>
      <c r="AP1" s="236"/>
      <c r="AQ1" s="236"/>
      <c r="AR1" s="236"/>
      <c r="AS1" s="236"/>
      <c r="AT1" s="236"/>
      <c r="AU1" s="236"/>
      <c r="AV1" s="236"/>
      <c r="AW1" s="236"/>
      <c r="AX1" s="236"/>
      <c r="AY1" s="236"/>
      <c r="AZ1" s="236"/>
      <c r="BA1" s="236"/>
      <c r="BB1" s="236"/>
      <c r="BC1" s="236"/>
      <c r="BD1" s="236"/>
      <c r="BE1" s="236"/>
      <c r="BF1" s="236"/>
      <c r="BG1" s="236"/>
      <c r="BH1" s="236"/>
      <c r="BI1" s="236"/>
      <c r="BJ1" s="236"/>
      <c r="BK1" s="236"/>
      <c r="BL1" s="236"/>
      <c r="BM1" s="236"/>
      <c r="BN1" s="236"/>
      <c r="BO1" s="236"/>
      <c r="BP1" s="236"/>
      <c r="BQ1" s="236"/>
      <c r="BR1" s="236"/>
      <c r="BS1" s="236"/>
      <c r="BT1" s="236"/>
      <c r="BU1" s="236"/>
      <c r="BV1" s="236"/>
      <c r="BW1" s="236"/>
      <c r="BX1" s="236"/>
      <c r="BY1" s="236"/>
      <c r="BZ1" s="236"/>
      <c r="CA1" s="236"/>
      <c r="CB1" s="236"/>
      <c r="CC1" s="236"/>
      <c r="CD1" s="236"/>
      <c r="CE1" s="236"/>
      <c r="CF1" s="236"/>
      <c r="CG1" s="236"/>
      <c r="CH1" s="236"/>
      <c r="CI1" s="236"/>
      <c r="CJ1" s="236"/>
      <c r="CK1" s="236"/>
      <c r="CL1" s="236"/>
      <c r="CM1" s="236"/>
      <c r="CN1" s="236"/>
      <c r="CO1" s="236"/>
      <c r="CP1" s="236"/>
      <c r="CQ1" s="236"/>
      <c r="CR1" s="236"/>
      <c r="CS1" s="236"/>
      <c r="CT1" s="236"/>
      <c r="CU1" s="236"/>
      <c r="CV1" s="236"/>
      <c r="CW1" s="236"/>
      <c r="CX1" s="236"/>
      <c r="CY1" s="236"/>
      <c r="CZ1" s="236"/>
      <c r="DA1" s="236"/>
      <c r="DB1" s="236"/>
      <c r="DC1" s="236"/>
      <c r="DD1" s="236"/>
      <c r="DE1" s="236"/>
      <c r="DF1" s="236"/>
      <c r="DG1" s="236"/>
      <c r="DH1" s="236"/>
      <c r="DI1" s="236"/>
      <c r="DJ1" s="236"/>
      <c r="DK1" s="236"/>
      <c r="DL1" s="236"/>
      <c r="DM1" s="236"/>
      <c r="DN1" s="236"/>
      <c r="DO1" s="236"/>
      <c r="DP1" s="236"/>
      <c r="DQ1" s="236"/>
      <c r="DR1" s="236"/>
      <c r="DS1" s="236"/>
      <c r="DT1" s="236"/>
      <c r="DU1" s="236"/>
      <c r="DV1" s="236"/>
      <c r="DW1" s="236"/>
      <c r="DX1" s="236"/>
      <c r="DY1" s="236"/>
      <c r="DZ1" s="236"/>
      <c r="EA1" s="236"/>
      <c r="EB1" s="236"/>
      <c r="EC1" s="236"/>
      <c r="ED1" s="236"/>
      <c r="EE1" s="236"/>
      <c r="EF1" s="236"/>
      <c r="EG1" s="236"/>
      <c r="EH1" s="236"/>
      <c r="EI1" s="236"/>
      <c r="EJ1" s="236"/>
      <c r="EK1" s="236"/>
      <c r="EL1" s="236"/>
      <c r="EM1" s="236"/>
      <c r="EN1" s="236"/>
      <c r="EO1" s="236"/>
      <c r="EP1" s="236"/>
      <c r="EQ1" s="236"/>
      <c r="ER1" s="236"/>
      <c r="ES1" s="236"/>
      <c r="ET1" s="236"/>
      <c r="EU1" s="236"/>
      <c r="EV1" s="236"/>
      <c r="EW1" s="236"/>
      <c r="EX1" s="236"/>
      <c r="EY1" s="236"/>
      <c r="EZ1" s="236"/>
      <c r="FA1" s="236"/>
      <c r="FB1" s="236"/>
      <c r="FC1" s="236"/>
      <c r="FD1" s="236"/>
      <c r="FE1" s="236"/>
      <c r="FF1" s="236"/>
      <c r="FG1" s="236"/>
      <c r="FH1" s="236"/>
      <c r="FI1" s="236"/>
      <c r="FJ1" s="236"/>
      <c r="FK1" s="236"/>
      <c r="FL1" s="236"/>
      <c r="FM1" s="236"/>
      <c r="FN1" s="236"/>
      <c r="FO1" s="236"/>
      <c r="FP1" s="236"/>
      <c r="FQ1" s="236"/>
      <c r="FR1" s="236"/>
      <c r="FS1" s="236"/>
      <c r="FT1" s="236"/>
      <c r="FU1" s="236"/>
      <c r="FV1" s="236"/>
      <c r="FW1" s="236"/>
      <c r="FX1" s="236"/>
      <c r="FY1" s="236"/>
      <c r="FZ1" s="236"/>
      <c r="GA1" s="236"/>
      <c r="GB1" s="236"/>
      <c r="GC1" s="236"/>
      <c r="GD1" s="236"/>
      <c r="GE1" s="236"/>
      <c r="GF1" s="236"/>
      <c r="GG1" s="236"/>
      <c r="GH1" s="236"/>
      <c r="GI1" s="236"/>
      <c r="GJ1" s="236"/>
      <c r="GK1" s="236"/>
      <c r="GL1" s="236"/>
      <c r="GM1" s="236"/>
      <c r="GN1" s="236"/>
      <c r="GO1" s="236"/>
      <c r="GP1" s="236"/>
      <c r="GQ1" s="236"/>
      <c r="GR1" s="236"/>
      <c r="GS1" s="236"/>
      <c r="GT1" s="236"/>
      <c r="GU1" s="236"/>
      <c r="GV1" s="236"/>
      <c r="GW1" s="236"/>
      <c r="GX1" s="236"/>
      <c r="GY1" s="236"/>
      <c r="GZ1" s="236"/>
      <c r="HA1" s="236"/>
      <c r="HB1" s="236"/>
      <c r="HC1" s="236"/>
      <c r="HD1" s="236"/>
      <c r="HE1" s="236"/>
      <c r="HF1" s="236"/>
      <c r="HG1" s="236"/>
      <c r="HH1" s="236"/>
      <c r="HI1" s="236"/>
      <c r="HJ1" s="236"/>
      <c r="HK1" s="236"/>
      <c r="HL1" s="236"/>
      <c r="HM1" s="236"/>
      <c r="HN1" s="236"/>
      <c r="HO1" s="236"/>
      <c r="HP1" s="236"/>
      <c r="HQ1" s="236"/>
      <c r="HR1" s="236"/>
      <c r="HS1" s="236"/>
      <c r="HT1" s="236"/>
      <c r="HU1" s="236"/>
      <c r="HV1" s="236"/>
      <c r="HW1" s="236"/>
      <c r="HX1" s="236"/>
      <c r="HY1" s="236"/>
      <c r="HZ1" s="236"/>
      <c r="IA1" s="236"/>
      <c r="IB1" s="236"/>
      <c r="IC1" s="236"/>
      <c r="ID1" s="236"/>
      <c r="IE1" s="236"/>
      <c r="IF1" s="236"/>
      <c r="IG1" s="236"/>
      <c r="IH1" s="236"/>
      <c r="II1" s="236"/>
      <c r="IJ1" s="236"/>
      <c r="IK1" s="236"/>
      <c r="IL1" s="236"/>
      <c r="IM1" s="236"/>
      <c r="IN1" s="236"/>
      <c r="IO1" s="236"/>
      <c r="IP1" s="236"/>
      <c r="IQ1" s="236"/>
      <c r="IR1" s="236"/>
      <c r="IS1" s="236"/>
      <c r="IT1" s="236"/>
      <c r="IU1" s="236"/>
      <c r="IV1" s="236"/>
      <c r="IW1" s="236"/>
      <c r="IX1" s="236"/>
      <c r="IY1" s="236"/>
      <c r="IZ1" s="236"/>
      <c r="JA1" s="236"/>
      <c r="JB1" s="236"/>
      <c r="JC1" s="236"/>
      <c r="JD1" s="236"/>
      <c r="JE1" s="236"/>
      <c r="JF1" s="236"/>
      <c r="JG1" s="236"/>
      <c r="JH1" s="236"/>
      <c r="JI1" s="236"/>
      <c r="JJ1" s="236"/>
      <c r="JK1" s="236"/>
      <c r="JL1" s="236"/>
      <c r="JM1" s="236"/>
      <c r="JN1" s="236"/>
      <c r="JO1" s="236"/>
      <c r="JP1" s="236"/>
      <c r="JQ1" s="236"/>
      <c r="JR1" s="236"/>
      <c r="JS1" s="236"/>
      <c r="JT1" s="236"/>
      <c r="JU1" s="236"/>
      <c r="JV1" s="236"/>
      <c r="JW1" s="236"/>
      <c r="JX1" s="236"/>
      <c r="JY1" s="236"/>
      <c r="JZ1" s="236"/>
      <c r="KA1" s="236"/>
      <c r="KB1" s="236"/>
      <c r="KC1" s="236"/>
      <c r="KD1" s="236"/>
      <c r="KE1" s="236"/>
      <c r="KF1" s="236"/>
      <c r="KG1" s="236"/>
      <c r="KH1" s="236"/>
      <c r="KI1" s="236"/>
      <c r="KJ1" s="236"/>
      <c r="KK1" s="236"/>
      <c r="KL1" s="236"/>
    </row>
    <row r="2" spans="1:298" s="237" customFormat="1" ht="39.75" customHeight="1" x14ac:dyDescent="0.25">
      <c r="A2" s="338"/>
      <c r="B2" s="339"/>
      <c r="C2" s="339"/>
      <c r="D2" s="327"/>
      <c r="E2" s="327"/>
      <c r="F2" s="327"/>
      <c r="G2" s="327"/>
      <c r="H2" s="327"/>
      <c r="I2" s="327"/>
      <c r="J2" s="327"/>
      <c r="K2" s="327"/>
      <c r="L2" s="327"/>
      <c r="M2" s="327"/>
      <c r="N2" s="327"/>
      <c r="O2" s="327"/>
      <c r="P2" s="327"/>
      <c r="Q2" s="327"/>
      <c r="R2" s="327"/>
      <c r="S2" s="327"/>
      <c r="T2" s="327"/>
      <c r="U2" s="327"/>
      <c r="V2" s="327"/>
      <c r="W2" s="327"/>
      <c r="X2" s="327"/>
      <c r="Y2" s="327"/>
      <c r="Z2" s="327"/>
      <c r="AA2" s="327"/>
      <c r="AB2" s="327"/>
      <c r="AC2" s="327"/>
      <c r="AD2" s="327"/>
      <c r="AE2" s="327"/>
      <c r="AF2" s="327"/>
      <c r="AG2" s="327"/>
      <c r="AH2" s="327"/>
      <c r="AI2" s="327"/>
      <c r="AJ2" s="327"/>
      <c r="AK2" s="327"/>
      <c r="AL2" s="328"/>
      <c r="AM2" s="328"/>
      <c r="AN2" s="328"/>
      <c r="AO2" s="236"/>
      <c r="AP2" s="236"/>
      <c r="AQ2" s="236"/>
      <c r="AR2" s="236"/>
      <c r="AS2" s="236"/>
      <c r="AT2" s="236"/>
      <c r="AU2" s="236"/>
      <c r="AV2" s="236"/>
      <c r="AW2" s="236"/>
      <c r="AX2" s="236"/>
      <c r="AY2" s="236"/>
      <c r="AZ2" s="236"/>
      <c r="BA2" s="236"/>
      <c r="BB2" s="236"/>
      <c r="BC2" s="236"/>
      <c r="BD2" s="236"/>
      <c r="BE2" s="236"/>
      <c r="BF2" s="236"/>
      <c r="BG2" s="236"/>
      <c r="BH2" s="236"/>
      <c r="BI2" s="236"/>
      <c r="BJ2" s="236"/>
      <c r="BK2" s="236"/>
      <c r="BL2" s="236"/>
      <c r="BM2" s="236"/>
      <c r="BN2" s="236"/>
      <c r="BO2" s="236"/>
      <c r="BP2" s="236"/>
      <c r="BQ2" s="236"/>
      <c r="BR2" s="236"/>
      <c r="BS2" s="236"/>
      <c r="BT2" s="236"/>
      <c r="BU2" s="236"/>
      <c r="BV2" s="236"/>
      <c r="BW2" s="236"/>
      <c r="BX2" s="236"/>
      <c r="BY2" s="236"/>
      <c r="BZ2" s="236"/>
      <c r="CA2" s="236"/>
      <c r="CB2" s="236"/>
      <c r="CC2" s="236"/>
      <c r="CD2" s="236"/>
      <c r="CE2" s="236"/>
      <c r="CF2" s="236"/>
      <c r="CG2" s="236"/>
      <c r="CH2" s="236"/>
      <c r="CI2" s="236"/>
      <c r="CJ2" s="236"/>
      <c r="CK2" s="236"/>
      <c r="CL2" s="236"/>
      <c r="CM2" s="236"/>
      <c r="CN2" s="236"/>
      <c r="CO2" s="236"/>
      <c r="CP2" s="236"/>
      <c r="CQ2" s="236"/>
      <c r="CR2" s="236"/>
      <c r="CS2" s="236"/>
      <c r="CT2" s="236"/>
      <c r="CU2" s="236"/>
      <c r="CV2" s="236"/>
      <c r="CW2" s="236"/>
      <c r="CX2" s="236"/>
      <c r="CY2" s="236"/>
      <c r="CZ2" s="236"/>
      <c r="DA2" s="236"/>
      <c r="DB2" s="236"/>
      <c r="DC2" s="236"/>
      <c r="DD2" s="236"/>
      <c r="DE2" s="236"/>
      <c r="DF2" s="236"/>
      <c r="DG2" s="236"/>
      <c r="DH2" s="236"/>
      <c r="DI2" s="236"/>
      <c r="DJ2" s="236"/>
      <c r="DK2" s="236"/>
      <c r="DL2" s="236"/>
      <c r="DM2" s="236"/>
      <c r="DN2" s="236"/>
      <c r="DO2" s="236"/>
      <c r="DP2" s="236"/>
      <c r="DQ2" s="236"/>
      <c r="DR2" s="236"/>
      <c r="DS2" s="236"/>
      <c r="DT2" s="236"/>
      <c r="DU2" s="236"/>
      <c r="DV2" s="236"/>
      <c r="DW2" s="236"/>
      <c r="DX2" s="236"/>
      <c r="DY2" s="236"/>
      <c r="DZ2" s="236"/>
      <c r="EA2" s="236"/>
      <c r="EB2" s="236"/>
      <c r="EC2" s="236"/>
      <c r="ED2" s="236"/>
      <c r="EE2" s="236"/>
      <c r="EF2" s="236"/>
      <c r="EG2" s="236"/>
      <c r="EH2" s="236"/>
      <c r="EI2" s="236"/>
      <c r="EJ2" s="236"/>
      <c r="EK2" s="236"/>
      <c r="EL2" s="236"/>
      <c r="EM2" s="236"/>
      <c r="EN2" s="236"/>
      <c r="EO2" s="236"/>
      <c r="EP2" s="236"/>
      <c r="EQ2" s="236"/>
      <c r="ER2" s="236"/>
      <c r="ES2" s="236"/>
      <c r="ET2" s="236"/>
      <c r="EU2" s="236"/>
      <c r="EV2" s="236"/>
      <c r="EW2" s="236"/>
      <c r="EX2" s="236"/>
      <c r="EY2" s="236"/>
      <c r="EZ2" s="236"/>
      <c r="FA2" s="236"/>
      <c r="FB2" s="236"/>
      <c r="FC2" s="236"/>
      <c r="FD2" s="236"/>
      <c r="FE2" s="236"/>
      <c r="FF2" s="236"/>
      <c r="FG2" s="236"/>
      <c r="FH2" s="236"/>
      <c r="FI2" s="236"/>
      <c r="FJ2" s="236"/>
      <c r="FK2" s="236"/>
      <c r="FL2" s="236"/>
      <c r="FM2" s="236"/>
      <c r="FN2" s="236"/>
      <c r="FO2" s="236"/>
      <c r="FP2" s="236"/>
      <c r="FQ2" s="236"/>
      <c r="FR2" s="236"/>
      <c r="FS2" s="236"/>
      <c r="FT2" s="236"/>
      <c r="FU2" s="236"/>
      <c r="FV2" s="236"/>
      <c r="FW2" s="236"/>
      <c r="FX2" s="236"/>
      <c r="FY2" s="236"/>
      <c r="FZ2" s="236"/>
      <c r="GA2" s="236"/>
      <c r="GB2" s="236"/>
      <c r="GC2" s="236"/>
      <c r="GD2" s="236"/>
      <c r="GE2" s="236"/>
      <c r="GF2" s="236"/>
      <c r="GG2" s="236"/>
      <c r="GH2" s="236"/>
      <c r="GI2" s="236"/>
      <c r="GJ2" s="236"/>
      <c r="GK2" s="236"/>
      <c r="GL2" s="236"/>
      <c r="GM2" s="236"/>
      <c r="GN2" s="236"/>
      <c r="GO2" s="236"/>
      <c r="GP2" s="236"/>
      <c r="GQ2" s="236"/>
      <c r="GR2" s="236"/>
      <c r="GS2" s="236"/>
      <c r="GT2" s="236"/>
      <c r="GU2" s="236"/>
      <c r="GV2" s="236"/>
      <c r="GW2" s="236"/>
      <c r="GX2" s="236"/>
      <c r="GY2" s="236"/>
      <c r="GZ2" s="236"/>
      <c r="HA2" s="236"/>
      <c r="HB2" s="236"/>
      <c r="HC2" s="236"/>
      <c r="HD2" s="236"/>
      <c r="HE2" s="236"/>
      <c r="HF2" s="236"/>
      <c r="HG2" s="236"/>
      <c r="HH2" s="236"/>
      <c r="HI2" s="236"/>
      <c r="HJ2" s="236"/>
      <c r="HK2" s="236"/>
      <c r="HL2" s="236"/>
      <c r="HM2" s="236"/>
      <c r="HN2" s="236"/>
      <c r="HO2" s="236"/>
      <c r="HP2" s="236"/>
      <c r="HQ2" s="236"/>
      <c r="HR2" s="236"/>
      <c r="HS2" s="236"/>
      <c r="HT2" s="236"/>
      <c r="HU2" s="236"/>
      <c r="HV2" s="236"/>
      <c r="HW2" s="236"/>
      <c r="HX2" s="236"/>
      <c r="HY2" s="236"/>
      <c r="HZ2" s="236"/>
      <c r="IA2" s="236"/>
      <c r="IB2" s="236"/>
      <c r="IC2" s="236"/>
      <c r="ID2" s="236"/>
      <c r="IE2" s="236"/>
      <c r="IF2" s="236"/>
      <c r="IG2" s="236"/>
      <c r="IH2" s="236"/>
      <c r="II2" s="236"/>
      <c r="IJ2" s="236"/>
      <c r="IK2" s="236"/>
      <c r="IL2" s="236"/>
      <c r="IM2" s="236"/>
      <c r="IN2" s="236"/>
      <c r="IO2" s="236"/>
      <c r="IP2" s="236"/>
      <c r="IQ2" s="236"/>
      <c r="IR2" s="236"/>
      <c r="IS2" s="236"/>
      <c r="IT2" s="236"/>
      <c r="IU2" s="236"/>
      <c r="IV2" s="236"/>
      <c r="IW2" s="236"/>
      <c r="IX2" s="236"/>
      <c r="IY2" s="236"/>
      <c r="IZ2" s="236"/>
      <c r="JA2" s="236"/>
      <c r="JB2" s="236"/>
      <c r="JC2" s="236"/>
      <c r="JD2" s="236"/>
      <c r="JE2" s="236"/>
      <c r="JF2" s="236"/>
      <c r="JG2" s="236"/>
      <c r="JH2" s="236"/>
      <c r="JI2" s="236"/>
      <c r="JJ2" s="236"/>
      <c r="JK2" s="236"/>
      <c r="JL2" s="236"/>
      <c r="JM2" s="236"/>
      <c r="JN2" s="236"/>
      <c r="JO2" s="236"/>
      <c r="JP2" s="236"/>
      <c r="JQ2" s="236"/>
      <c r="JR2" s="236"/>
      <c r="JS2" s="236"/>
      <c r="JT2" s="236"/>
      <c r="JU2" s="236"/>
      <c r="JV2" s="236"/>
      <c r="JW2" s="236"/>
      <c r="JX2" s="236"/>
      <c r="JY2" s="236"/>
      <c r="JZ2" s="236"/>
      <c r="KA2" s="236"/>
      <c r="KB2" s="236"/>
      <c r="KC2" s="236"/>
      <c r="KD2" s="236"/>
      <c r="KE2" s="236"/>
      <c r="KF2" s="236"/>
      <c r="KG2" s="236"/>
      <c r="KH2" s="236"/>
      <c r="KI2" s="236"/>
      <c r="KJ2" s="236"/>
      <c r="KK2" s="236"/>
      <c r="KL2" s="236"/>
    </row>
    <row r="3" spans="1:298" s="237" customFormat="1" ht="16.5" x14ac:dyDescent="0.25">
      <c r="A3" s="2"/>
      <c r="B3" s="2"/>
      <c r="C3" s="235"/>
      <c r="D3" s="327"/>
      <c r="E3" s="327"/>
      <c r="F3" s="327"/>
      <c r="G3" s="327"/>
      <c r="H3" s="327"/>
      <c r="I3" s="327"/>
      <c r="J3" s="327"/>
      <c r="K3" s="327"/>
      <c r="L3" s="327"/>
      <c r="M3" s="327"/>
      <c r="N3" s="327"/>
      <c r="O3" s="327"/>
      <c r="P3" s="327"/>
      <c r="Q3" s="327"/>
      <c r="R3" s="327"/>
      <c r="S3" s="327"/>
      <c r="T3" s="327"/>
      <c r="U3" s="327"/>
      <c r="V3" s="327"/>
      <c r="W3" s="327"/>
      <c r="X3" s="327"/>
      <c r="Y3" s="327"/>
      <c r="Z3" s="327"/>
      <c r="AA3" s="327"/>
      <c r="AB3" s="327"/>
      <c r="AC3" s="327"/>
      <c r="AD3" s="327"/>
      <c r="AE3" s="327"/>
      <c r="AF3" s="327"/>
      <c r="AG3" s="327"/>
      <c r="AH3" s="327"/>
      <c r="AI3" s="327"/>
      <c r="AJ3" s="327"/>
      <c r="AK3" s="327"/>
      <c r="AL3" s="328"/>
      <c r="AM3" s="328"/>
      <c r="AN3" s="328"/>
      <c r="AO3" s="236"/>
      <c r="AP3" s="236"/>
      <c r="AQ3" s="236"/>
      <c r="AR3" s="236"/>
      <c r="AS3" s="236"/>
      <c r="AT3" s="236"/>
      <c r="AU3" s="236"/>
      <c r="AV3" s="236"/>
      <c r="AW3" s="236"/>
      <c r="AX3" s="236"/>
      <c r="AY3" s="236"/>
      <c r="AZ3" s="236"/>
      <c r="BA3" s="236"/>
      <c r="BB3" s="236"/>
      <c r="BC3" s="236"/>
      <c r="BD3" s="236"/>
      <c r="BE3" s="236"/>
      <c r="BF3" s="236"/>
      <c r="BG3" s="236"/>
      <c r="BH3" s="236"/>
      <c r="BI3" s="236"/>
      <c r="BJ3" s="236"/>
      <c r="BK3" s="236"/>
      <c r="BL3" s="236"/>
      <c r="BM3" s="236"/>
      <c r="BN3" s="236"/>
      <c r="BO3" s="236"/>
      <c r="BP3" s="236"/>
      <c r="BQ3" s="236"/>
      <c r="BR3" s="236"/>
      <c r="BS3" s="236"/>
      <c r="BT3" s="236"/>
      <c r="BU3" s="236"/>
      <c r="BV3" s="236"/>
      <c r="BW3" s="236"/>
      <c r="BX3" s="236"/>
      <c r="BY3" s="236"/>
      <c r="BZ3" s="236"/>
      <c r="CA3" s="236"/>
      <c r="CB3" s="236"/>
      <c r="CC3" s="236"/>
      <c r="CD3" s="236"/>
      <c r="CE3" s="236"/>
      <c r="CF3" s="236"/>
      <c r="CG3" s="236"/>
      <c r="CH3" s="236"/>
      <c r="CI3" s="236"/>
      <c r="CJ3" s="236"/>
      <c r="CK3" s="236"/>
      <c r="CL3" s="236"/>
      <c r="CM3" s="236"/>
      <c r="CN3" s="236"/>
      <c r="CO3" s="236"/>
      <c r="CP3" s="236"/>
      <c r="CQ3" s="236"/>
      <c r="CR3" s="236"/>
      <c r="CS3" s="236"/>
      <c r="CT3" s="236"/>
      <c r="CU3" s="236"/>
      <c r="CV3" s="236"/>
      <c r="CW3" s="236"/>
      <c r="CX3" s="236"/>
      <c r="CY3" s="236"/>
      <c r="CZ3" s="236"/>
      <c r="DA3" s="236"/>
      <c r="DB3" s="236"/>
      <c r="DC3" s="236"/>
      <c r="DD3" s="236"/>
      <c r="DE3" s="236"/>
      <c r="DF3" s="236"/>
      <c r="DG3" s="236"/>
      <c r="DH3" s="236"/>
      <c r="DI3" s="236"/>
      <c r="DJ3" s="236"/>
      <c r="DK3" s="236"/>
      <c r="DL3" s="236"/>
      <c r="DM3" s="236"/>
      <c r="DN3" s="236"/>
      <c r="DO3" s="236"/>
      <c r="DP3" s="236"/>
      <c r="DQ3" s="236"/>
      <c r="DR3" s="236"/>
      <c r="DS3" s="236"/>
      <c r="DT3" s="236"/>
      <c r="DU3" s="236"/>
      <c r="DV3" s="236"/>
      <c r="DW3" s="236"/>
      <c r="DX3" s="236"/>
      <c r="DY3" s="236"/>
      <c r="DZ3" s="236"/>
      <c r="EA3" s="236"/>
      <c r="EB3" s="236"/>
      <c r="EC3" s="236"/>
      <c r="ED3" s="236"/>
      <c r="EE3" s="236"/>
      <c r="EF3" s="236"/>
      <c r="EG3" s="236"/>
      <c r="EH3" s="236"/>
      <c r="EI3" s="236"/>
      <c r="EJ3" s="236"/>
      <c r="EK3" s="236"/>
      <c r="EL3" s="236"/>
      <c r="EM3" s="236"/>
      <c r="EN3" s="236"/>
      <c r="EO3" s="236"/>
      <c r="EP3" s="236"/>
      <c r="EQ3" s="236"/>
      <c r="ER3" s="236"/>
      <c r="ES3" s="236"/>
      <c r="ET3" s="236"/>
      <c r="EU3" s="236"/>
      <c r="EV3" s="236"/>
      <c r="EW3" s="236"/>
      <c r="EX3" s="236"/>
      <c r="EY3" s="236"/>
      <c r="EZ3" s="236"/>
      <c r="FA3" s="236"/>
      <c r="FB3" s="236"/>
      <c r="FC3" s="236"/>
      <c r="FD3" s="236"/>
      <c r="FE3" s="236"/>
      <c r="FF3" s="236"/>
      <c r="FG3" s="236"/>
      <c r="FH3" s="236"/>
      <c r="FI3" s="236"/>
      <c r="FJ3" s="236"/>
      <c r="FK3" s="236"/>
      <c r="FL3" s="236"/>
      <c r="FM3" s="236"/>
      <c r="FN3" s="236"/>
      <c r="FO3" s="236"/>
      <c r="FP3" s="236"/>
      <c r="FQ3" s="236"/>
      <c r="FR3" s="236"/>
      <c r="FS3" s="236"/>
      <c r="FT3" s="236"/>
      <c r="FU3" s="236"/>
      <c r="FV3" s="236"/>
      <c r="FW3" s="236"/>
      <c r="FX3" s="236"/>
      <c r="FY3" s="236"/>
      <c r="FZ3" s="236"/>
      <c r="GA3" s="236"/>
      <c r="GB3" s="236"/>
      <c r="GC3" s="236"/>
      <c r="GD3" s="236"/>
      <c r="GE3" s="236"/>
      <c r="GF3" s="236"/>
      <c r="GG3" s="236"/>
      <c r="GH3" s="236"/>
      <c r="GI3" s="236"/>
      <c r="GJ3" s="236"/>
      <c r="GK3" s="236"/>
      <c r="GL3" s="236"/>
      <c r="GM3" s="236"/>
      <c r="GN3" s="236"/>
      <c r="GO3" s="236"/>
      <c r="GP3" s="236"/>
      <c r="GQ3" s="236"/>
      <c r="GR3" s="236"/>
      <c r="GS3" s="236"/>
      <c r="GT3" s="236"/>
      <c r="GU3" s="236"/>
      <c r="GV3" s="236"/>
      <c r="GW3" s="236"/>
      <c r="GX3" s="236"/>
      <c r="GY3" s="236"/>
      <c r="GZ3" s="236"/>
      <c r="HA3" s="236"/>
      <c r="HB3" s="236"/>
      <c r="HC3" s="236"/>
      <c r="HD3" s="236"/>
      <c r="HE3" s="236"/>
      <c r="HF3" s="236"/>
      <c r="HG3" s="236"/>
      <c r="HH3" s="236"/>
      <c r="HI3" s="236"/>
      <c r="HJ3" s="236"/>
      <c r="HK3" s="236"/>
      <c r="HL3" s="236"/>
      <c r="HM3" s="236"/>
      <c r="HN3" s="236"/>
      <c r="HO3" s="236"/>
      <c r="HP3" s="236"/>
      <c r="HQ3" s="236"/>
      <c r="HR3" s="236"/>
      <c r="HS3" s="236"/>
      <c r="HT3" s="236"/>
      <c r="HU3" s="236"/>
      <c r="HV3" s="236"/>
      <c r="HW3" s="236"/>
      <c r="HX3" s="236"/>
      <c r="HY3" s="236"/>
      <c r="HZ3" s="236"/>
      <c r="IA3" s="236"/>
      <c r="IB3" s="236"/>
      <c r="IC3" s="236"/>
      <c r="ID3" s="236"/>
      <c r="IE3" s="236"/>
      <c r="IF3" s="236"/>
      <c r="IG3" s="236"/>
      <c r="IH3" s="236"/>
      <c r="II3" s="236"/>
      <c r="IJ3" s="236"/>
      <c r="IK3" s="236"/>
      <c r="IL3" s="236"/>
      <c r="IM3" s="236"/>
      <c r="IN3" s="236"/>
      <c r="IO3" s="236"/>
      <c r="IP3" s="236"/>
      <c r="IQ3" s="236"/>
      <c r="IR3" s="236"/>
      <c r="IS3" s="236"/>
      <c r="IT3" s="236"/>
      <c r="IU3" s="236"/>
      <c r="IV3" s="236"/>
      <c r="IW3" s="236"/>
      <c r="IX3" s="236"/>
      <c r="IY3" s="236"/>
      <c r="IZ3" s="236"/>
      <c r="JA3" s="236"/>
      <c r="JB3" s="236"/>
      <c r="JC3" s="236"/>
      <c r="JD3" s="236"/>
      <c r="JE3" s="236"/>
      <c r="JF3" s="236"/>
      <c r="JG3" s="236"/>
      <c r="JH3" s="236"/>
      <c r="JI3" s="236"/>
      <c r="JJ3" s="236"/>
      <c r="JK3" s="236"/>
      <c r="JL3" s="236"/>
      <c r="JM3" s="236"/>
      <c r="JN3" s="236"/>
      <c r="JO3" s="236"/>
      <c r="JP3" s="236"/>
      <c r="JQ3" s="236"/>
      <c r="JR3" s="236"/>
      <c r="JS3" s="236"/>
      <c r="JT3" s="236"/>
      <c r="JU3" s="236"/>
      <c r="JV3" s="236"/>
      <c r="JW3" s="236"/>
      <c r="JX3" s="236"/>
      <c r="JY3" s="236"/>
      <c r="JZ3" s="236"/>
      <c r="KA3" s="236"/>
      <c r="KB3" s="236"/>
      <c r="KC3" s="236"/>
      <c r="KD3" s="236"/>
      <c r="KE3" s="236"/>
      <c r="KF3" s="236"/>
      <c r="KG3" s="236"/>
      <c r="KH3" s="236"/>
      <c r="KI3" s="236"/>
      <c r="KJ3" s="236"/>
      <c r="KK3" s="236"/>
      <c r="KL3" s="236"/>
    </row>
    <row r="4" spans="1:298" s="237" customFormat="1" ht="26.25" customHeight="1" x14ac:dyDescent="0.25">
      <c r="A4" s="329" t="s">
        <v>0</v>
      </c>
      <c r="B4" s="330"/>
      <c r="C4" s="331"/>
      <c r="D4" s="332" t="s">
        <v>415</v>
      </c>
      <c r="E4" s="333"/>
      <c r="F4" s="333"/>
      <c r="G4" s="333"/>
      <c r="H4" s="333"/>
      <c r="I4" s="333"/>
      <c r="J4" s="333"/>
      <c r="K4" s="333"/>
      <c r="L4" s="333"/>
      <c r="M4" s="333"/>
      <c r="N4" s="334"/>
      <c r="O4" s="335"/>
      <c r="P4" s="335"/>
      <c r="Q4" s="335"/>
      <c r="R4" s="238"/>
      <c r="S4" s="238"/>
      <c r="T4" s="238"/>
      <c r="U4" s="238"/>
      <c r="V4" s="238"/>
      <c r="W4" s="238"/>
      <c r="X4" s="238"/>
      <c r="Y4" s="238"/>
      <c r="Z4" s="238"/>
      <c r="AA4" s="238"/>
      <c r="AB4" s="238"/>
      <c r="AC4" s="238"/>
      <c r="AD4" s="238"/>
      <c r="AE4" s="238"/>
      <c r="AF4" s="238"/>
      <c r="AG4" s="238"/>
      <c r="AH4" s="238"/>
      <c r="AI4" s="238"/>
      <c r="AJ4" s="238"/>
      <c r="AK4" s="238"/>
      <c r="AL4" s="238"/>
      <c r="AM4" s="238"/>
      <c r="AN4" s="238"/>
      <c r="AO4" s="236"/>
      <c r="AP4" s="236"/>
      <c r="AQ4" s="236"/>
      <c r="AR4" s="236"/>
      <c r="AS4" s="236"/>
      <c r="AT4" s="236"/>
      <c r="AU4" s="236"/>
      <c r="AV4" s="236"/>
      <c r="AW4" s="236"/>
      <c r="AX4" s="236"/>
      <c r="AY4" s="236"/>
      <c r="AZ4" s="236"/>
      <c r="BA4" s="236"/>
      <c r="BB4" s="236"/>
      <c r="BC4" s="236"/>
      <c r="BD4" s="236"/>
      <c r="BE4" s="236"/>
      <c r="BF4" s="236"/>
      <c r="BG4" s="236"/>
      <c r="BH4" s="236"/>
      <c r="BI4" s="236"/>
      <c r="BJ4" s="236"/>
      <c r="BK4" s="236"/>
      <c r="BL4" s="236"/>
      <c r="BM4" s="236"/>
      <c r="BN4" s="236"/>
      <c r="BO4" s="236"/>
      <c r="BP4" s="236"/>
      <c r="BQ4" s="236"/>
      <c r="BR4" s="236"/>
      <c r="BS4" s="236"/>
      <c r="BT4" s="236"/>
      <c r="BU4" s="236"/>
      <c r="BV4" s="236"/>
      <c r="BW4" s="236"/>
      <c r="BX4" s="236"/>
      <c r="BY4" s="236"/>
      <c r="BZ4" s="236"/>
      <c r="CA4" s="236"/>
      <c r="CB4" s="236"/>
      <c r="CC4" s="236"/>
      <c r="CD4" s="236"/>
      <c r="CE4" s="236"/>
      <c r="CF4" s="236"/>
      <c r="CG4" s="236"/>
      <c r="CH4" s="236"/>
      <c r="CI4" s="236"/>
      <c r="CJ4" s="236"/>
      <c r="CK4" s="236"/>
      <c r="CL4" s="236"/>
      <c r="CM4" s="236"/>
      <c r="CN4" s="236"/>
      <c r="CO4" s="236"/>
      <c r="CP4" s="236"/>
      <c r="CQ4" s="236"/>
      <c r="CR4" s="236"/>
      <c r="CS4" s="236"/>
      <c r="CT4" s="236"/>
      <c r="CU4" s="236"/>
      <c r="CV4" s="236"/>
      <c r="CW4" s="236"/>
      <c r="CX4" s="236"/>
      <c r="CY4" s="236"/>
      <c r="CZ4" s="236"/>
      <c r="DA4" s="236"/>
      <c r="DB4" s="236"/>
      <c r="DC4" s="236"/>
      <c r="DD4" s="236"/>
      <c r="DE4" s="236"/>
      <c r="DF4" s="236"/>
      <c r="DG4" s="236"/>
      <c r="DH4" s="236"/>
      <c r="DI4" s="236"/>
      <c r="DJ4" s="236"/>
      <c r="DK4" s="236"/>
      <c r="DL4" s="236"/>
      <c r="DM4" s="236"/>
      <c r="DN4" s="236"/>
      <c r="DO4" s="236"/>
      <c r="DP4" s="236"/>
      <c r="DQ4" s="236"/>
      <c r="DR4" s="236"/>
      <c r="DS4" s="236"/>
      <c r="DT4" s="236"/>
      <c r="DU4" s="236"/>
      <c r="DV4" s="236"/>
      <c r="DW4" s="236"/>
      <c r="DX4" s="236"/>
      <c r="DY4" s="236"/>
      <c r="DZ4" s="236"/>
      <c r="EA4" s="236"/>
      <c r="EB4" s="236"/>
      <c r="EC4" s="236"/>
      <c r="ED4" s="236"/>
      <c r="EE4" s="236"/>
      <c r="EF4" s="236"/>
      <c r="EG4" s="236"/>
      <c r="EH4" s="236"/>
      <c r="EI4" s="236"/>
      <c r="EJ4" s="236"/>
      <c r="EK4" s="236"/>
      <c r="EL4" s="236"/>
      <c r="EM4" s="236"/>
      <c r="EN4" s="236"/>
      <c r="EO4" s="236"/>
      <c r="EP4" s="236"/>
      <c r="EQ4" s="236"/>
      <c r="ER4" s="236"/>
      <c r="ES4" s="236"/>
      <c r="ET4" s="236"/>
      <c r="EU4" s="236"/>
      <c r="EV4" s="236"/>
      <c r="EW4" s="236"/>
      <c r="EX4" s="236"/>
      <c r="EY4" s="236"/>
      <c r="EZ4" s="236"/>
      <c r="FA4" s="236"/>
      <c r="FB4" s="236"/>
      <c r="FC4" s="236"/>
      <c r="FD4" s="236"/>
      <c r="FE4" s="236"/>
      <c r="FF4" s="236"/>
      <c r="FG4" s="236"/>
      <c r="FH4" s="236"/>
      <c r="FI4" s="236"/>
      <c r="FJ4" s="236"/>
      <c r="FK4" s="236"/>
      <c r="FL4" s="236"/>
      <c r="FM4" s="236"/>
      <c r="FN4" s="236"/>
      <c r="FO4" s="236"/>
      <c r="FP4" s="236"/>
      <c r="FQ4" s="236"/>
      <c r="FR4" s="236"/>
      <c r="FS4" s="236"/>
      <c r="FT4" s="236"/>
      <c r="FU4" s="236"/>
      <c r="FV4" s="236"/>
      <c r="FW4" s="236"/>
      <c r="FX4" s="236"/>
      <c r="FY4" s="236"/>
      <c r="FZ4" s="236"/>
      <c r="GA4" s="236"/>
      <c r="GB4" s="236"/>
      <c r="GC4" s="236"/>
      <c r="GD4" s="236"/>
      <c r="GE4" s="236"/>
      <c r="GF4" s="236"/>
      <c r="GG4" s="236"/>
      <c r="GH4" s="236"/>
      <c r="GI4" s="236"/>
      <c r="GJ4" s="236"/>
      <c r="GK4" s="236"/>
      <c r="GL4" s="236"/>
      <c r="GM4" s="236"/>
      <c r="GN4" s="236"/>
      <c r="GO4" s="236"/>
      <c r="GP4" s="236"/>
      <c r="GQ4" s="236"/>
      <c r="GR4" s="236"/>
      <c r="GS4" s="236"/>
      <c r="GT4" s="236"/>
      <c r="GU4" s="236"/>
      <c r="GV4" s="236"/>
      <c r="GW4" s="236"/>
      <c r="GX4" s="236"/>
      <c r="GY4" s="236"/>
      <c r="GZ4" s="236"/>
      <c r="HA4" s="236"/>
      <c r="HB4" s="236"/>
      <c r="HC4" s="236"/>
      <c r="HD4" s="236"/>
      <c r="HE4" s="236"/>
      <c r="HF4" s="236"/>
      <c r="HG4" s="236"/>
      <c r="HH4" s="236"/>
      <c r="HI4" s="236"/>
      <c r="HJ4" s="236"/>
      <c r="HK4" s="236"/>
      <c r="HL4" s="236"/>
      <c r="HM4" s="236"/>
      <c r="HN4" s="236"/>
      <c r="HO4" s="236"/>
      <c r="HP4" s="236"/>
      <c r="HQ4" s="236"/>
      <c r="HR4" s="236"/>
      <c r="HS4" s="236"/>
      <c r="HT4" s="236"/>
      <c r="HU4" s="236"/>
      <c r="HV4" s="236"/>
      <c r="HW4" s="236"/>
      <c r="HX4" s="236"/>
      <c r="HY4" s="236"/>
      <c r="HZ4" s="236"/>
      <c r="IA4" s="236"/>
      <c r="IB4" s="236"/>
      <c r="IC4" s="236"/>
      <c r="ID4" s="236"/>
      <c r="IE4" s="236"/>
      <c r="IF4" s="236"/>
      <c r="IG4" s="236"/>
      <c r="IH4" s="236"/>
      <c r="II4" s="236"/>
      <c r="IJ4" s="236"/>
      <c r="IK4" s="236"/>
      <c r="IL4" s="236"/>
      <c r="IM4" s="236"/>
      <c r="IN4" s="236"/>
      <c r="IO4" s="236"/>
      <c r="IP4" s="236"/>
      <c r="IQ4" s="236"/>
      <c r="IR4" s="236"/>
      <c r="IS4" s="236"/>
      <c r="IT4" s="236"/>
      <c r="IU4" s="236"/>
      <c r="IV4" s="236"/>
      <c r="IW4" s="236"/>
      <c r="IX4" s="236"/>
      <c r="IY4" s="236"/>
      <c r="IZ4" s="236"/>
      <c r="JA4" s="236"/>
      <c r="JB4" s="236"/>
      <c r="JC4" s="236"/>
      <c r="JD4" s="236"/>
      <c r="JE4" s="236"/>
      <c r="JF4" s="236"/>
      <c r="JG4" s="236"/>
      <c r="JH4" s="236"/>
      <c r="JI4" s="236"/>
      <c r="JJ4" s="236"/>
      <c r="JK4" s="236"/>
      <c r="JL4" s="236"/>
      <c r="JM4" s="236"/>
      <c r="JN4" s="236"/>
      <c r="JO4" s="236"/>
      <c r="JP4" s="236"/>
      <c r="JQ4" s="236"/>
      <c r="JR4" s="236"/>
      <c r="JS4" s="236"/>
      <c r="JT4" s="236"/>
      <c r="JU4" s="236"/>
      <c r="JV4" s="236"/>
      <c r="JW4" s="236"/>
      <c r="JX4" s="236"/>
      <c r="JY4" s="236"/>
      <c r="JZ4" s="236"/>
      <c r="KA4" s="236"/>
      <c r="KB4" s="236"/>
      <c r="KC4" s="236"/>
      <c r="KD4" s="236"/>
      <c r="KE4" s="236"/>
      <c r="KF4" s="236"/>
      <c r="KG4" s="236"/>
      <c r="KH4" s="236"/>
      <c r="KI4" s="236"/>
      <c r="KJ4" s="236"/>
      <c r="KK4" s="236"/>
      <c r="KL4" s="236"/>
    </row>
    <row r="5" spans="1:298" s="237" customFormat="1" ht="136.5" customHeight="1" x14ac:dyDescent="0.25">
      <c r="A5" s="329" t="s">
        <v>1</v>
      </c>
      <c r="B5" s="330"/>
      <c r="C5" s="331"/>
      <c r="D5" s="340" t="s">
        <v>416</v>
      </c>
      <c r="E5" s="341"/>
      <c r="F5" s="341"/>
      <c r="G5" s="341"/>
      <c r="H5" s="341"/>
      <c r="I5" s="341"/>
      <c r="J5" s="341"/>
      <c r="K5" s="341"/>
      <c r="L5" s="341"/>
      <c r="M5" s="341"/>
      <c r="N5" s="342"/>
      <c r="O5" s="238"/>
      <c r="P5" s="238"/>
      <c r="Q5" s="238"/>
      <c r="R5" s="238"/>
      <c r="S5" s="238"/>
      <c r="T5" s="238"/>
      <c r="U5" s="238"/>
      <c r="V5" s="238"/>
      <c r="W5" s="238"/>
      <c r="X5" s="238"/>
      <c r="Y5" s="238"/>
      <c r="Z5" s="238"/>
      <c r="AA5" s="238"/>
      <c r="AB5" s="238"/>
      <c r="AC5" s="238"/>
      <c r="AD5" s="238"/>
      <c r="AE5" s="238"/>
      <c r="AF5" s="238"/>
      <c r="AG5" s="238"/>
      <c r="AH5" s="238"/>
      <c r="AI5" s="238"/>
      <c r="AJ5" s="238"/>
      <c r="AK5" s="238"/>
      <c r="AL5" s="238"/>
      <c r="AM5" s="238"/>
      <c r="AN5" s="238"/>
      <c r="AO5" s="236"/>
      <c r="AP5" s="236"/>
      <c r="AQ5" s="236"/>
      <c r="AR5" s="236"/>
      <c r="AS5" s="236"/>
      <c r="AT5" s="236"/>
      <c r="AU5" s="236"/>
      <c r="AV5" s="236"/>
      <c r="AW5" s="236"/>
      <c r="AX5" s="236"/>
      <c r="AY5" s="236"/>
      <c r="AZ5" s="236"/>
      <c r="BA5" s="236"/>
      <c r="BB5" s="236"/>
      <c r="BC5" s="236"/>
      <c r="BD5" s="236"/>
      <c r="BE5" s="236"/>
      <c r="BF5" s="236"/>
      <c r="BG5" s="236"/>
      <c r="BH5" s="236"/>
      <c r="BI5" s="236"/>
      <c r="BJ5" s="236"/>
      <c r="BK5" s="236"/>
      <c r="BL5" s="236"/>
      <c r="BM5" s="236"/>
      <c r="BN5" s="236"/>
      <c r="BO5" s="236"/>
      <c r="BP5" s="236"/>
      <c r="BQ5" s="236"/>
      <c r="BR5" s="236"/>
      <c r="BS5" s="236"/>
      <c r="BT5" s="236"/>
      <c r="BU5" s="236"/>
      <c r="BV5" s="236"/>
      <c r="BW5" s="236"/>
      <c r="BX5" s="236"/>
      <c r="BY5" s="236"/>
      <c r="BZ5" s="236"/>
      <c r="CA5" s="236"/>
      <c r="CB5" s="236"/>
      <c r="CC5" s="236"/>
      <c r="CD5" s="236"/>
      <c r="CE5" s="236"/>
      <c r="CF5" s="236"/>
      <c r="CG5" s="236"/>
      <c r="CH5" s="236"/>
      <c r="CI5" s="236"/>
      <c r="CJ5" s="236"/>
      <c r="CK5" s="236"/>
      <c r="CL5" s="236"/>
      <c r="CM5" s="236"/>
      <c r="CN5" s="236"/>
      <c r="CO5" s="236"/>
      <c r="CP5" s="236"/>
      <c r="CQ5" s="236"/>
      <c r="CR5" s="236"/>
      <c r="CS5" s="236"/>
      <c r="CT5" s="236"/>
      <c r="CU5" s="236"/>
      <c r="CV5" s="236"/>
      <c r="CW5" s="236"/>
      <c r="CX5" s="236"/>
      <c r="CY5" s="236"/>
      <c r="CZ5" s="236"/>
      <c r="DA5" s="236"/>
      <c r="DB5" s="236"/>
      <c r="DC5" s="236"/>
      <c r="DD5" s="236"/>
      <c r="DE5" s="236"/>
      <c r="DF5" s="236"/>
      <c r="DG5" s="236"/>
      <c r="DH5" s="236"/>
      <c r="DI5" s="236"/>
      <c r="DJ5" s="236"/>
      <c r="DK5" s="236"/>
      <c r="DL5" s="236"/>
      <c r="DM5" s="236"/>
      <c r="DN5" s="236"/>
      <c r="DO5" s="236"/>
      <c r="DP5" s="236"/>
      <c r="DQ5" s="236"/>
      <c r="DR5" s="236"/>
      <c r="DS5" s="236"/>
      <c r="DT5" s="236"/>
      <c r="DU5" s="236"/>
      <c r="DV5" s="236"/>
      <c r="DW5" s="236"/>
      <c r="DX5" s="236"/>
      <c r="DY5" s="236"/>
      <c r="DZ5" s="236"/>
      <c r="EA5" s="236"/>
      <c r="EB5" s="236"/>
      <c r="EC5" s="236"/>
      <c r="ED5" s="236"/>
      <c r="EE5" s="236"/>
      <c r="EF5" s="236"/>
      <c r="EG5" s="236"/>
      <c r="EH5" s="236"/>
      <c r="EI5" s="236"/>
      <c r="EJ5" s="236"/>
      <c r="EK5" s="236"/>
      <c r="EL5" s="236"/>
      <c r="EM5" s="236"/>
      <c r="EN5" s="236"/>
      <c r="EO5" s="236"/>
      <c r="EP5" s="236"/>
      <c r="EQ5" s="236"/>
      <c r="ER5" s="236"/>
      <c r="ES5" s="236"/>
      <c r="ET5" s="236"/>
      <c r="EU5" s="236"/>
      <c r="EV5" s="236"/>
      <c r="EW5" s="236"/>
      <c r="EX5" s="236"/>
      <c r="EY5" s="236"/>
      <c r="EZ5" s="236"/>
      <c r="FA5" s="236"/>
      <c r="FB5" s="236"/>
      <c r="FC5" s="236"/>
      <c r="FD5" s="236"/>
      <c r="FE5" s="236"/>
      <c r="FF5" s="236"/>
      <c r="FG5" s="236"/>
      <c r="FH5" s="236"/>
      <c r="FI5" s="236"/>
      <c r="FJ5" s="236"/>
      <c r="FK5" s="236"/>
      <c r="FL5" s="236"/>
      <c r="FM5" s="236"/>
      <c r="FN5" s="236"/>
      <c r="FO5" s="236"/>
      <c r="FP5" s="236"/>
      <c r="FQ5" s="236"/>
      <c r="FR5" s="236"/>
      <c r="FS5" s="236"/>
      <c r="FT5" s="236"/>
      <c r="FU5" s="236"/>
      <c r="FV5" s="236"/>
      <c r="FW5" s="236"/>
      <c r="FX5" s="236"/>
      <c r="FY5" s="236"/>
      <c r="FZ5" s="236"/>
      <c r="GA5" s="236"/>
      <c r="GB5" s="236"/>
      <c r="GC5" s="236"/>
      <c r="GD5" s="236"/>
      <c r="GE5" s="236"/>
      <c r="GF5" s="236"/>
      <c r="GG5" s="236"/>
      <c r="GH5" s="236"/>
      <c r="GI5" s="236"/>
      <c r="GJ5" s="236"/>
      <c r="GK5" s="236"/>
      <c r="GL5" s="236"/>
      <c r="GM5" s="236"/>
      <c r="GN5" s="236"/>
      <c r="GO5" s="236"/>
      <c r="GP5" s="236"/>
      <c r="GQ5" s="236"/>
      <c r="GR5" s="236"/>
      <c r="GS5" s="236"/>
      <c r="GT5" s="236"/>
      <c r="GU5" s="236"/>
      <c r="GV5" s="236"/>
      <c r="GW5" s="236"/>
      <c r="GX5" s="236"/>
      <c r="GY5" s="236"/>
      <c r="GZ5" s="236"/>
      <c r="HA5" s="236"/>
      <c r="HB5" s="236"/>
      <c r="HC5" s="236"/>
      <c r="HD5" s="236"/>
      <c r="HE5" s="236"/>
      <c r="HF5" s="236"/>
      <c r="HG5" s="236"/>
      <c r="HH5" s="236"/>
      <c r="HI5" s="236"/>
      <c r="HJ5" s="236"/>
      <c r="HK5" s="236"/>
      <c r="HL5" s="236"/>
      <c r="HM5" s="236"/>
      <c r="HN5" s="236"/>
      <c r="HO5" s="236"/>
      <c r="HP5" s="236"/>
      <c r="HQ5" s="236"/>
      <c r="HR5" s="236"/>
      <c r="HS5" s="236"/>
      <c r="HT5" s="236"/>
      <c r="HU5" s="236"/>
      <c r="HV5" s="236"/>
      <c r="HW5" s="236"/>
      <c r="HX5" s="236"/>
      <c r="HY5" s="236"/>
      <c r="HZ5" s="236"/>
      <c r="IA5" s="236"/>
      <c r="IB5" s="236"/>
      <c r="IC5" s="236"/>
      <c r="ID5" s="236"/>
      <c r="IE5" s="236"/>
      <c r="IF5" s="236"/>
      <c r="IG5" s="236"/>
      <c r="IH5" s="236"/>
      <c r="II5" s="236"/>
      <c r="IJ5" s="236"/>
      <c r="IK5" s="236"/>
      <c r="IL5" s="236"/>
      <c r="IM5" s="236"/>
      <c r="IN5" s="236"/>
      <c r="IO5" s="236"/>
      <c r="IP5" s="236"/>
      <c r="IQ5" s="236"/>
      <c r="IR5" s="236"/>
      <c r="IS5" s="236"/>
      <c r="IT5" s="236"/>
      <c r="IU5" s="236"/>
      <c r="IV5" s="236"/>
      <c r="IW5" s="236"/>
      <c r="IX5" s="236"/>
      <c r="IY5" s="236"/>
      <c r="IZ5" s="236"/>
      <c r="JA5" s="236"/>
      <c r="JB5" s="236"/>
      <c r="JC5" s="236"/>
      <c r="JD5" s="236"/>
      <c r="JE5" s="236"/>
      <c r="JF5" s="236"/>
      <c r="JG5" s="236"/>
      <c r="JH5" s="236"/>
      <c r="JI5" s="236"/>
      <c r="JJ5" s="236"/>
      <c r="JK5" s="236"/>
      <c r="JL5" s="236"/>
      <c r="JM5" s="236"/>
      <c r="JN5" s="236"/>
      <c r="JO5" s="236"/>
      <c r="JP5" s="236"/>
      <c r="JQ5" s="236"/>
      <c r="JR5" s="236"/>
      <c r="JS5" s="236"/>
      <c r="JT5" s="236"/>
      <c r="JU5" s="236"/>
      <c r="JV5" s="236"/>
      <c r="JW5" s="236"/>
      <c r="JX5" s="236"/>
      <c r="JY5" s="236"/>
      <c r="JZ5" s="236"/>
      <c r="KA5" s="236"/>
      <c r="KB5" s="236"/>
      <c r="KC5" s="236"/>
      <c r="KD5" s="236"/>
      <c r="KE5" s="236"/>
      <c r="KF5" s="236"/>
      <c r="KG5" s="236"/>
      <c r="KH5" s="236"/>
      <c r="KI5" s="236"/>
      <c r="KJ5" s="236"/>
      <c r="KK5" s="236"/>
      <c r="KL5" s="236"/>
    </row>
    <row r="6" spans="1:298" s="237" customFormat="1" ht="49.5" customHeight="1" x14ac:dyDescent="0.25">
      <c r="A6" s="329" t="s">
        <v>2</v>
      </c>
      <c r="B6" s="330"/>
      <c r="C6" s="331"/>
      <c r="D6" s="340" t="s">
        <v>381</v>
      </c>
      <c r="E6" s="341"/>
      <c r="F6" s="341"/>
      <c r="G6" s="341"/>
      <c r="H6" s="341"/>
      <c r="I6" s="341"/>
      <c r="J6" s="341"/>
      <c r="K6" s="341"/>
      <c r="L6" s="341"/>
      <c r="M6" s="341"/>
      <c r="N6" s="342"/>
      <c r="O6" s="238"/>
      <c r="P6" s="238"/>
      <c r="Q6" s="238"/>
      <c r="R6" s="238"/>
      <c r="S6" s="238"/>
      <c r="T6" s="238"/>
      <c r="U6" s="238"/>
      <c r="V6" s="238"/>
      <c r="W6" s="238"/>
      <c r="X6" s="238"/>
      <c r="Y6" s="238"/>
      <c r="Z6" s="238"/>
      <c r="AA6" s="238"/>
      <c r="AB6" s="238"/>
      <c r="AC6" s="238"/>
      <c r="AD6" s="238"/>
      <c r="AE6" s="238"/>
      <c r="AF6" s="238"/>
      <c r="AG6" s="238"/>
      <c r="AH6" s="238"/>
      <c r="AI6" s="238"/>
      <c r="AJ6" s="238"/>
      <c r="AK6" s="238"/>
      <c r="AL6" s="238"/>
      <c r="AM6" s="238"/>
      <c r="AN6" s="238"/>
      <c r="AO6" s="236"/>
      <c r="AP6" s="236"/>
      <c r="AQ6" s="236"/>
      <c r="AR6" s="236"/>
      <c r="AS6" s="236"/>
      <c r="AT6" s="236"/>
      <c r="AU6" s="236"/>
      <c r="AV6" s="236"/>
      <c r="AW6" s="236"/>
      <c r="AX6" s="236"/>
      <c r="AY6" s="236"/>
      <c r="AZ6" s="236"/>
      <c r="BA6" s="236"/>
      <c r="BB6" s="236"/>
      <c r="BC6" s="236"/>
      <c r="BD6" s="236"/>
      <c r="BE6" s="236"/>
      <c r="BF6" s="236"/>
      <c r="BG6" s="236"/>
      <c r="BH6" s="236"/>
      <c r="BI6" s="236"/>
      <c r="BJ6" s="236"/>
      <c r="BK6" s="236"/>
      <c r="BL6" s="236"/>
      <c r="BM6" s="236"/>
      <c r="BN6" s="236"/>
      <c r="BO6" s="236"/>
      <c r="BP6" s="236"/>
      <c r="BQ6" s="236"/>
      <c r="BR6" s="236"/>
      <c r="BS6" s="236"/>
      <c r="BT6" s="236"/>
      <c r="BU6" s="236"/>
      <c r="BV6" s="236"/>
      <c r="BW6" s="236"/>
      <c r="BX6" s="236"/>
      <c r="BY6" s="236"/>
      <c r="BZ6" s="236"/>
      <c r="CA6" s="236"/>
      <c r="CB6" s="236"/>
      <c r="CC6" s="236"/>
      <c r="CD6" s="236"/>
      <c r="CE6" s="236"/>
      <c r="CF6" s="236"/>
      <c r="CG6" s="236"/>
      <c r="CH6" s="236"/>
      <c r="CI6" s="236"/>
      <c r="CJ6" s="236"/>
      <c r="CK6" s="236"/>
      <c r="CL6" s="236"/>
      <c r="CM6" s="236"/>
      <c r="CN6" s="236"/>
      <c r="CO6" s="236"/>
      <c r="CP6" s="236"/>
      <c r="CQ6" s="236"/>
      <c r="CR6" s="236"/>
      <c r="CS6" s="236"/>
      <c r="CT6" s="236"/>
      <c r="CU6" s="236"/>
      <c r="CV6" s="236"/>
      <c r="CW6" s="236"/>
      <c r="CX6" s="236"/>
      <c r="CY6" s="236"/>
      <c r="CZ6" s="236"/>
      <c r="DA6" s="236"/>
      <c r="DB6" s="236"/>
      <c r="DC6" s="236"/>
      <c r="DD6" s="236"/>
      <c r="DE6" s="236"/>
      <c r="DF6" s="236"/>
      <c r="DG6" s="236"/>
      <c r="DH6" s="236"/>
      <c r="DI6" s="236"/>
      <c r="DJ6" s="236"/>
      <c r="DK6" s="236"/>
      <c r="DL6" s="236"/>
      <c r="DM6" s="236"/>
      <c r="DN6" s="236"/>
      <c r="DO6" s="236"/>
      <c r="DP6" s="236"/>
      <c r="DQ6" s="236"/>
      <c r="DR6" s="236"/>
      <c r="DS6" s="236"/>
      <c r="DT6" s="236"/>
      <c r="DU6" s="236"/>
      <c r="DV6" s="236"/>
      <c r="DW6" s="236"/>
      <c r="DX6" s="236"/>
      <c r="DY6" s="236"/>
      <c r="DZ6" s="236"/>
      <c r="EA6" s="236"/>
      <c r="EB6" s="236"/>
      <c r="EC6" s="236"/>
      <c r="ED6" s="236"/>
      <c r="EE6" s="236"/>
      <c r="EF6" s="236"/>
      <c r="EG6" s="236"/>
      <c r="EH6" s="236"/>
      <c r="EI6" s="236"/>
      <c r="EJ6" s="236"/>
      <c r="EK6" s="236"/>
      <c r="EL6" s="236"/>
      <c r="EM6" s="236"/>
      <c r="EN6" s="236"/>
      <c r="EO6" s="236"/>
      <c r="EP6" s="236"/>
      <c r="EQ6" s="236"/>
      <c r="ER6" s="236"/>
      <c r="ES6" s="236"/>
      <c r="ET6" s="236"/>
      <c r="EU6" s="236"/>
      <c r="EV6" s="236"/>
      <c r="EW6" s="236"/>
      <c r="EX6" s="236"/>
      <c r="EY6" s="236"/>
      <c r="EZ6" s="236"/>
      <c r="FA6" s="236"/>
      <c r="FB6" s="236"/>
      <c r="FC6" s="236"/>
      <c r="FD6" s="236"/>
      <c r="FE6" s="236"/>
      <c r="FF6" s="236"/>
      <c r="FG6" s="236"/>
      <c r="FH6" s="236"/>
      <c r="FI6" s="236"/>
      <c r="FJ6" s="236"/>
      <c r="FK6" s="236"/>
      <c r="FL6" s="236"/>
      <c r="FM6" s="236"/>
      <c r="FN6" s="236"/>
      <c r="FO6" s="236"/>
      <c r="FP6" s="236"/>
      <c r="FQ6" s="236"/>
      <c r="FR6" s="236"/>
      <c r="FS6" s="236"/>
      <c r="FT6" s="236"/>
      <c r="FU6" s="236"/>
      <c r="FV6" s="236"/>
      <c r="FW6" s="236"/>
      <c r="FX6" s="236"/>
      <c r="FY6" s="236"/>
      <c r="FZ6" s="236"/>
      <c r="GA6" s="236"/>
      <c r="GB6" s="236"/>
      <c r="GC6" s="236"/>
      <c r="GD6" s="236"/>
      <c r="GE6" s="236"/>
      <c r="GF6" s="236"/>
      <c r="GG6" s="236"/>
      <c r="GH6" s="236"/>
      <c r="GI6" s="236"/>
      <c r="GJ6" s="236"/>
      <c r="GK6" s="236"/>
      <c r="GL6" s="236"/>
      <c r="GM6" s="236"/>
      <c r="GN6" s="236"/>
      <c r="GO6" s="236"/>
      <c r="GP6" s="236"/>
      <c r="GQ6" s="236"/>
      <c r="GR6" s="236"/>
      <c r="GS6" s="236"/>
      <c r="GT6" s="236"/>
      <c r="GU6" s="236"/>
      <c r="GV6" s="236"/>
      <c r="GW6" s="236"/>
      <c r="GX6" s="236"/>
      <c r="GY6" s="236"/>
      <c r="GZ6" s="236"/>
      <c r="HA6" s="236"/>
      <c r="HB6" s="236"/>
      <c r="HC6" s="236"/>
      <c r="HD6" s="236"/>
      <c r="HE6" s="236"/>
      <c r="HF6" s="236"/>
      <c r="HG6" s="236"/>
      <c r="HH6" s="236"/>
      <c r="HI6" s="236"/>
      <c r="HJ6" s="236"/>
      <c r="HK6" s="236"/>
      <c r="HL6" s="236"/>
      <c r="HM6" s="236"/>
      <c r="HN6" s="236"/>
      <c r="HO6" s="236"/>
      <c r="HP6" s="236"/>
      <c r="HQ6" s="236"/>
      <c r="HR6" s="236"/>
      <c r="HS6" s="236"/>
      <c r="HT6" s="236"/>
      <c r="HU6" s="236"/>
      <c r="HV6" s="236"/>
      <c r="HW6" s="236"/>
      <c r="HX6" s="236"/>
      <c r="HY6" s="236"/>
      <c r="HZ6" s="236"/>
      <c r="IA6" s="236"/>
      <c r="IB6" s="236"/>
      <c r="IC6" s="236"/>
      <c r="ID6" s="236"/>
      <c r="IE6" s="236"/>
      <c r="IF6" s="236"/>
      <c r="IG6" s="236"/>
      <c r="IH6" s="236"/>
      <c r="II6" s="236"/>
      <c r="IJ6" s="236"/>
      <c r="IK6" s="236"/>
      <c r="IL6" s="236"/>
      <c r="IM6" s="236"/>
      <c r="IN6" s="236"/>
      <c r="IO6" s="236"/>
      <c r="IP6" s="236"/>
      <c r="IQ6" s="236"/>
      <c r="IR6" s="236"/>
      <c r="IS6" s="236"/>
      <c r="IT6" s="236"/>
      <c r="IU6" s="236"/>
      <c r="IV6" s="236"/>
      <c r="IW6" s="236"/>
      <c r="IX6" s="236"/>
      <c r="IY6" s="236"/>
      <c r="IZ6" s="236"/>
      <c r="JA6" s="236"/>
      <c r="JB6" s="236"/>
      <c r="JC6" s="236"/>
      <c r="JD6" s="236"/>
      <c r="JE6" s="236"/>
      <c r="JF6" s="236"/>
      <c r="JG6" s="236"/>
      <c r="JH6" s="236"/>
      <c r="JI6" s="236"/>
      <c r="JJ6" s="236"/>
      <c r="JK6" s="236"/>
      <c r="JL6" s="236"/>
      <c r="JM6" s="236"/>
      <c r="JN6" s="236"/>
      <c r="JO6" s="236"/>
      <c r="JP6" s="236"/>
      <c r="JQ6" s="236"/>
      <c r="JR6" s="236"/>
      <c r="JS6" s="236"/>
      <c r="JT6" s="236"/>
      <c r="JU6" s="236"/>
      <c r="JV6" s="236"/>
      <c r="JW6" s="236"/>
      <c r="JX6" s="236"/>
      <c r="JY6" s="236"/>
      <c r="JZ6" s="236"/>
      <c r="KA6" s="236"/>
      <c r="KB6" s="236"/>
      <c r="KC6" s="236"/>
      <c r="KD6" s="236"/>
      <c r="KE6" s="236"/>
      <c r="KF6" s="236"/>
      <c r="KG6" s="236"/>
      <c r="KH6" s="236"/>
      <c r="KI6" s="236"/>
      <c r="KJ6" s="236"/>
      <c r="KK6" s="236"/>
      <c r="KL6" s="236"/>
    </row>
    <row r="7" spans="1:298" s="237" customFormat="1" ht="16.5" x14ac:dyDescent="0.25">
      <c r="A7" s="323" t="s">
        <v>3</v>
      </c>
      <c r="B7" s="324"/>
      <c r="C7" s="324"/>
      <c r="D7" s="324"/>
      <c r="E7" s="324"/>
      <c r="F7" s="324"/>
      <c r="G7" s="324"/>
      <c r="H7" s="325"/>
      <c r="I7" s="323" t="s">
        <v>4</v>
      </c>
      <c r="J7" s="324"/>
      <c r="K7" s="324"/>
      <c r="L7" s="324"/>
      <c r="M7" s="324"/>
      <c r="N7" s="325"/>
      <c r="O7" s="323" t="s">
        <v>5</v>
      </c>
      <c r="P7" s="324"/>
      <c r="Q7" s="324"/>
      <c r="R7" s="324"/>
      <c r="S7" s="324"/>
      <c r="T7" s="324"/>
      <c r="U7" s="324"/>
      <c r="V7" s="324"/>
      <c r="W7" s="325"/>
      <c r="X7" s="323" t="s">
        <v>6</v>
      </c>
      <c r="Y7" s="324"/>
      <c r="Z7" s="324"/>
      <c r="AA7" s="324"/>
      <c r="AB7" s="324"/>
      <c r="AC7" s="324"/>
      <c r="AD7" s="324"/>
      <c r="AE7" s="324"/>
      <c r="AF7" s="324"/>
      <c r="AG7" s="324"/>
      <c r="AH7" s="325"/>
      <c r="AI7" s="323" t="s">
        <v>7</v>
      </c>
      <c r="AJ7" s="324"/>
      <c r="AK7" s="324"/>
      <c r="AL7" s="324"/>
      <c r="AM7" s="324"/>
      <c r="AN7" s="343"/>
      <c r="AO7" s="236"/>
      <c r="AP7" s="236"/>
      <c r="AQ7" s="236"/>
      <c r="AR7" s="236"/>
      <c r="AS7" s="236"/>
      <c r="AT7" s="236"/>
      <c r="AU7" s="236"/>
      <c r="AV7" s="236"/>
      <c r="AW7" s="236"/>
      <c r="AX7" s="236"/>
      <c r="AY7" s="236"/>
      <c r="AZ7" s="236"/>
      <c r="BA7" s="236"/>
      <c r="BB7" s="236"/>
      <c r="BC7" s="236"/>
      <c r="BD7" s="236"/>
      <c r="BE7" s="236"/>
      <c r="BF7" s="236"/>
      <c r="BG7" s="236"/>
      <c r="BH7" s="236"/>
      <c r="BI7" s="236"/>
      <c r="BJ7" s="236"/>
      <c r="BK7" s="236"/>
      <c r="BL7" s="236"/>
      <c r="BM7" s="236"/>
      <c r="BN7" s="236"/>
      <c r="BO7" s="236"/>
      <c r="BP7" s="236"/>
      <c r="BQ7" s="236"/>
      <c r="BR7" s="236"/>
      <c r="BS7" s="236"/>
      <c r="BT7" s="236"/>
      <c r="BU7" s="236"/>
      <c r="BV7" s="236"/>
      <c r="BW7" s="236"/>
      <c r="BX7" s="236"/>
      <c r="BY7" s="236"/>
      <c r="BZ7" s="236"/>
      <c r="CA7" s="236"/>
      <c r="CB7" s="236"/>
      <c r="CC7" s="236"/>
      <c r="CD7" s="236"/>
      <c r="CE7" s="236"/>
      <c r="CF7" s="236"/>
      <c r="CG7" s="236"/>
      <c r="CH7" s="236"/>
      <c r="CI7" s="236"/>
      <c r="CJ7" s="236"/>
      <c r="CK7" s="236"/>
      <c r="CL7" s="236"/>
      <c r="CM7" s="236"/>
      <c r="CN7" s="236"/>
      <c r="CO7" s="236"/>
      <c r="CP7" s="236"/>
      <c r="CQ7" s="236"/>
      <c r="CR7" s="236"/>
      <c r="CS7" s="236"/>
      <c r="CT7" s="236"/>
      <c r="CU7" s="236"/>
      <c r="CV7" s="236"/>
      <c r="CW7" s="236"/>
      <c r="CX7" s="236"/>
      <c r="CY7" s="236"/>
      <c r="CZ7" s="236"/>
      <c r="DA7" s="236"/>
      <c r="DB7" s="236"/>
      <c r="DC7" s="236"/>
      <c r="DD7" s="236"/>
      <c r="DE7" s="236"/>
      <c r="DF7" s="236"/>
      <c r="DG7" s="236"/>
      <c r="DH7" s="236"/>
      <c r="DI7" s="236"/>
      <c r="DJ7" s="236"/>
      <c r="DK7" s="236"/>
      <c r="DL7" s="236"/>
      <c r="DM7" s="236"/>
      <c r="DN7" s="236"/>
      <c r="DO7" s="236"/>
      <c r="DP7" s="236"/>
      <c r="DQ7" s="236"/>
      <c r="DR7" s="236"/>
      <c r="DS7" s="236"/>
      <c r="DT7" s="236"/>
      <c r="DU7" s="236"/>
      <c r="DV7" s="236"/>
      <c r="DW7" s="236"/>
      <c r="DX7" s="236"/>
      <c r="DY7" s="236"/>
      <c r="DZ7" s="236"/>
      <c r="EA7" s="236"/>
      <c r="EB7" s="236"/>
      <c r="EC7" s="236"/>
      <c r="ED7" s="236"/>
      <c r="EE7" s="236"/>
      <c r="EF7" s="236"/>
      <c r="EG7" s="236"/>
      <c r="EH7" s="236"/>
      <c r="EI7" s="236"/>
      <c r="EJ7" s="236"/>
      <c r="EK7" s="236"/>
      <c r="EL7" s="236"/>
      <c r="EM7" s="236"/>
      <c r="EN7" s="236"/>
      <c r="EO7" s="236"/>
      <c r="EP7" s="236"/>
      <c r="EQ7" s="236"/>
      <c r="ER7" s="236"/>
      <c r="ES7" s="236"/>
      <c r="ET7" s="236"/>
      <c r="EU7" s="236"/>
      <c r="EV7" s="236"/>
      <c r="EW7" s="236"/>
      <c r="EX7" s="236"/>
      <c r="EY7" s="236"/>
      <c r="EZ7" s="236"/>
      <c r="FA7" s="236"/>
      <c r="FB7" s="236"/>
      <c r="FC7" s="236"/>
      <c r="FD7" s="236"/>
      <c r="FE7" s="236"/>
      <c r="FF7" s="236"/>
      <c r="FG7" s="236"/>
      <c r="FH7" s="236"/>
      <c r="FI7" s="236"/>
      <c r="FJ7" s="236"/>
      <c r="FK7" s="236"/>
      <c r="FL7" s="236"/>
      <c r="FM7" s="236"/>
      <c r="FN7" s="236"/>
      <c r="FO7" s="236"/>
      <c r="FP7" s="236"/>
      <c r="FQ7" s="236"/>
      <c r="FR7" s="236"/>
      <c r="FS7" s="236"/>
      <c r="FT7" s="236"/>
      <c r="FU7" s="236"/>
      <c r="FV7" s="236"/>
      <c r="FW7" s="236"/>
      <c r="FX7" s="236"/>
      <c r="FY7" s="236"/>
      <c r="FZ7" s="236"/>
      <c r="GA7" s="236"/>
      <c r="GB7" s="236"/>
      <c r="GC7" s="236"/>
      <c r="GD7" s="236"/>
      <c r="GE7" s="236"/>
      <c r="GF7" s="236"/>
      <c r="GG7" s="236"/>
      <c r="GH7" s="236"/>
      <c r="GI7" s="236"/>
      <c r="GJ7" s="236"/>
      <c r="GK7" s="236"/>
      <c r="GL7" s="236"/>
      <c r="GM7" s="236"/>
      <c r="GN7" s="236"/>
      <c r="GO7" s="236"/>
      <c r="GP7" s="236"/>
      <c r="GQ7" s="236"/>
      <c r="GR7" s="236"/>
      <c r="GS7" s="236"/>
      <c r="GT7" s="236"/>
      <c r="GU7" s="236"/>
      <c r="GV7" s="236"/>
      <c r="GW7" s="236"/>
      <c r="GX7" s="236"/>
      <c r="GY7" s="236"/>
      <c r="GZ7" s="236"/>
      <c r="HA7" s="236"/>
      <c r="HB7" s="236"/>
      <c r="HC7" s="236"/>
      <c r="HD7" s="236"/>
      <c r="HE7" s="236"/>
      <c r="HF7" s="236"/>
      <c r="HG7" s="236"/>
      <c r="HH7" s="236"/>
      <c r="HI7" s="236"/>
      <c r="HJ7" s="236"/>
      <c r="HK7" s="236"/>
      <c r="HL7" s="236"/>
      <c r="HM7" s="236"/>
      <c r="HN7" s="236"/>
      <c r="HO7" s="236"/>
      <c r="HP7" s="236"/>
      <c r="HQ7" s="236"/>
      <c r="HR7" s="236"/>
      <c r="HS7" s="236"/>
      <c r="HT7" s="236"/>
      <c r="HU7" s="236"/>
      <c r="HV7" s="236"/>
      <c r="HW7" s="236"/>
      <c r="HX7" s="236"/>
      <c r="HY7" s="236"/>
      <c r="HZ7" s="236"/>
      <c r="IA7" s="236"/>
      <c r="IB7" s="236"/>
      <c r="IC7" s="236"/>
      <c r="ID7" s="236"/>
      <c r="IE7" s="236"/>
      <c r="IF7" s="236"/>
      <c r="IG7" s="236"/>
      <c r="IH7" s="236"/>
      <c r="II7" s="236"/>
      <c r="IJ7" s="236"/>
      <c r="IK7" s="236"/>
      <c r="IL7" s="236"/>
      <c r="IM7" s="236"/>
      <c r="IN7" s="236"/>
      <c r="IO7" s="236"/>
      <c r="IP7" s="236"/>
      <c r="IQ7" s="236"/>
      <c r="IR7" s="236"/>
      <c r="IS7" s="236"/>
      <c r="IT7" s="236"/>
      <c r="IU7" s="236"/>
      <c r="IV7" s="236"/>
      <c r="IW7" s="236"/>
      <c r="IX7" s="236"/>
      <c r="IY7" s="236"/>
      <c r="IZ7" s="236"/>
      <c r="JA7" s="236"/>
      <c r="JB7" s="236"/>
      <c r="JC7" s="236"/>
      <c r="JD7" s="236"/>
      <c r="JE7" s="236"/>
      <c r="JF7" s="236"/>
      <c r="JG7" s="236"/>
      <c r="JH7" s="236"/>
      <c r="JI7" s="236"/>
      <c r="JJ7" s="236"/>
      <c r="JK7" s="236"/>
      <c r="JL7" s="236"/>
      <c r="JM7" s="236"/>
      <c r="JN7" s="236"/>
      <c r="JO7" s="236"/>
      <c r="JP7" s="236"/>
      <c r="JQ7" s="236"/>
      <c r="JR7" s="236"/>
      <c r="JS7" s="236"/>
      <c r="JT7" s="236"/>
      <c r="JU7" s="236"/>
      <c r="JV7" s="236"/>
      <c r="JW7" s="236"/>
      <c r="JX7" s="236"/>
      <c r="JY7" s="236"/>
      <c r="JZ7" s="236"/>
      <c r="KA7" s="236"/>
      <c r="KB7" s="236"/>
      <c r="KC7" s="236"/>
      <c r="KD7" s="236"/>
      <c r="KE7" s="236"/>
      <c r="KF7" s="236"/>
      <c r="KG7" s="236"/>
      <c r="KH7" s="236"/>
      <c r="KI7" s="236"/>
      <c r="KJ7" s="236"/>
      <c r="KK7" s="236"/>
      <c r="KL7" s="236"/>
    </row>
    <row r="8" spans="1:298" s="237" customFormat="1" ht="16.5" customHeight="1" x14ac:dyDescent="0.25">
      <c r="A8" s="347" t="s">
        <v>37</v>
      </c>
      <c r="B8" s="350" t="s">
        <v>391</v>
      </c>
      <c r="C8" s="349" t="s">
        <v>8</v>
      </c>
      <c r="D8" s="351" t="s">
        <v>475</v>
      </c>
      <c r="E8" s="351" t="s">
        <v>10</v>
      </c>
      <c r="F8" s="352" t="s">
        <v>11</v>
      </c>
      <c r="G8" s="344" t="s">
        <v>12</v>
      </c>
      <c r="H8" s="351" t="s">
        <v>13</v>
      </c>
      <c r="I8" s="345" t="s">
        <v>14</v>
      </c>
      <c r="J8" s="346" t="s">
        <v>15</v>
      </c>
      <c r="K8" s="344" t="s">
        <v>16</v>
      </c>
      <c r="L8" s="344" t="s">
        <v>17</v>
      </c>
      <c r="M8" s="346" t="s">
        <v>15</v>
      </c>
      <c r="N8" s="351" t="s">
        <v>18</v>
      </c>
      <c r="O8" s="354" t="s">
        <v>19</v>
      </c>
      <c r="P8" s="353" t="s">
        <v>20</v>
      </c>
      <c r="Q8" s="344" t="s">
        <v>21</v>
      </c>
      <c r="R8" s="353" t="s">
        <v>22</v>
      </c>
      <c r="S8" s="353"/>
      <c r="T8" s="353"/>
      <c r="U8" s="353"/>
      <c r="V8" s="353"/>
      <c r="W8" s="353"/>
      <c r="X8" s="359" t="s">
        <v>291</v>
      </c>
      <c r="Y8" s="354" t="s">
        <v>252</v>
      </c>
      <c r="Z8" s="354" t="s">
        <v>15</v>
      </c>
      <c r="AA8" s="232"/>
      <c r="AB8" s="232"/>
      <c r="AC8" s="354" t="s">
        <v>23</v>
      </c>
      <c r="AD8" s="354" t="s">
        <v>15</v>
      </c>
      <c r="AE8" s="232"/>
      <c r="AF8" s="232"/>
      <c r="AG8" s="359" t="s">
        <v>24</v>
      </c>
      <c r="AH8" s="354" t="s">
        <v>25</v>
      </c>
      <c r="AI8" s="353" t="s">
        <v>7</v>
      </c>
      <c r="AJ8" s="353" t="s">
        <v>26</v>
      </c>
      <c r="AK8" s="353" t="s">
        <v>27</v>
      </c>
      <c r="AL8" s="353" t="s">
        <v>28</v>
      </c>
      <c r="AM8" s="357" t="s">
        <v>29</v>
      </c>
      <c r="AN8" s="357" t="s">
        <v>30</v>
      </c>
      <c r="AO8" s="236"/>
      <c r="AP8" s="236"/>
      <c r="AQ8" s="236"/>
      <c r="AR8" s="236"/>
      <c r="AS8" s="236"/>
      <c r="AT8" s="236"/>
      <c r="AU8" s="236"/>
      <c r="AV8" s="236"/>
      <c r="AW8" s="236"/>
      <c r="AX8" s="236"/>
      <c r="AY8" s="236"/>
      <c r="AZ8" s="236"/>
      <c r="BA8" s="236"/>
      <c r="BB8" s="236"/>
      <c r="BC8" s="236"/>
      <c r="BD8" s="236"/>
      <c r="BE8" s="236"/>
      <c r="BF8" s="236"/>
      <c r="BG8" s="236"/>
      <c r="BH8" s="236"/>
      <c r="BI8" s="236"/>
      <c r="BJ8" s="236"/>
      <c r="BK8" s="236"/>
      <c r="BL8" s="236"/>
      <c r="BM8" s="236"/>
      <c r="BN8" s="236"/>
      <c r="BO8" s="236"/>
      <c r="BP8" s="236"/>
      <c r="BQ8" s="236"/>
      <c r="BR8" s="236"/>
      <c r="BS8" s="236"/>
      <c r="BT8" s="236"/>
      <c r="BU8" s="236"/>
      <c r="BV8" s="236"/>
      <c r="BW8" s="236"/>
      <c r="BX8" s="236"/>
      <c r="BY8" s="236"/>
      <c r="BZ8" s="236"/>
      <c r="CA8" s="236"/>
      <c r="CB8" s="236"/>
      <c r="CC8" s="236"/>
      <c r="CD8" s="236"/>
      <c r="CE8" s="236"/>
      <c r="CF8" s="236"/>
      <c r="CG8" s="236"/>
      <c r="CH8" s="236"/>
      <c r="CI8" s="236"/>
      <c r="CJ8" s="236"/>
      <c r="CK8" s="236"/>
      <c r="CL8" s="236"/>
      <c r="CM8" s="236"/>
      <c r="CN8" s="236"/>
      <c r="CO8" s="236"/>
      <c r="CP8" s="236"/>
      <c r="CQ8" s="236"/>
      <c r="CR8" s="236"/>
      <c r="CS8" s="236"/>
      <c r="CT8" s="236"/>
      <c r="CU8" s="236"/>
      <c r="CV8" s="236"/>
      <c r="CW8" s="236"/>
      <c r="CX8" s="236"/>
      <c r="CY8" s="236"/>
      <c r="CZ8" s="236"/>
      <c r="DA8" s="236"/>
      <c r="DB8" s="236"/>
      <c r="DC8" s="236"/>
      <c r="DD8" s="236"/>
      <c r="DE8" s="236"/>
      <c r="DF8" s="236"/>
      <c r="DG8" s="236"/>
      <c r="DH8" s="236"/>
      <c r="DI8" s="236"/>
      <c r="DJ8" s="236"/>
      <c r="DK8" s="236"/>
      <c r="DL8" s="236"/>
      <c r="DM8" s="236"/>
      <c r="DN8" s="236"/>
      <c r="DO8" s="236"/>
      <c r="DP8" s="236"/>
      <c r="DQ8" s="236"/>
      <c r="DR8" s="236"/>
      <c r="DS8" s="236"/>
      <c r="DT8" s="236"/>
      <c r="DU8" s="236"/>
      <c r="DV8" s="236"/>
      <c r="DW8" s="236"/>
      <c r="DX8" s="236"/>
      <c r="DY8" s="236"/>
      <c r="DZ8" s="236"/>
      <c r="EA8" s="236"/>
      <c r="EB8" s="236"/>
      <c r="EC8" s="236"/>
      <c r="ED8" s="236"/>
      <c r="EE8" s="236"/>
      <c r="EF8" s="236"/>
      <c r="EG8" s="236"/>
      <c r="EH8" s="236"/>
      <c r="EI8" s="236"/>
      <c r="EJ8" s="236"/>
      <c r="EK8" s="236"/>
      <c r="EL8" s="236"/>
      <c r="EM8" s="236"/>
      <c r="EN8" s="236"/>
      <c r="EO8" s="236"/>
      <c r="EP8" s="236"/>
      <c r="EQ8" s="236"/>
      <c r="ER8" s="236"/>
      <c r="ES8" s="236"/>
      <c r="ET8" s="236"/>
      <c r="EU8" s="236"/>
      <c r="EV8" s="236"/>
      <c r="EW8" s="236"/>
      <c r="EX8" s="236"/>
      <c r="EY8" s="236"/>
      <c r="EZ8" s="236"/>
      <c r="FA8" s="236"/>
      <c r="FB8" s="236"/>
      <c r="FC8" s="236"/>
      <c r="FD8" s="236"/>
      <c r="FE8" s="236"/>
      <c r="FF8" s="236"/>
      <c r="FG8" s="236"/>
      <c r="FH8" s="236"/>
      <c r="FI8" s="236"/>
      <c r="FJ8" s="236"/>
      <c r="FK8" s="236"/>
      <c r="FL8" s="236"/>
      <c r="FM8" s="236"/>
      <c r="FN8" s="236"/>
      <c r="FO8" s="236"/>
      <c r="FP8" s="236"/>
      <c r="FQ8" s="236"/>
      <c r="FR8" s="236"/>
      <c r="FS8" s="236"/>
      <c r="FT8" s="236"/>
      <c r="FU8" s="236"/>
      <c r="FV8" s="236"/>
      <c r="FW8" s="236"/>
      <c r="FX8" s="236"/>
      <c r="FY8" s="236"/>
      <c r="FZ8" s="236"/>
      <c r="GA8" s="236"/>
      <c r="GB8" s="236"/>
      <c r="GC8" s="236"/>
      <c r="GD8" s="236"/>
      <c r="GE8" s="236"/>
      <c r="GF8" s="236"/>
      <c r="GG8" s="236"/>
      <c r="GH8" s="236"/>
      <c r="GI8" s="236"/>
      <c r="GJ8" s="236"/>
      <c r="GK8" s="236"/>
      <c r="GL8" s="236"/>
      <c r="GM8" s="236"/>
      <c r="GN8" s="236"/>
      <c r="GO8" s="236"/>
      <c r="GP8" s="236"/>
      <c r="GQ8" s="236"/>
      <c r="GR8" s="236"/>
      <c r="GS8" s="236"/>
      <c r="GT8" s="236"/>
      <c r="GU8" s="236"/>
      <c r="GV8" s="236"/>
      <c r="GW8" s="236"/>
      <c r="GX8" s="236"/>
      <c r="GY8" s="236"/>
      <c r="GZ8" s="236"/>
      <c r="HA8" s="236"/>
      <c r="HB8" s="236"/>
      <c r="HC8" s="236"/>
      <c r="HD8" s="236"/>
      <c r="HE8" s="236"/>
      <c r="HF8" s="236"/>
      <c r="HG8" s="236"/>
      <c r="HH8" s="236"/>
      <c r="HI8" s="236"/>
      <c r="HJ8" s="236"/>
      <c r="HK8" s="236"/>
      <c r="HL8" s="236"/>
      <c r="HM8" s="236"/>
      <c r="HN8" s="236"/>
      <c r="HO8" s="236"/>
      <c r="HP8" s="236"/>
      <c r="HQ8" s="236"/>
      <c r="HR8" s="236"/>
      <c r="HS8" s="236"/>
      <c r="HT8" s="236"/>
      <c r="HU8" s="236"/>
      <c r="HV8" s="236"/>
      <c r="HW8" s="236"/>
      <c r="HX8" s="236"/>
      <c r="HY8" s="236"/>
      <c r="HZ8" s="236"/>
      <c r="IA8" s="236"/>
      <c r="IB8" s="236"/>
      <c r="IC8" s="236"/>
      <c r="ID8" s="236"/>
      <c r="IE8" s="236"/>
      <c r="IF8" s="236"/>
      <c r="IG8" s="236"/>
      <c r="IH8" s="236"/>
      <c r="II8" s="236"/>
      <c r="IJ8" s="236"/>
      <c r="IK8" s="236"/>
      <c r="IL8" s="236"/>
      <c r="IM8" s="236"/>
      <c r="IN8" s="236"/>
      <c r="IO8" s="236"/>
      <c r="IP8" s="236"/>
      <c r="IQ8" s="236"/>
      <c r="IR8" s="236"/>
      <c r="IS8" s="236"/>
      <c r="IT8" s="236"/>
      <c r="IU8" s="236"/>
      <c r="IV8" s="236"/>
      <c r="IW8" s="236"/>
      <c r="IX8" s="236"/>
      <c r="IY8" s="236"/>
      <c r="IZ8" s="236"/>
      <c r="JA8" s="236"/>
      <c r="JB8" s="236"/>
      <c r="JC8" s="236"/>
      <c r="JD8" s="236"/>
      <c r="JE8" s="236"/>
      <c r="JF8" s="236"/>
      <c r="JG8" s="236"/>
      <c r="JH8" s="236"/>
      <c r="JI8" s="236"/>
      <c r="JJ8" s="236"/>
      <c r="JK8" s="236"/>
      <c r="JL8" s="236"/>
      <c r="JM8" s="236"/>
      <c r="JN8" s="236"/>
      <c r="JO8" s="236"/>
      <c r="JP8" s="236"/>
      <c r="JQ8" s="236"/>
      <c r="JR8" s="236"/>
      <c r="JS8" s="236"/>
      <c r="JT8" s="236"/>
      <c r="JU8" s="236"/>
      <c r="JV8" s="236"/>
      <c r="JW8" s="236"/>
      <c r="JX8" s="236"/>
      <c r="JY8" s="236"/>
      <c r="JZ8" s="236"/>
      <c r="KA8" s="236"/>
      <c r="KB8" s="236"/>
      <c r="KC8" s="236"/>
      <c r="KD8" s="236"/>
      <c r="KE8" s="236"/>
      <c r="KF8" s="236"/>
      <c r="KG8" s="236"/>
      <c r="KH8" s="236"/>
      <c r="KI8" s="236"/>
      <c r="KJ8" s="236"/>
      <c r="KK8" s="236"/>
      <c r="KL8" s="236"/>
    </row>
    <row r="9" spans="1:298" s="150" customFormat="1" ht="94.5" customHeight="1" x14ac:dyDescent="0.25">
      <c r="A9" s="348"/>
      <c r="B9" s="356"/>
      <c r="C9" s="350"/>
      <c r="D9" s="344"/>
      <c r="E9" s="344"/>
      <c r="F9" s="350"/>
      <c r="G9" s="345"/>
      <c r="H9" s="344"/>
      <c r="I9" s="345"/>
      <c r="J9" s="346"/>
      <c r="K9" s="345"/>
      <c r="L9" s="345"/>
      <c r="M9" s="346"/>
      <c r="N9" s="344"/>
      <c r="O9" s="355"/>
      <c r="P9" s="344"/>
      <c r="Q9" s="345"/>
      <c r="R9" s="135" t="s">
        <v>31</v>
      </c>
      <c r="S9" s="135" t="s">
        <v>32</v>
      </c>
      <c r="T9" s="135" t="s">
        <v>33</v>
      </c>
      <c r="U9" s="135" t="s">
        <v>34</v>
      </c>
      <c r="V9" s="135" t="s">
        <v>35</v>
      </c>
      <c r="W9" s="135" t="s">
        <v>36</v>
      </c>
      <c r="X9" s="354"/>
      <c r="Y9" s="360"/>
      <c r="Z9" s="360"/>
      <c r="AA9" s="234" t="s">
        <v>280</v>
      </c>
      <c r="AB9" s="234" t="s">
        <v>15</v>
      </c>
      <c r="AC9" s="360"/>
      <c r="AD9" s="360"/>
      <c r="AE9" s="233" t="s">
        <v>23</v>
      </c>
      <c r="AF9" s="233" t="s">
        <v>15</v>
      </c>
      <c r="AG9" s="354"/>
      <c r="AH9" s="355"/>
      <c r="AI9" s="344"/>
      <c r="AJ9" s="344"/>
      <c r="AK9" s="344"/>
      <c r="AL9" s="344"/>
      <c r="AM9" s="358"/>
      <c r="AN9" s="358"/>
      <c r="AO9" s="149"/>
      <c r="AP9" s="149"/>
      <c r="AQ9" s="149"/>
      <c r="AR9" s="149"/>
      <c r="AS9" s="149"/>
      <c r="AT9" s="149"/>
      <c r="AU9" s="149"/>
      <c r="AV9" s="149"/>
      <c r="AW9" s="149"/>
      <c r="AX9" s="149"/>
      <c r="AY9" s="149"/>
      <c r="AZ9" s="149"/>
      <c r="BA9" s="149"/>
      <c r="BB9" s="149"/>
      <c r="BC9" s="149"/>
      <c r="BD9" s="149"/>
      <c r="BE9" s="149"/>
      <c r="BF9" s="149"/>
      <c r="BG9" s="149"/>
      <c r="BH9" s="149"/>
      <c r="BI9" s="149"/>
      <c r="BJ9" s="149"/>
      <c r="BK9" s="149"/>
      <c r="BL9" s="149"/>
      <c r="BM9" s="149"/>
      <c r="BN9" s="149"/>
      <c r="BO9" s="149"/>
      <c r="BP9" s="149"/>
      <c r="BQ9" s="149"/>
      <c r="BR9" s="149"/>
      <c r="BS9" s="149"/>
      <c r="BT9" s="149"/>
      <c r="BU9" s="149"/>
      <c r="BV9" s="149"/>
      <c r="BW9" s="149"/>
      <c r="BX9" s="149"/>
      <c r="BY9" s="149"/>
      <c r="BZ9" s="149"/>
      <c r="CA9" s="149"/>
      <c r="CB9" s="149"/>
      <c r="CC9" s="149"/>
      <c r="CD9" s="149"/>
      <c r="CE9" s="149"/>
      <c r="CF9" s="149"/>
      <c r="CG9" s="149"/>
      <c r="CH9" s="149"/>
      <c r="CI9" s="149"/>
      <c r="CJ9" s="149"/>
      <c r="CK9" s="149"/>
      <c r="CL9" s="149"/>
      <c r="CM9" s="149"/>
      <c r="CN9" s="149"/>
      <c r="CO9" s="149"/>
      <c r="CP9" s="149"/>
      <c r="CQ9" s="149"/>
      <c r="CR9" s="149"/>
      <c r="CS9" s="149"/>
      <c r="CT9" s="149"/>
      <c r="CU9" s="149"/>
      <c r="CV9" s="149"/>
      <c r="CW9" s="149"/>
      <c r="CX9" s="149"/>
      <c r="CY9" s="149"/>
      <c r="CZ9" s="149"/>
      <c r="DA9" s="149"/>
      <c r="DB9" s="149"/>
      <c r="DC9" s="149"/>
      <c r="DD9" s="149"/>
      <c r="DE9" s="149"/>
      <c r="DF9" s="149"/>
      <c r="DG9" s="149"/>
      <c r="DH9" s="149"/>
      <c r="DI9" s="149"/>
      <c r="DJ9" s="149"/>
      <c r="DK9" s="149"/>
      <c r="DL9" s="149"/>
      <c r="DM9" s="149"/>
      <c r="DN9" s="149"/>
      <c r="DO9" s="149"/>
      <c r="DP9" s="149"/>
      <c r="DQ9" s="149"/>
      <c r="DR9" s="149"/>
      <c r="DS9" s="149"/>
      <c r="DT9" s="149"/>
      <c r="DU9" s="149"/>
      <c r="DV9" s="149"/>
      <c r="DW9" s="149"/>
      <c r="DX9" s="149"/>
      <c r="DY9" s="149"/>
      <c r="DZ9" s="149"/>
      <c r="EA9" s="149"/>
      <c r="EB9" s="149"/>
      <c r="EC9" s="149"/>
      <c r="ED9" s="149"/>
      <c r="EE9" s="149"/>
      <c r="EF9" s="149"/>
      <c r="EG9" s="149"/>
      <c r="EH9" s="149"/>
      <c r="EI9" s="149"/>
      <c r="EJ9" s="149"/>
      <c r="EK9" s="149"/>
      <c r="EL9" s="149"/>
      <c r="EM9" s="149"/>
      <c r="EN9" s="149"/>
      <c r="EO9" s="149"/>
      <c r="EP9" s="149"/>
      <c r="EQ9" s="149"/>
      <c r="ER9" s="149"/>
      <c r="ES9" s="149"/>
      <c r="ET9" s="149"/>
      <c r="EU9" s="149"/>
      <c r="EV9" s="149"/>
      <c r="EW9" s="149"/>
      <c r="EX9" s="149"/>
      <c r="EY9" s="149"/>
      <c r="EZ9" s="149"/>
      <c r="FA9" s="149"/>
      <c r="FB9" s="149"/>
      <c r="FC9" s="149"/>
      <c r="FD9" s="149"/>
      <c r="FE9" s="149"/>
      <c r="FF9" s="149"/>
      <c r="FG9" s="149"/>
      <c r="FH9" s="149"/>
      <c r="FI9" s="149"/>
      <c r="FJ9" s="149"/>
      <c r="FK9" s="149"/>
      <c r="FL9" s="149"/>
      <c r="FM9" s="149"/>
      <c r="FN9" s="149"/>
      <c r="FO9" s="149"/>
      <c r="FP9" s="149"/>
      <c r="FQ9" s="149"/>
      <c r="FR9" s="149"/>
      <c r="FS9" s="149"/>
      <c r="FT9" s="149"/>
      <c r="FU9" s="149"/>
      <c r="FV9" s="149"/>
      <c r="FW9" s="149"/>
      <c r="FX9" s="149"/>
      <c r="FY9" s="149"/>
      <c r="FZ9" s="149"/>
      <c r="GA9" s="149"/>
      <c r="GB9" s="149"/>
      <c r="GC9" s="149"/>
      <c r="GD9" s="149"/>
      <c r="GE9" s="149"/>
      <c r="GF9" s="149"/>
      <c r="GG9" s="149"/>
      <c r="GH9" s="149"/>
      <c r="GI9" s="149"/>
      <c r="GJ9" s="149"/>
      <c r="GK9" s="149"/>
      <c r="GL9" s="149"/>
      <c r="GM9" s="149"/>
      <c r="GN9" s="149"/>
      <c r="GO9" s="149"/>
      <c r="GP9" s="149"/>
      <c r="GQ9" s="149"/>
      <c r="GR9" s="149"/>
      <c r="GS9" s="149"/>
      <c r="GT9" s="149"/>
      <c r="GU9" s="149"/>
      <c r="GV9" s="149"/>
      <c r="GW9" s="149"/>
      <c r="GX9" s="149"/>
      <c r="GY9" s="149"/>
      <c r="GZ9" s="149"/>
      <c r="HA9" s="149"/>
      <c r="HB9" s="149"/>
      <c r="HC9" s="149"/>
      <c r="HD9" s="149"/>
      <c r="HE9" s="149"/>
      <c r="HF9" s="149"/>
      <c r="HG9" s="149"/>
      <c r="HH9" s="149"/>
      <c r="HI9" s="149"/>
      <c r="HJ9" s="149"/>
      <c r="HK9" s="149"/>
      <c r="HL9" s="149"/>
      <c r="HM9" s="149"/>
      <c r="HN9" s="149"/>
      <c r="HO9" s="149"/>
      <c r="HP9" s="149"/>
      <c r="HQ9" s="149"/>
      <c r="HR9" s="149"/>
      <c r="HS9" s="149"/>
      <c r="HT9" s="149"/>
      <c r="HU9" s="149"/>
      <c r="HV9" s="149"/>
      <c r="HW9" s="149"/>
      <c r="HX9" s="149"/>
      <c r="HY9" s="149"/>
      <c r="HZ9" s="149"/>
      <c r="IA9" s="149"/>
      <c r="IB9" s="149"/>
      <c r="IC9" s="149"/>
      <c r="ID9" s="149"/>
      <c r="IE9" s="149"/>
      <c r="IF9" s="149"/>
      <c r="IG9" s="149"/>
      <c r="IH9" s="149"/>
      <c r="II9" s="149"/>
      <c r="IJ9" s="149"/>
      <c r="IK9" s="149"/>
      <c r="IL9" s="149"/>
      <c r="IM9" s="149"/>
      <c r="IN9" s="149"/>
      <c r="IO9" s="149"/>
      <c r="IP9" s="149"/>
      <c r="IQ9" s="149"/>
      <c r="IR9" s="149"/>
      <c r="IS9" s="149"/>
      <c r="IT9" s="149"/>
      <c r="IU9" s="149"/>
      <c r="IV9" s="149"/>
      <c r="IW9" s="149"/>
      <c r="IX9" s="149"/>
      <c r="IY9" s="149"/>
      <c r="IZ9" s="149"/>
      <c r="JA9" s="149"/>
      <c r="JB9" s="149"/>
      <c r="JC9" s="149"/>
      <c r="JD9" s="149"/>
      <c r="JE9" s="149"/>
      <c r="JF9" s="149"/>
      <c r="JG9" s="149"/>
      <c r="JH9" s="149"/>
      <c r="JI9" s="149"/>
      <c r="JJ9" s="149"/>
      <c r="JK9" s="149"/>
      <c r="JL9" s="149"/>
      <c r="JM9" s="149"/>
      <c r="JN9" s="149"/>
      <c r="JO9" s="149"/>
      <c r="JP9" s="149"/>
      <c r="JQ9" s="149"/>
      <c r="JR9" s="149"/>
      <c r="JS9" s="149"/>
      <c r="JT9" s="149"/>
      <c r="JU9" s="149"/>
      <c r="JV9" s="149"/>
      <c r="JW9" s="149"/>
      <c r="JX9" s="149"/>
      <c r="JY9" s="149"/>
      <c r="JZ9" s="149"/>
      <c r="KA9" s="149"/>
      <c r="KB9" s="149"/>
      <c r="KC9" s="149"/>
      <c r="KD9" s="149"/>
      <c r="KE9" s="149"/>
      <c r="KF9" s="149"/>
      <c r="KG9" s="149"/>
      <c r="KH9" s="149"/>
      <c r="KI9" s="149"/>
      <c r="KJ9" s="149"/>
      <c r="KK9" s="149"/>
      <c r="KL9" s="149"/>
    </row>
    <row r="10" spans="1:298" ht="57.75" customHeight="1" x14ac:dyDescent="0.25">
      <c r="A10" s="309">
        <v>1</v>
      </c>
      <c r="B10" s="313" t="s">
        <v>468</v>
      </c>
      <c r="C10" s="309" t="s">
        <v>324</v>
      </c>
      <c r="D10" s="362" t="s">
        <v>481</v>
      </c>
      <c r="E10" s="309" t="s">
        <v>474</v>
      </c>
      <c r="F10" s="309" t="s">
        <v>476</v>
      </c>
      <c r="G10" s="309" t="s">
        <v>42</v>
      </c>
      <c r="H10" s="309">
        <v>20000</v>
      </c>
      <c r="I10" s="320" t="str">
        <f>IF(H10&lt;=2,'Tabla probabilidad'!$B$5,IF(H10&lt;=24,'Tabla probabilidad'!$B$6,IF(H10&lt;=500,'Tabla probabilidad'!$B$7,IF(H10&lt;=5000,'Tabla probabilidad'!$B$8,IF(H10&gt;5000,'Tabla probabilidad'!$B$9)))))</f>
        <v>Muy Alta</v>
      </c>
      <c r="J10" s="322">
        <f>IF(H10&lt;=2,'Tabla probabilidad'!$D$5,IF(H10&lt;=24,'Tabla probabilidad'!$D$6,IF(H10&lt;=500,'Tabla probabilidad'!$D$7,IF(H10&lt;=5000,'Tabla probabilidad'!$D$8,IF(H10&gt;5000,'Tabla probabilidad'!$D$9)))))</f>
        <v>1</v>
      </c>
      <c r="K10" s="309" t="s">
        <v>129</v>
      </c>
      <c r="L10" s="309" t="str">
        <f>IF(K10="El riesgo afecta la imagen de alguna área de la organización","Leve",IF(K10="El riesgo afecta la imagen de la entidad internamente, de conocimiento general, nivel interno, alta dirección, contratista y/o de provedores","Menor",IF(K10="El riesgo afecta la imagen de la entidad con algunos usuarios de relevancia frente al logro de los objetivos","Moderado",IF(K10="El riesgo afecta la imagen de de la entidad con efecto publicitario sostenido a nivel del sector justicia","Mayor",IF(K10="El riesgo afecta la imagen de la entidad a nivel nacional, con efecto publicitarios sostenible a nivel país","Catastrófico",IF(K10="Impacto que afecte la ejecución presupuestal en un valor ≥0,5%.","Leve",IF(K10="Impacto que afecte la ejecución presupuestal en un valor ≥1%.","Menor",IF(K10="Impacto que afecte la ejecución presupuestal en un valor ≥5%.","Moderado",IF(K10="Impacto que afecte la ejecución presupuestal en un valor ≥20%.","Mayor",IF(K10="Impacto que afecte la ejecución presupuestal en un valor ≥50%.","Catastrófico",IF(K10="Incumplimiento máximo del 5% de la meta planeada","Leve",IF(K10="Incumplimiento máximo del 15% de la meta planeada","Menor",IF(K10="Incumplimiento máximo del 20% de la meta planeada","Moderado",IF(K10="Incumplimiento máximo del 50% de la meta planeada","Mayor",IF(K10="Incumplimiento máximo del 80% de la meta planeada","Catastrófico",IF(K10="Cualquier afectación a la violacion de los derechos de los ciudadanos se considera con consecuencias altas","Mayor",IF(K10="Cualquier afectación a la violacion de los derechos de los ciudadanos se considera con consecuencias desastrosas","Catastrófico",IF(K10="Afecta la Prestación del Servicio de Administración de Justicia en 5%","Leve",IF(K10="Afecta la Prestación del Servicio de Administración de Justicia en 10%","Menor",IF(K10="Afecta la Prestación del Servicio de Administración de Justicia en 15%","Moderado",IF(K10="Afecta la Prestación del Servicio de Administración de Justicia en 20%","Mayor",IF(K10="Afecta la Prestación del Servicio de Administración de Justicia en más del 50%","Catastrófico",IF(K10="Cualquier acto indebido de los servidores judiciales genera altas consecuencias para la entidad","Mayor",IF(K10="Cualquier acto indebido de los servidores judiciales genera consecuencias desastrosas para la entidad","Catastrófico",IF(K10="Si el hecho llegara a presentarse, tendría consecuencias o efectos mínimos sobre la entidad","Leve",IF(K10="Si el hecho llegara a presentarse, tendría bajo impacto o efecto sobre la entidad","Menor",IF(K10="Si el hecho llegara a presentarse, tendría medianas consecuencias o efectos sobre la entidad","Moderado",IF(K10="Si el hecho llegara a presentarse, tendría altas consecuencias o efectos sobre la entidad","Mayor",IF(K10="Si el hecho llegara a presentarse, tendría desastrosas consecuencias o efectos sobre la entidad","Catastrófico")))))))))))))))))))))))))))))</f>
        <v>Moderado</v>
      </c>
      <c r="M10" s="309" t="str">
        <f>IF(K10="El riesgo afecta la imagen de alguna área de la organización","20%",IF(K10="El riesgo afecta la imagen de la entidad internamente, de conocimiento general, nivel interno, alta dirección, contratista y/o de provedores","40%",IF(K10="El riesgo afecta la imagen de la entidad con algunos usuarios de relevancia frente al logro de los objetivos","60%",IF(K10="El riesgo afecta la imagen de de la entidad con efecto publicitario sostenido a nivel del sector justicia","80%",IF(K10="El riesgo afecta la imagen de la entidad a nivel nacional, con efecto publicitarios sostenible a nivel país","100%",IF(K10="Impacto que afecte la ejecución presupuestal en un valor ≥0,5%.","20%",IF(K10="Impacto que afecte la ejecución presupuestal en un valor ≥1%.","40%",IF(K10="Impacto que afecte la ejecución presupuestal en un valor ≥5%.","60%",IF(K10="Impacto que afecte la ejecución presupuestal en un valor ≥20%.","80%",IF(K10="Impacto que afecte la ejecución presupuestal en un valor ≥50%.","100%",IF(K10="Incumplimiento máximo del 5% de la meta planeada","20%",IF(K10="Incumplimiento máximo del 15% de la meta planeada","40%",IF(K10="Incumplimiento máximo del 20% de la meta planeada","60%",IF(K10="Incumplimiento máximo del 50% de la meta planeada","80%",IF(K10="Incumplimiento máximo del 80% de la meta planeada","100%",IF(K10="Cualquier afectación a la violacion de los derechos de los ciudadanos se considera con consecuencias altas","80%",IF(K10="Cualquier afectación a la violacion de los derechos de los ciudadanos se considera con consecuencias desastrosas","100%",IF(K10="Afecta la Prestación del Servicio de Administración de Justicia en 5%","20%",IF(K10="Afecta la Prestación del Servicio de Administración de Justicia en 10%","40%",IF(K10="Afecta la Prestación del Servicio de Administración de Justicia en 15%","60%",IF(K10="Afecta la Prestación del Servicio de Administración de Justicia en 20%","80%",IF(K10="Afecta la Prestación del Servicio de Administración de Justicia en más del 50%","100%",IF(K10="Cualquier acto indebido de los servidores judiciales genera altas consecuencias para la entidad","80%",IF(K10="Cualquier acto indebido de los servidores judiciales genera consecuencias desastrosas para la entidad","100%",IF(K10="Si el hecho llegara a presentarse, tendría consecuencias o efectos mínimos sobre la entidad","20%",IF(K10="Si el hecho llegara a presentarse, tendría bajo impacto o efecto sobre la entidad","40%",IF(K10="Si el hecho llegara a presentarse, tendría medianas consecuencias o efectos sobre la entidad","60%",IF(K10="Si el hecho llegara a presentarse, tendría altas consecuencias o efectos sobre la entidad","80%",IF(K10="Si el hecho llegara a presentarse, tendría desastrosas consecuencias o efectos sobre la entidad","100%")))))))))))))))))))))))))))))</f>
        <v>60%</v>
      </c>
      <c r="N10" s="309" t="str">
        <f>VLOOKUP((I10&amp;L10),Hoja1!$B$4:$C$28,2,0)</f>
        <v xml:space="preserve">Alto </v>
      </c>
      <c r="O10" s="229">
        <v>1</v>
      </c>
      <c r="P10" s="241" t="s">
        <v>477</v>
      </c>
      <c r="Q10" s="229" t="str">
        <f t="shared" ref="Q10:Q29" si="0">IF(R10="Preventivo","Probabilidad",IF(R10="Detectivo","Probabilidad", IF(R10="Correctivo","Impacto")))</f>
        <v>Probabilidad</v>
      </c>
      <c r="R10" s="229" t="s">
        <v>52</v>
      </c>
      <c r="S10" s="229" t="s">
        <v>57</v>
      </c>
      <c r="T10" s="228">
        <f>VLOOKUP(R10&amp;S10,Hoja1!$Q$4:$R$9,2,0)</f>
        <v>0.45</v>
      </c>
      <c r="U10" s="229" t="s">
        <v>59</v>
      </c>
      <c r="V10" s="229" t="s">
        <v>62</v>
      </c>
      <c r="W10" s="229" t="s">
        <v>65</v>
      </c>
      <c r="X10" s="228">
        <f>IF(Q10="Probabilidad",($J$10*T10),IF(Q10="Impacto"," "))</f>
        <v>0.45</v>
      </c>
      <c r="Y10" s="228" t="str">
        <f>IF(Z10&lt;=20%,'Tabla probabilidad'!$B$5,IF(Z10&lt;=40%,'Tabla probabilidad'!$B$6,IF(Z10&lt;=60%,'Tabla probabilidad'!$B$7,IF(Z10&lt;=80%,'Tabla probabilidad'!$B$8,IF(Z10&lt;=100%,'Tabla probabilidad'!$B$9)))))</f>
        <v>Media</v>
      </c>
      <c r="Z10" s="228">
        <f>IF(R10="Preventivo",(J10-(J10*T10)),IF(R10="Detectivo",(J10-(J10*T10)),IF(R10="Correctivo",(J10))))</f>
        <v>0.55000000000000004</v>
      </c>
      <c r="AA10" s="316" t="str">
        <f>IF(AB10&lt;=20%,'Tabla probabilidad'!$B$5,IF(AB10&lt;=40%,'Tabla probabilidad'!$B$6,IF(AB10&lt;=60%,'Tabla probabilidad'!$B$7,IF(AB10&lt;=80%,'Tabla probabilidad'!$B$8,IF(AB10&lt;=100%,'Tabla probabilidad'!$B$9)))))</f>
        <v>Media</v>
      </c>
      <c r="AB10" s="316">
        <f>AVERAGE(Z10:Z14)</f>
        <v>0.55000000000000004</v>
      </c>
      <c r="AC10" s="228" t="str">
        <f t="shared" ref="AC10:AC29" si="1">IF(AD10&lt;=20%,"Leve",IF(AD10&lt;=40%,"Menor",IF(AD10&lt;=60%,"Moderado",IF(AD10&lt;=80%,"Mayor",IF(AD10&lt;=100%,"Catastrófico")))))</f>
        <v>Moderado</v>
      </c>
      <c r="AD10" s="228">
        <f>IF(Q10="Probabilidad",(($M$10-0)),IF(Q10="Impacto",($M$10-($M$10*T10))))</f>
        <v>0.6</v>
      </c>
      <c r="AE10" s="316" t="str">
        <f>IF(AF10&lt;=20%,"Leve",IF(AF10&lt;=40%,"Menor",IF(AF10&lt;=60%,"Moderado",IF(AF10&lt;=80%,"Mayor",IF(AF10&lt;=100%,"Catastrófico")))))</f>
        <v>Moderado</v>
      </c>
      <c r="AF10" s="316">
        <f>AVERAGE(AD10:AD14)</f>
        <v>0.6</v>
      </c>
      <c r="AG10" s="313" t="str">
        <f>VLOOKUP(AA10&amp;AE10,Hoja1!$B$4:$C$28,2,0)</f>
        <v>Moderado</v>
      </c>
      <c r="AH10" s="313" t="s">
        <v>296</v>
      </c>
      <c r="AI10" s="364" t="s">
        <v>473</v>
      </c>
      <c r="AJ10" s="364" t="s">
        <v>480</v>
      </c>
      <c r="AK10" s="367">
        <v>44197</v>
      </c>
      <c r="AL10" s="367">
        <v>44561</v>
      </c>
      <c r="AM10" s="368" t="s">
        <v>472</v>
      </c>
      <c r="AN10" s="361" t="s">
        <v>177</v>
      </c>
    </row>
    <row r="11" spans="1:298" ht="73.5" customHeight="1" x14ac:dyDescent="0.25">
      <c r="A11" s="309"/>
      <c r="B11" s="314"/>
      <c r="C11" s="309"/>
      <c r="D11" s="362"/>
      <c r="E11" s="309"/>
      <c r="F11" s="309"/>
      <c r="G11" s="309"/>
      <c r="H11" s="309"/>
      <c r="I11" s="320"/>
      <c r="J11" s="322"/>
      <c r="K11" s="309"/>
      <c r="L11" s="363"/>
      <c r="M11" s="363"/>
      <c r="N11" s="309"/>
      <c r="O11" s="229">
        <v>2</v>
      </c>
      <c r="P11" s="241" t="s">
        <v>478</v>
      </c>
      <c r="Q11" s="229" t="str">
        <f t="shared" si="0"/>
        <v>Probabilidad</v>
      </c>
      <c r="R11" s="229" t="s">
        <v>52</v>
      </c>
      <c r="S11" s="243" t="s">
        <v>57</v>
      </c>
      <c r="T11" s="228">
        <f>VLOOKUP(R11&amp;S11,Hoja1!$Q$4:$R$9,2,0)</f>
        <v>0.45</v>
      </c>
      <c r="U11" s="229" t="s">
        <v>59</v>
      </c>
      <c r="V11" s="229" t="s">
        <v>62</v>
      </c>
      <c r="W11" s="229" t="s">
        <v>65</v>
      </c>
      <c r="X11" s="228">
        <f>IF(Q11="Probabilidad",($J$10*T11),IF(Q11="Impacto"," "))</f>
        <v>0.45</v>
      </c>
      <c r="Y11" s="228" t="str">
        <f>IF(Z11&lt;=20%,'Tabla probabilidad'!$B$5,IF(Z11&lt;=40%,'Tabla probabilidad'!$B$6,IF(Z11&lt;=60%,'Tabla probabilidad'!$B$7,IF(Z11&lt;=80%,'Tabla probabilidad'!$B$8,IF(Z11&lt;=100%,'Tabla probabilidad'!$B$9)))))</f>
        <v>Media</v>
      </c>
      <c r="Z11" s="228">
        <f>IF(R11="Preventivo",(J10-(J10*T11)),IF(R11="Detectivo",(J10-(J10*T11)),IF(R11="Correctivo",(J10))))</f>
        <v>0.55000000000000004</v>
      </c>
      <c r="AA11" s="317"/>
      <c r="AB11" s="317"/>
      <c r="AC11" s="228" t="str">
        <f t="shared" si="1"/>
        <v>Moderado</v>
      </c>
      <c r="AD11" s="228">
        <f>IF(Q11="Probabilidad",(($M$10-0)),IF(Q11="Impacto",($M$10-($M$10*T11))))</f>
        <v>0.6</v>
      </c>
      <c r="AE11" s="317"/>
      <c r="AF11" s="317"/>
      <c r="AG11" s="314"/>
      <c r="AH11" s="314"/>
      <c r="AI11" s="365"/>
      <c r="AJ11" s="365"/>
      <c r="AK11" s="365"/>
      <c r="AL11" s="365"/>
      <c r="AM11" s="369"/>
      <c r="AN11" s="361"/>
    </row>
    <row r="12" spans="1:298" ht="58.5" customHeight="1" x14ac:dyDescent="0.25">
      <c r="A12" s="309"/>
      <c r="B12" s="314"/>
      <c r="C12" s="309"/>
      <c r="D12" s="362"/>
      <c r="E12" s="309"/>
      <c r="F12" s="309"/>
      <c r="G12" s="309"/>
      <c r="H12" s="309"/>
      <c r="I12" s="320"/>
      <c r="J12" s="322"/>
      <c r="K12" s="309"/>
      <c r="L12" s="363"/>
      <c r="M12" s="363"/>
      <c r="N12" s="309"/>
      <c r="O12" s="229">
        <v>3</v>
      </c>
      <c r="P12" s="241" t="s">
        <v>479</v>
      </c>
      <c r="Q12" s="229" t="str">
        <f t="shared" si="0"/>
        <v>Probabilidad</v>
      </c>
      <c r="R12" s="229" t="s">
        <v>52</v>
      </c>
      <c r="S12" s="243" t="s">
        <v>57</v>
      </c>
      <c r="T12" s="228">
        <f>VLOOKUP(R12&amp;S12,Hoja1!$Q$4:$R$9,2,0)</f>
        <v>0.45</v>
      </c>
      <c r="U12" s="229" t="s">
        <v>59</v>
      </c>
      <c r="V12" s="229" t="s">
        <v>62</v>
      </c>
      <c r="W12" s="229" t="s">
        <v>65</v>
      </c>
      <c r="X12" s="228">
        <f t="shared" ref="X12:X14" si="2">IF(Q12="Probabilidad",($J$10*T12),IF(Q12="Impacto"," "))</f>
        <v>0.45</v>
      </c>
      <c r="Y12" s="228" t="str">
        <f>IF(Z12&lt;=20%,'Tabla probabilidad'!$B$5,IF(Z12&lt;=40%,'Tabla probabilidad'!$B$6,IF(Z12&lt;=60%,'Tabla probabilidad'!$B$7,IF(Z12&lt;=80%,'Tabla probabilidad'!$B$8,IF(Z12&lt;=100%,'Tabla probabilidad'!$B$9)))))</f>
        <v>Media</v>
      </c>
      <c r="Z12" s="228">
        <f>IF(R12="Preventivo",(J10-(J10*T12)),IF(R12="Detectivo",(J10-(J10*T12)),IF(R12="Correctivo",(J10))))</f>
        <v>0.55000000000000004</v>
      </c>
      <c r="AA12" s="317"/>
      <c r="AB12" s="317"/>
      <c r="AC12" s="228" t="str">
        <f t="shared" si="1"/>
        <v>Moderado</v>
      </c>
      <c r="AD12" s="228">
        <f>IF(Q12="Probabilidad",(($M$10-0)),IF(Q12="Impacto",($M$10-($M$10*T12))))</f>
        <v>0.6</v>
      </c>
      <c r="AE12" s="317"/>
      <c r="AF12" s="317"/>
      <c r="AG12" s="314"/>
      <c r="AH12" s="314"/>
      <c r="AI12" s="365"/>
      <c r="AJ12" s="365"/>
      <c r="AK12" s="365"/>
      <c r="AL12" s="365"/>
      <c r="AM12" s="369"/>
      <c r="AN12" s="361"/>
    </row>
    <row r="13" spans="1:298" hidden="1" x14ac:dyDescent="0.25">
      <c r="A13" s="309"/>
      <c r="B13" s="314"/>
      <c r="C13" s="309"/>
      <c r="D13" s="362"/>
      <c r="E13" s="309"/>
      <c r="F13" s="309"/>
      <c r="G13" s="309"/>
      <c r="H13" s="309"/>
      <c r="I13" s="320"/>
      <c r="J13" s="322"/>
      <c r="K13" s="309"/>
      <c r="L13" s="363"/>
      <c r="M13" s="363"/>
      <c r="N13" s="309"/>
      <c r="O13" s="229">
        <v>4</v>
      </c>
      <c r="P13" s="241"/>
      <c r="Q13" s="229" t="b">
        <f t="shared" si="0"/>
        <v>0</v>
      </c>
      <c r="R13" s="229"/>
      <c r="S13" s="229"/>
      <c r="T13" s="228" t="e">
        <f>VLOOKUP(R13&amp;S13,Hoja1!$Q$4:$R$9,2,0)</f>
        <v>#N/A</v>
      </c>
      <c r="U13" s="229"/>
      <c r="V13" s="229"/>
      <c r="W13" s="229"/>
      <c r="X13" s="228" t="b">
        <f t="shared" si="2"/>
        <v>0</v>
      </c>
      <c r="Y13" s="228" t="b">
        <f>IF(Z13&lt;=20%,'Tabla probabilidad'!$B$5,IF(Z13&lt;=40%,'Tabla probabilidad'!$B$6,IF(Z13&lt;=60%,'Tabla probabilidad'!$B$7,IF(Z13&lt;=80%,'Tabla probabilidad'!$B$8,IF(Z13&lt;=100%,'Tabla probabilidad'!$B$9)))))</f>
        <v>0</v>
      </c>
      <c r="Z13" s="228" t="b">
        <f>IF(R13="Preventivo",(J10-(J10*T13)),IF(R13="Detectivo",(J10-(J10*T13)),IF(R13="Correctivo",(J10))))</f>
        <v>0</v>
      </c>
      <c r="AA13" s="317"/>
      <c r="AB13" s="317"/>
      <c r="AC13" s="228" t="b">
        <f t="shared" si="1"/>
        <v>0</v>
      </c>
      <c r="AD13" s="228" t="b">
        <f>IF(Q13="Probabilidad",(($M$10-0)),IF(Q13="Impacto",($M$10-($M$10*T13))))</f>
        <v>0</v>
      </c>
      <c r="AE13" s="317"/>
      <c r="AF13" s="317"/>
      <c r="AG13" s="314"/>
      <c r="AH13" s="314"/>
      <c r="AI13" s="365"/>
      <c r="AJ13" s="365"/>
      <c r="AK13" s="365"/>
      <c r="AL13" s="365"/>
      <c r="AM13" s="369"/>
      <c r="AN13" s="361"/>
    </row>
    <row r="14" spans="1:298" hidden="1" x14ac:dyDescent="0.25">
      <c r="A14" s="309"/>
      <c r="B14" s="315"/>
      <c r="C14" s="309"/>
      <c r="D14" s="362"/>
      <c r="E14" s="309"/>
      <c r="F14" s="309"/>
      <c r="G14" s="309"/>
      <c r="H14" s="309"/>
      <c r="I14" s="320"/>
      <c r="J14" s="322"/>
      <c r="K14" s="309"/>
      <c r="L14" s="363"/>
      <c r="M14" s="363"/>
      <c r="N14" s="309"/>
      <c r="O14" s="229">
        <v>5</v>
      </c>
      <c r="P14" s="241"/>
      <c r="Q14" s="229" t="b">
        <f t="shared" si="0"/>
        <v>0</v>
      </c>
      <c r="R14" s="229"/>
      <c r="S14" s="229"/>
      <c r="T14" s="228" t="e">
        <f>VLOOKUP(R14&amp;S14,Hoja1!$Q$4:$R$9,2,0)</f>
        <v>#N/A</v>
      </c>
      <c r="U14" s="229"/>
      <c r="V14" s="229"/>
      <c r="W14" s="229"/>
      <c r="X14" s="228" t="b">
        <f t="shared" si="2"/>
        <v>0</v>
      </c>
      <c r="Y14" s="228" t="b">
        <f>IF(Z14&lt;=20%,'Tabla probabilidad'!$B$5,IF(Z14&lt;=40%,'Tabla probabilidad'!$B$6,IF(Z14&lt;=60%,'Tabla probabilidad'!$B$7,IF(Z14&lt;=80%,'Tabla probabilidad'!$B$8,IF(Z14&lt;=100%,'Tabla probabilidad'!$B$9)))))</f>
        <v>0</v>
      </c>
      <c r="Z14" s="228" t="b">
        <f>IF(R14="Preventivo",(J10-(J10*T14)),IF(R14="Detectivo",(J10-(J10*T14)),IF(R14="Correctivo",(J10))))</f>
        <v>0</v>
      </c>
      <c r="AA14" s="318"/>
      <c r="AB14" s="318"/>
      <c r="AC14" s="228" t="b">
        <f t="shared" si="1"/>
        <v>0</v>
      </c>
      <c r="AD14" s="228" t="b">
        <f>IF(Q14="Probabilidad",(($M$10-0)),IF(Q14="Impacto",($M$10-($M$10*T14))))</f>
        <v>0</v>
      </c>
      <c r="AE14" s="318"/>
      <c r="AF14" s="318"/>
      <c r="AG14" s="315"/>
      <c r="AH14" s="315"/>
      <c r="AI14" s="366"/>
      <c r="AJ14" s="366"/>
      <c r="AK14" s="366"/>
      <c r="AL14" s="366"/>
      <c r="AM14" s="370"/>
      <c r="AN14" s="361"/>
    </row>
    <row r="15" spans="1:298" ht="112.5" customHeight="1" x14ac:dyDescent="0.25">
      <c r="A15" s="309">
        <v>2</v>
      </c>
      <c r="B15" s="313" t="s">
        <v>465</v>
      </c>
      <c r="C15" s="309" t="s">
        <v>40</v>
      </c>
      <c r="D15" s="310" t="s">
        <v>482</v>
      </c>
      <c r="E15" s="313" t="s">
        <v>483</v>
      </c>
      <c r="F15" s="313" t="s">
        <v>484</v>
      </c>
      <c r="G15" s="309" t="s">
        <v>312</v>
      </c>
      <c r="H15" s="309">
        <v>20000</v>
      </c>
      <c r="I15" s="320" t="str">
        <f>IF(H15&lt;=2,'Tabla probabilidad'!$B$5,IF(H15&lt;=24,'Tabla probabilidad'!$B$6,IF(H15&lt;=500,'Tabla probabilidad'!$B$7,IF(H15&lt;=5000,'Tabla probabilidad'!$B$8,IF(H15&gt;5000,'Tabla probabilidad'!$B$9)))))</f>
        <v>Muy Alta</v>
      </c>
      <c r="J15" s="322">
        <f>IF(H15&lt;=2,'Tabla probabilidad'!$D$5,IF(H15&lt;=24,'Tabla probabilidad'!$D$6,IF(H15&lt;=500,'Tabla probabilidad'!$D$7,IF(H15&lt;=5000,'Tabla probabilidad'!$D$8,IF(H15&gt;5000,'Tabla probabilidad'!$D$9)))))</f>
        <v>1</v>
      </c>
      <c r="K15" s="309" t="s">
        <v>48</v>
      </c>
      <c r="L15" s="309" t="str">
        <f>IF(K15="El riesgo afecta la imagen de alguna área de la organización","Leve",IF(K15="El riesgo afecta la imagen de la entidad internamente, de conocimiento general, nivel interno, alta dirección, contratista y/o de provedores","Menor",IF(K15="El riesgo afecta la imagen de la entidad con algunos usuarios de relevancia frente al logro de los objetivos","Moderado",IF(K15="El riesgo afecta la imagen de de la entidad con efecto publicitario sostenido a nivel del sector justicia","Mayor",IF(K15="El riesgo afecta la imagen de la entidad a nivel nacional, con efecto publicitarios sostenible a nivel país","Catastrófico",IF(K15="Impacto que afecte la ejecución presupuestal en un valor ≥0,5%.","Leve",IF(K15="Impacto que afecte la ejecución presupuestal en un valor ≥1%.","Menor",IF(K15="Impacto que afecte la ejecución presupuestal en un valor ≥5%.","Moderado",IF(K15="Impacto que afecte la ejecución presupuestal en un valor ≥20%.","Mayor",IF(K15="Impacto que afecte la ejecución presupuestal en un valor ≥50%.","Catastrófico",IF(K15="Incumplimiento máximo del 5% de la meta planeada","Leve",IF(K15="Incumplimiento máximo del 15% de la meta planeada","Menor",IF(K15="Incumplimiento máximo del 20% de la meta planeada","Moderado",IF(K15="Incumplimiento máximo del 50% de la meta planeada","Mayor",IF(K15="Incumplimiento máximo del 80% de la meta planeada","Catastrófico",IF(K15="Cualquier afectación a la violacion de los derechos de los ciudadanos se considera con consecuencias altas","Mayor",IF(K15="Cualquier afectación a la violacion de los derechos de los ciudadanos se considera con consecuencias desastrosas","Catastrófico",IF(K15="Afecta la Prestación del Servicio de Administración de Justicia en 5%","Leve",IF(K15="Afecta la Prestación del Servicio de Administración de Justicia en 10%","Menor",IF(K15="Afecta la Prestación del Servicio de Administración de Justicia en 15%","Moderado",IF(K15="Afecta la Prestación del Servicio de Administración de Justicia en 20%","Mayor",IF(K15="Afecta la Prestación del Servicio de Administración de Justicia en más del 50%","Catastrófico",IF(K15="Cualquier acto indebido de los servidores judiciales genera altas consecuencias para la entidad","Mayor",IF(K15="Cualquier acto indebido de los servidores judiciales genera consecuencias desastrosas para la entidad","Catastrófico",IF(K15="Si el hecho llegara a presentarse, tendría consecuencias o efectos mínimos sobre la entidad","Leve",IF(K15="Si el hecho llegara a presentarse, tendría bajo impacto o efecto sobre la entidad","Menor",IF(K15="Si el hecho llegara a presentarse, tendría medianas consecuencias o efectos sobre la entidad","Moderado",IF(K15="Si el hecho llegara a presentarse, tendría altas consecuencias o efectos sobre la entidad","Mayor",IF(K15="Si el hecho llegara a presentarse, tendría desastrosas consecuencias o efectos sobre la entidad","Catastrófico")))))))))))))))))))))))))))))</f>
        <v>Menor</v>
      </c>
      <c r="M15" s="309" t="str">
        <f>IF(K15="El riesgo afecta la imagen de alguna área de la organización","20%",IF(K15="El riesgo afecta la imagen de la entidad internamente, de conocimiento general, nivel interno, alta dirección, contratista y/o de provedores","40%",IF(K15="El riesgo afecta la imagen de la entidad con algunos usuarios de relevancia frente al logro de los objetivos","60%",IF(K15="El riesgo afecta la imagen de de la entidad con efecto publicitario sostenido a nivel del sector justicia","80%",IF(K15="El riesgo afecta la imagen de la entidad a nivel nacional, con efecto publicitarios sostenible a nivel país","100%",IF(K15="Impacto que afecte la ejecución presupuestal en un valor ≥0,5%.","20%",IF(K15="Impacto que afecte la ejecución presupuestal en un valor ≥1%.","40%",IF(K15="Impacto que afecte la ejecución presupuestal en un valor ≥5%.","60%",IF(K15="Impacto que afecte la ejecución presupuestal en un valor ≥20%.","80%",IF(K15="Impacto que afecte la ejecución presupuestal en un valor ≥50%.","100%",IF(K15="Incumplimiento máximo del 5% de la meta planeada","20%",IF(K15="Incumplimiento máximo del 15% de la meta planeada","40%",IF(K15="Incumplimiento máximo del 20% de la meta planeada","60%",IF(K15="Incumplimiento máximo del 50% de la meta planeada","80%",IF(K15="Incumplimiento máximo del 80% de la meta planeada","100%",IF(K15="Cualquier afectación a la violacion de los derechos de los ciudadanos se considera con consecuencias altas","80%",IF(K15="Cualquier afectación a la violacion de los derechos de los ciudadanos se considera con consecuencias desastrosas","100%",IF(K15="Afecta la Prestación del Servicio de Administración de Justicia en 5%","20%",IF(K15="Afecta la Prestación del Servicio de Administración de Justicia en 10%","40%",IF(K15="Afecta la Prestación del Servicio de Administración de Justicia en 15%","60%",IF(K15="Afecta la Prestación del Servicio de Administración de Justicia en 20%","80%",IF(K15="Afecta la Prestación del Servicio de Administración de Justicia en más del 50%","100%",IF(K15="Cualquier acto indebido de los servidores judiciales genera altas consecuencias para la entidad","80%",IF(K15="Cualquier acto indebido de los servidores judiciales genera consecuencias desastrosas para la entidad","100%",IF(K15="Si el hecho llegara a presentarse, tendría consecuencias o efectos mínimos sobre la entidad","20%",IF(K15="Si el hecho llegara a presentarse, tendría bajo impacto o efecto sobre la entidad","40%",IF(K15="Si el hecho llegara a presentarse, tendría medianas consecuencias o efectos sobre la entidad","60%",IF(K15="Si el hecho llegara a presentarse, tendría altas consecuencias o efectos sobre la entidad","80%",IF(K15="Si el hecho llegara a presentarse, tendría desastrosas consecuencias o efectos sobre la entidad","100%")))))))))))))))))))))))))))))</f>
        <v>40%</v>
      </c>
      <c r="N15" s="309" t="str">
        <f>VLOOKUP((I15&amp;L15),Hoja1!$B$4:$C$28,2,0)</f>
        <v xml:space="preserve">Alto </v>
      </c>
      <c r="O15" s="229">
        <v>1</v>
      </c>
      <c r="P15" s="241" t="s">
        <v>485</v>
      </c>
      <c r="Q15" s="229" t="str">
        <f t="shared" si="0"/>
        <v>Probabilidad</v>
      </c>
      <c r="R15" s="229" t="s">
        <v>52</v>
      </c>
      <c r="S15" s="229" t="s">
        <v>57</v>
      </c>
      <c r="T15" s="228">
        <f>VLOOKUP(R15&amp;S15,Hoja1!$Q$4:$R$9,2,0)</f>
        <v>0.45</v>
      </c>
      <c r="U15" s="229" t="s">
        <v>59</v>
      </c>
      <c r="V15" s="229" t="s">
        <v>62</v>
      </c>
      <c r="W15" s="229" t="s">
        <v>65</v>
      </c>
      <c r="X15" s="228">
        <f>IF(Q15="Probabilidad",($J$15*T15),IF(Q15="Impacto"," "))</f>
        <v>0.45</v>
      </c>
      <c r="Y15" s="228" t="str">
        <f>IF(Z15&lt;=20%,'Tabla probabilidad'!$B$5,IF(Z15&lt;=40%,'Tabla probabilidad'!$B$6,IF(Z15&lt;=60%,'Tabla probabilidad'!$B$7,IF(Z15&lt;=80%,'Tabla probabilidad'!$B$8,IF(Z15&lt;=100%,'Tabla probabilidad'!$B$9)))))</f>
        <v>Media</v>
      </c>
      <c r="Z15" s="228">
        <f>IF(R15="Preventivo",(J15-(J15*T15)),IF(R15="Detectivo",(J15-(J15*T15)),IF(R15="Correctivo",(J15))))</f>
        <v>0.55000000000000004</v>
      </c>
      <c r="AA15" s="316" t="str">
        <f>IF(AB15&lt;=20%,'Tabla probabilidad'!$B$5,IF(AB15&lt;=40%,'Tabla probabilidad'!$B$6,IF(AB15&lt;=60%,'Tabla probabilidad'!$B$7,IF(AB15&lt;=80%,'Tabla probabilidad'!$B$8,IF(AB15&lt;=100%,'Tabla probabilidad'!$B$9)))))</f>
        <v>Media</v>
      </c>
      <c r="AB15" s="316">
        <f>AVERAGE(Z15:Z19)</f>
        <v>0.55000000000000004</v>
      </c>
      <c r="AC15" s="228" t="str">
        <f t="shared" si="1"/>
        <v>Menor</v>
      </c>
      <c r="AD15" s="228">
        <f>IF(Q15="Probabilidad",(($M$15-0)),IF(Q15="Impacto",($M$15-($M$15*T15))))</f>
        <v>0.4</v>
      </c>
      <c r="AE15" s="316" t="str">
        <f>IF(AF15&lt;=20%,"Leve",IF(AF15&lt;=40%,"Menor",IF(AF15&lt;=60%,"Moderado",IF(AF15&lt;=80%,"Mayor",IF(AF15&lt;=100%,"Catastrófico")))))</f>
        <v>Menor</v>
      </c>
      <c r="AF15" s="316">
        <f>AVERAGE(AD15:AD19)</f>
        <v>0.4</v>
      </c>
      <c r="AG15" s="313" t="str">
        <f>VLOOKUP(AA15&amp;AE15,Hoja1!$B$4:$C$28,2,0)</f>
        <v>Moderado</v>
      </c>
      <c r="AH15" s="313" t="s">
        <v>296</v>
      </c>
      <c r="AI15" s="364" t="s">
        <v>487</v>
      </c>
      <c r="AJ15" s="364" t="s">
        <v>488</v>
      </c>
      <c r="AK15" s="367">
        <v>44197</v>
      </c>
      <c r="AL15" s="367">
        <v>44561</v>
      </c>
      <c r="AM15" s="368" t="s">
        <v>489</v>
      </c>
      <c r="AN15" s="309" t="s">
        <v>177</v>
      </c>
    </row>
    <row r="16" spans="1:298" ht="120" customHeight="1" x14ac:dyDescent="0.25">
      <c r="A16" s="309"/>
      <c r="B16" s="314"/>
      <c r="C16" s="309"/>
      <c r="D16" s="311"/>
      <c r="E16" s="314"/>
      <c r="F16" s="314"/>
      <c r="G16" s="309"/>
      <c r="H16" s="309"/>
      <c r="I16" s="320"/>
      <c r="J16" s="322"/>
      <c r="K16" s="309"/>
      <c r="L16" s="363"/>
      <c r="M16" s="363"/>
      <c r="N16" s="309"/>
      <c r="O16" s="229">
        <v>2</v>
      </c>
      <c r="P16" s="241" t="s">
        <v>486</v>
      </c>
      <c r="Q16" s="229" t="str">
        <f t="shared" si="0"/>
        <v>Probabilidad</v>
      </c>
      <c r="R16" s="229" t="s">
        <v>52</v>
      </c>
      <c r="S16" s="229" t="s">
        <v>57</v>
      </c>
      <c r="T16" s="228">
        <f>VLOOKUP(R16&amp;S16,Hoja1!$Q$4:$R$9,2,0)</f>
        <v>0.45</v>
      </c>
      <c r="U16" s="229" t="s">
        <v>59</v>
      </c>
      <c r="V16" s="229" t="s">
        <v>62</v>
      </c>
      <c r="W16" s="229" t="s">
        <v>65</v>
      </c>
      <c r="X16" s="228">
        <f>IF(Q16="Probabilidad",($J$15*T16),IF(Q16="Impacto"," "))</f>
        <v>0.45</v>
      </c>
      <c r="Y16" s="228" t="str">
        <f>IF(Z16&lt;=20%,'Tabla probabilidad'!$B$5,IF(Z16&lt;=40%,'Tabla probabilidad'!$B$6,IF(Z16&lt;=60%,'Tabla probabilidad'!$B$7,IF(Z16&lt;=80%,'Tabla probabilidad'!$B$8,IF(Z16&lt;=100%,'Tabla probabilidad'!$B$9)))))</f>
        <v>Media</v>
      </c>
      <c r="Z16" s="228">
        <f>IF(R16="Preventivo",(J15-(J15*T16)),IF(R16="Detectivo",(J15-(J15*T16)),IF(R16="Correctivo",(J15))))</f>
        <v>0.55000000000000004</v>
      </c>
      <c r="AA16" s="317"/>
      <c r="AB16" s="317"/>
      <c r="AC16" s="228" t="str">
        <f t="shared" si="1"/>
        <v>Menor</v>
      </c>
      <c r="AD16" s="228">
        <f t="shared" ref="AD16:AD19" si="3">IF(Q16="Probabilidad",(($M$15-0)),IF(Q16="Impacto",($M$15-($M$15*T16))))</f>
        <v>0.4</v>
      </c>
      <c r="AE16" s="317"/>
      <c r="AF16" s="317"/>
      <c r="AG16" s="314"/>
      <c r="AH16" s="314"/>
      <c r="AI16" s="365"/>
      <c r="AJ16" s="365"/>
      <c r="AK16" s="365"/>
      <c r="AL16" s="365"/>
      <c r="AM16" s="369"/>
      <c r="AN16" s="309"/>
    </row>
    <row r="17" spans="1:40" ht="78.75" hidden="1" customHeight="1" x14ac:dyDescent="0.25">
      <c r="A17" s="309"/>
      <c r="B17" s="314"/>
      <c r="C17" s="309"/>
      <c r="D17" s="311"/>
      <c r="E17" s="314"/>
      <c r="F17" s="314"/>
      <c r="G17" s="309"/>
      <c r="H17" s="309"/>
      <c r="I17" s="320"/>
      <c r="J17" s="322"/>
      <c r="K17" s="309"/>
      <c r="L17" s="363"/>
      <c r="M17" s="363"/>
      <c r="N17" s="309"/>
      <c r="O17" s="229">
        <v>3</v>
      </c>
      <c r="P17" s="241"/>
      <c r="Q17" s="229" t="b">
        <f t="shared" si="0"/>
        <v>0</v>
      </c>
      <c r="R17" s="229"/>
      <c r="S17" s="229"/>
      <c r="T17" s="228" t="e">
        <f>VLOOKUP(R17&amp;S17,Hoja1!$Q$4:$R$9,2,0)</f>
        <v>#N/A</v>
      </c>
      <c r="U17" s="229"/>
      <c r="V17" s="229"/>
      <c r="W17" s="229"/>
      <c r="X17" s="228" t="b">
        <f t="shared" ref="X17:X19" si="4">IF(Q17="Probabilidad",($J$15*T17),IF(Q17="Impacto"," "))</f>
        <v>0</v>
      </c>
      <c r="Y17" s="228" t="b">
        <f>IF(Z17&lt;=20%,'Tabla probabilidad'!$B$5,IF(Z17&lt;=40%,'Tabla probabilidad'!$B$6,IF(Z17&lt;=60%,'Tabla probabilidad'!$B$7,IF(Z17&lt;=80%,'Tabla probabilidad'!$B$8,IF(Z17&lt;=100%,'Tabla probabilidad'!$B$9)))))</f>
        <v>0</v>
      </c>
      <c r="Z17" s="228" t="b">
        <f>IF(R17="Preventivo",(J15-(J15*T17)),IF(R17="Detectivo",(J15-(J15*T17)),IF(R17="Correctivo",(J15))))</f>
        <v>0</v>
      </c>
      <c r="AA17" s="317"/>
      <c r="AB17" s="317"/>
      <c r="AC17" s="228" t="b">
        <f t="shared" si="1"/>
        <v>0</v>
      </c>
      <c r="AD17" s="228" t="b">
        <f t="shared" si="3"/>
        <v>0</v>
      </c>
      <c r="AE17" s="317"/>
      <c r="AF17" s="317"/>
      <c r="AG17" s="314"/>
      <c r="AH17" s="314"/>
      <c r="AI17" s="365"/>
      <c r="AJ17" s="365"/>
      <c r="AK17" s="365"/>
      <c r="AL17" s="365"/>
      <c r="AM17" s="369"/>
      <c r="AN17" s="309"/>
    </row>
    <row r="18" spans="1:40" ht="62.25" hidden="1" customHeight="1" x14ac:dyDescent="0.25">
      <c r="A18" s="309"/>
      <c r="B18" s="314"/>
      <c r="C18" s="309"/>
      <c r="D18" s="311"/>
      <c r="E18" s="314"/>
      <c r="F18" s="314"/>
      <c r="G18" s="309"/>
      <c r="H18" s="309"/>
      <c r="I18" s="320"/>
      <c r="J18" s="322"/>
      <c r="K18" s="309"/>
      <c r="L18" s="363"/>
      <c r="M18" s="363"/>
      <c r="N18" s="309"/>
      <c r="O18" s="229">
        <v>4</v>
      </c>
      <c r="P18" s="241"/>
      <c r="Q18" s="229" t="b">
        <f t="shared" si="0"/>
        <v>0</v>
      </c>
      <c r="R18" s="229"/>
      <c r="S18" s="229"/>
      <c r="T18" s="228" t="e">
        <f>VLOOKUP(R18&amp;S18,Hoja1!$Q$4:$R$9,2,0)</f>
        <v>#N/A</v>
      </c>
      <c r="U18" s="229"/>
      <c r="V18" s="229"/>
      <c r="W18" s="229"/>
      <c r="X18" s="228" t="b">
        <f t="shared" si="4"/>
        <v>0</v>
      </c>
      <c r="Y18" s="228" t="b">
        <f>IF(Z18&lt;=20%,'Tabla probabilidad'!$B$5,IF(Z18&lt;=40%,'Tabla probabilidad'!$B$6,IF(Z18&lt;=60%,'Tabla probabilidad'!$B$7,IF(Z18&lt;=80%,'Tabla probabilidad'!$B$8,IF(Z18&lt;=100%,'Tabla probabilidad'!$B$9)))))</f>
        <v>0</v>
      </c>
      <c r="Z18" s="228" t="b">
        <f>IF(R18="Preventivo",(J15-(J15*T18)),IF(R18="Detectivo",(J15-(J15*T18)),IF(R18="Correctivo",(J15))))</f>
        <v>0</v>
      </c>
      <c r="AA18" s="317"/>
      <c r="AB18" s="317"/>
      <c r="AC18" s="228" t="b">
        <f t="shared" si="1"/>
        <v>0</v>
      </c>
      <c r="AD18" s="228" t="b">
        <f t="shared" si="3"/>
        <v>0</v>
      </c>
      <c r="AE18" s="317"/>
      <c r="AF18" s="317"/>
      <c r="AG18" s="314"/>
      <c r="AH18" s="314"/>
      <c r="AI18" s="365"/>
      <c r="AJ18" s="365"/>
      <c r="AK18" s="365"/>
      <c r="AL18" s="365"/>
      <c r="AM18" s="369"/>
      <c r="AN18" s="309"/>
    </row>
    <row r="19" spans="1:40" ht="51.75" hidden="1" customHeight="1" x14ac:dyDescent="0.25">
      <c r="A19" s="309"/>
      <c r="B19" s="315"/>
      <c r="C19" s="309"/>
      <c r="D19" s="312"/>
      <c r="E19" s="315"/>
      <c r="F19" s="315"/>
      <c r="G19" s="309"/>
      <c r="H19" s="309"/>
      <c r="I19" s="320"/>
      <c r="J19" s="322"/>
      <c r="K19" s="309"/>
      <c r="L19" s="363"/>
      <c r="M19" s="363"/>
      <c r="N19" s="309"/>
      <c r="O19" s="229">
        <v>5</v>
      </c>
      <c r="P19" s="241"/>
      <c r="Q19" s="229" t="b">
        <f t="shared" si="0"/>
        <v>0</v>
      </c>
      <c r="R19" s="229"/>
      <c r="S19" s="229"/>
      <c r="T19" s="228" t="e">
        <f>VLOOKUP(R19&amp;S19,Hoja1!$Q$4:$R$9,2,0)</f>
        <v>#N/A</v>
      </c>
      <c r="U19" s="229"/>
      <c r="V19" s="229"/>
      <c r="W19" s="229"/>
      <c r="X19" s="228" t="b">
        <f t="shared" si="4"/>
        <v>0</v>
      </c>
      <c r="Y19" s="228" t="b">
        <f>IF(Z19&lt;=20%,'Tabla probabilidad'!$B$5,IF(Z19&lt;=40%,'Tabla probabilidad'!$B$6,IF(Z19&lt;=60%,'Tabla probabilidad'!$B$7,IF(Z19&lt;=80%,'Tabla probabilidad'!$B$8,IF(Z19&lt;=100%,'Tabla probabilidad'!$B$9)))))</f>
        <v>0</v>
      </c>
      <c r="Z19" s="228" t="b">
        <f>IF(R19="Preventivo",(J15-(J15*T19)),IF(R19="Detectivo",(J15-(J15*T19)),IF(R19="Correctivo",(J15))))</f>
        <v>0</v>
      </c>
      <c r="AA19" s="318"/>
      <c r="AB19" s="318"/>
      <c r="AC19" s="228" t="b">
        <f t="shared" si="1"/>
        <v>0</v>
      </c>
      <c r="AD19" s="228" t="b">
        <f t="shared" si="3"/>
        <v>0</v>
      </c>
      <c r="AE19" s="318"/>
      <c r="AF19" s="318"/>
      <c r="AG19" s="315"/>
      <c r="AH19" s="315"/>
      <c r="AI19" s="366"/>
      <c r="AJ19" s="366"/>
      <c r="AK19" s="366"/>
      <c r="AL19" s="366"/>
      <c r="AM19" s="370"/>
      <c r="AN19" s="309"/>
    </row>
    <row r="20" spans="1:40" ht="107.25" customHeight="1" x14ac:dyDescent="0.25">
      <c r="A20" s="309">
        <v>3</v>
      </c>
      <c r="B20" s="313" t="s">
        <v>392</v>
      </c>
      <c r="C20" s="309" t="s">
        <v>397</v>
      </c>
      <c r="D20" s="319" t="s">
        <v>506</v>
      </c>
      <c r="E20" s="309" t="s">
        <v>490</v>
      </c>
      <c r="F20" s="309" t="s">
        <v>491</v>
      </c>
      <c r="G20" s="309" t="s">
        <v>43</v>
      </c>
      <c r="H20" s="309">
        <v>20000</v>
      </c>
      <c r="I20" s="320" t="str">
        <f>IF(H20&lt;=2,'Tabla probabilidad'!$B$5,IF(H20&lt;=24,'Tabla probabilidad'!$B$6,IF(H20&lt;=500,'Tabla probabilidad'!$B$7,IF(H20&lt;=5000,'Tabla probabilidad'!$B$8,IF(H20&gt;5000,'Tabla probabilidad'!$B$9)))))</f>
        <v>Muy Alta</v>
      </c>
      <c r="J20" s="322">
        <f>IF(H20&lt;=2,'Tabla probabilidad'!$D$5,IF(H20&lt;=24,'Tabla probabilidad'!$D$6,IF(H20&lt;=500,'Tabla probabilidad'!$D$7,IF(H20&lt;=5000,'Tabla probabilidad'!$D$8,IF(H20&gt;5000,'Tabla probabilidad'!$D$9)))))</f>
        <v>1</v>
      </c>
      <c r="K20" s="309" t="s">
        <v>331</v>
      </c>
      <c r="L20" s="309" t="str">
        <f>IF(K20="El riesgo afecta la imagen de alguna área de la organización","Leve",IF(K20="El riesgo afecta la imagen de la entidad internamente, de conocimiento general, nivel interno, alta dirección, contratista y/o de provedores","Menor",IF(K20="El riesgo afecta la imagen de la entidad con algunos usuarios de relevancia frente al logro de los objetivos","Moderado",IF(K20="El riesgo afecta la imagen de de la entidad con efecto publicitario sostenido a nivel del sector justicia","Mayor",IF(K20="El riesgo afecta la imagen de la entidad a nivel nacional, con efecto publicitarios sostenible a nivel país","Catastrófico",IF(K20="Impacto que afecte la ejecución presupuestal en un valor ≥0,5%.","Leve",IF(K20="Impacto que afecte la ejecución presupuestal en un valor ≥1%.","Menor",IF(K20="Impacto que afecte la ejecución presupuestal en un valor ≥5%.","Moderado",IF(K20="Impacto que afecte la ejecución presupuestal en un valor ≥20%.","Mayor",IF(K20="Impacto que afecte la ejecución presupuestal en un valor ≥50%.","Catastrófico",IF(K20="Incumplimiento máximo del 5% de la meta planeada","Leve",IF(K20="Incumplimiento máximo del 15% de la meta planeada","Menor",IF(K20="Incumplimiento máximo del 20% de la meta planeada","Moderado",IF(K20="Incumplimiento máximo del 50% de la meta planeada","Mayor",IF(K20="Incumplimiento máximo del 80% de la meta planeada","Catastrófico",IF(K20="Cualquier afectación a la violacion de los derechos de los ciudadanos se considera con consecuencias altas","Mayor",IF(K20="Cualquier afectación a la violacion de los derechos de los ciudadanos se considera con consecuencias desastrosas","Catastrófico",IF(K20="Afecta la Prestación del Servicio de Administración de Justicia en 5%","Leve",IF(K20="Afecta la Prestación del Servicio de Administración de Justicia en 10%","Menor",IF(K20="Afecta la Prestación del Servicio de Administración de Justicia en 15%","Moderado",IF(K20="Afecta la Prestación del Servicio de Administración de Justicia en 20%","Mayor",IF(K20="Afecta la Prestación del Servicio de Administración de Justicia en más del 50%","Catastrófico",IF(K20="Cualquier acto indebido de los servidores judiciales genera altas consecuencias para la entidad","Mayor",IF(K20="Cualquier acto indebido de los servidores judiciales genera consecuencias desastrosas para la entidad","Catastrófico",IF(K20="Si el hecho llegara a presentarse, tendría consecuencias o efectos mínimos sobre la entidad","Leve",IF(K20="Si el hecho llegara a presentarse, tendría bajo impacto o efecto sobre la entidad","Menor",IF(K20="Si el hecho llegara a presentarse, tendría medianas consecuencias o efectos sobre la entidad","Moderado",IF(K20="Si el hecho llegara a presentarse, tendría altas consecuencias o efectos sobre la entidad","Mayor",IF(K20="Si el hecho llegara a presentarse, tendría desastrosas consecuencias o efectos sobre la entidad","Catastrófico")))))))))))))))))))))))))))))</f>
        <v>Mayor</v>
      </c>
      <c r="M20" s="309" t="str">
        <f>IF(K20="El riesgo afecta la imagen de alguna área de la organización","20%",IF(K20="El riesgo afecta la imagen de la entidad internamente, de conocimiento general, nivel interno, alta dirección, contratista y/o de provedores","40%",IF(K20="El riesgo afecta la imagen de la entidad con algunos usuarios de relevancia frente al logro de los objetivos","60%",IF(K20="El riesgo afecta la imagen de de la entidad con efecto publicitario sostenido a nivel del sector justicia","80%",IF(K20="El riesgo afecta la imagen de la entidad a nivel nacional, con efecto publicitarios sostenible a nivel país","100%",IF(K20="Impacto que afecte la ejecución presupuestal en un valor ≥0,5%.","20%",IF(K20="Impacto que afecte la ejecución presupuestal en un valor ≥1%.","40%",IF(K20="Impacto que afecte la ejecución presupuestal en un valor ≥5%.","60%",IF(K20="Impacto que afecte la ejecución presupuestal en un valor ≥20%.","80%",IF(K20="Impacto que afecte la ejecución presupuestal en un valor ≥50%.","100%",IF(K20="Incumplimiento máximo del 5% de la meta planeada","20%",IF(K20="Incumplimiento máximo del 15% de la meta planeada","40%",IF(K20="Incumplimiento máximo del 20% de la meta planeada","60%",IF(K20="Incumplimiento máximo del 50% de la meta planeada","80%",IF(K20="Incumplimiento máximo del 80% de la meta planeada","100%",IF(K20="Cualquier afectación a la violacion de los derechos de los ciudadanos se considera con consecuencias altas","80%",IF(K20="Cualquier afectación a la violacion de los derechos de los ciudadanos se considera con consecuencias desastrosas","100%",IF(K20="Afecta la Prestación del Servicio de Administración de Justicia en 5%","20%",IF(K20="Afecta la Prestación del Servicio de Administración de Justicia en 10%","40%",IF(K20="Afecta la Prestación del Servicio de Administración de Justicia en 15%","60%",IF(K20="Afecta la Prestación del Servicio de Administración de Justicia en 20%","80%",IF(K20="Afecta la Prestación del Servicio de Administración de Justicia en más del 50%","100%",IF(K20="Cualquier acto indebido de los servidores judiciales genera altas consecuencias para la entidad","80%",IF(K20="Cualquier acto indebido de los servidores judiciales genera consecuencias desastrosas para la entidad","100%",IF(K20="Si el hecho llegara a presentarse, tendría consecuencias o efectos mínimos sobre la entidad","20%",IF(K20="Si el hecho llegara a presentarse, tendría bajo impacto o efecto sobre la entidad","40%",IF(K20="Si el hecho llegara a presentarse, tendría medianas consecuencias o efectos sobre la entidad","60%",IF(K20="Si el hecho llegara a presentarse, tendría altas consecuencias o efectos sobre la entidad","80%",IF(K20="Si el hecho llegara a presentarse, tendría desastrosas consecuencias o efectos sobre la entidad","100%")))))))))))))))))))))))))))))</f>
        <v>80%</v>
      </c>
      <c r="N20" s="309" t="str">
        <f>VLOOKUP((I20&amp;L20),Hoja1!$B$4:$C$28,2,0)</f>
        <v xml:space="preserve">Alto </v>
      </c>
      <c r="O20" s="229">
        <v>1</v>
      </c>
      <c r="P20" s="241" t="s">
        <v>496</v>
      </c>
      <c r="Q20" s="229" t="str">
        <f t="shared" si="0"/>
        <v>Probabilidad</v>
      </c>
      <c r="R20" s="229" t="s">
        <v>52</v>
      </c>
      <c r="S20" s="229" t="s">
        <v>57</v>
      </c>
      <c r="T20" s="228">
        <f>VLOOKUP(R20&amp;S20,Hoja1!$Q$4:$R$9,2,0)</f>
        <v>0.45</v>
      </c>
      <c r="U20" s="229" t="s">
        <v>59</v>
      </c>
      <c r="V20" s="229" t="s">
        <v>62</v>
      </c>
      <c r="W20" s="229" t="s">
        <v>65</v>
      </c>
      <c r="X20" s="228">
        <f>IF(Q20="Probabilidad",($J$20*T20),IF(Q20="Impacto"," "))</f>
        <v>0.45</v>
      </c>
      <c r="Y20" s="228" t="str">
        <f>IF(Z20&lt;=20%,'Tabla probabilidad'!$B$5,IF(Z20&lt;=40%,'Tabla probabilidad'!$B$6,IF(Z20&lt;=60%,'Tabla probabilidad'!$B$7,IF(Z20&lt;=80%,'Tabla probabilidad'!$B$8,IF(Z20&lt;=100%,'Tabla probabilidad'!$B$9)))))</f>
        <v>Media</v>
      </c>
      <c r="Z20" s="228">
        <f>IF(R20="Preventivo",(J20-(J20*T20)),IF(R20="Detectivo",(J20-(J20*T20)),IF(R20="Correctivo",(J20))))</f>
        <v>0.55000000000000004</v>
      </c>
      <c r="AA20" s="316" t="str">
        <f>IF(AB20&lt;=20%,'Tabla probabilidad'!$B$5,IF(AB20&lt;=40%,'Tabla probabilidad'!$B$6,IF(AB20&lt;=60%,'Tabla probabilidad'!$B$7,IF(AB20&lt;=80%,'Tabla probabilidad'!$B$8,IF(AB20&lt;=100%,'Tabla probabilidad'!$B$9)))))</f>
        <v>Media</v>
      </c>
      <c r="AB20" s="316">
        <f>AVERAGE(Z20:Z24)</f>
        <v>0.55000000000000004</v>
      </c>
      <c r="AC20" s="228" t="str">
        <f t="shared" si="1"/>
        <v>Mayor</v>
      </c>
      <c r="AD20" s="228">
        <f>IF(Q20="Probabilidad",(($M$20-0)),IF(Q20="Impacto",($M$20-($M$20*T20))))</f>
        <v>0.8</v>
      </c>
      <c r="AE20" s="316" t="str">
        <f>IF(AF20&lt;=20%,"Leve",IF(AF20&lt;=40%,"Menor",IF(AF20&lt;=60%,"Moderado",IF(AF20&lt;=80%,"Mayor",IF(AF20&lt;=100%,"Catastrófico")))))</f>
        <v>Mayor</v>
      </c>
      <c r="AF20" s="316">
        <f>AVERAGE(AD20:AD24)</f>
        <v>0.80000000000000016</v>
      </c>
      <c r="AG20" s="313" t="str">
        <f>VLOOKUP(AA20&amp;AE20,Hoja1!$B$4:$C$28,2,0)</f>
        <v xml:space="preserve">Alto </v>
      </c>
      <c r="AH20" s="313" t="s">
        <v>294</v>
      </c>
      <c r="AI20" s="364" t="s">
        <v>493</v>
      </c>
      <c r="AJ20" s="364" t="s">
        <v>495</v>
      </c>
      <c r="AK20" s="367">
        <v>44197</v>
      </c>
      <c r="AL20" s="367">
        <v>44561</v>
      </c>
      <c r="AM20" s="368" t="s">
        <v>497</v>
      </c>
      <c r="AN20" s="309" t="s">
        <v>177</v>
      </c>
    </row>
    <row r="21" spans="1:40" ht="45.75" customHeight="1" x14ac:dyDescent="0.25">
      <c r="A21" s="309"/>
      <c r="B21" s="314"/>
      <c r="C21" s="309"/>
      <c r="D21" s="311"/>
      <c r="E21" s="309"/>
      <c r="F21" s="309"/>
      <c r="G21" s="309"/>
      <c r="H21" s="309"/>
      <c r="I21" s="320"/>
      <c r="J21" s="322"/>
      <c r="K21" s="309"/>
      <c r="L21" s="363"/>
      <c r="M21" s="363"/>
      <c r="N21" s="309"/>
      <c r="O21" s="229">
        <v>2</v>
      </c>
      <c r="P21" s="241" t="s">
        <v>492</v>
      </c>
      <c r="Q21" s="229" t="str">
        <f t="shared" si="0"/>
        <v>Probabilidad</v>
      </c>
      <c r="R21" s="229" t="s">
        <v>52</v>
      </c>
      <c r="S21" s="229" t="s">
        <v>57</v>
      </c>
      <c r="T21" s="228">
        <f>VLOOKUP(R21&amp;S21,Hoja1!$Q$4:$R$9,2,0)</f>
        <v>0.45</v>
      </c>
      <c r="U21" s="229" t="s">
        <v>59</v>
      </c>
      <c r="V21" s="229" t="s">
        <v>62</v>
      </c>
      <c r="W21" s="229" t="s">
        <v>65</v>
      </c>
      <c r="X21" s="228">
        <f t="shared" ref="X21:X24" si="5">IF(Q21="Probabilidad",($J$20*T21),IF(Q21="Impacto"," "))</f>
        <v>0.45</v>
      </c>
      <c r="Y21" s="228" t="str">
        <f>IF(Z21&lt;=20%,'Tabla probabilidad'!$B$5,IF(Z21&lt;=40%,'Tabla probabilidad'!$B$6,IF(Z21&lt;=60%,'Tabla probabilidad'!$B$7,IF(Z21&lt;=80%,'Tabla probabilidad'!$B$8,IF(Z21&lt;=100%,'Tabla probabilidad'!$B$9)))))</f>
        <v>Media</v>
      </c>
      <c r="Z21" s="228">
        <f>IF(R21="Preventivo",(J20-(J20*T21)),IF(R21="Detectivo",(J20-(J20*T21)),IF(R21="Correctivo",(J20))))</f>
        <v>0.55000000000000004</v>
      </c>
      <c r="AA21" s="317"/>
      <c r="AB21" s="317"/>
      <c r="AC21" s="228" t="str">
        <f t="shared" si="1"/>
        <v>Mayor</v>
      </c>
      <c r="AD21" s="228">
        <f t="shared" ref="AD21:AD24" si="6">IF(Q21="Probabilidad",(($M$20-0)),IF(Q21="Impacto",($M$20-($M$20*T21))))</f>
        <v>0.8</v>
      </c>
      <c r="AE21" s="317"/>
      <c r="AF21" s="317"/>
      <c r="AG21" s="314"/>
      <c r="AH21" s="314"/>
      <c r="AI21" s="365"/>
      <c r="AJ21" s="365"/>
      <c r="AK21" s="365"/>
      <c r="AL21" s="365"/>
      <c r="AM21" s="369"/>
      <c r="AN21" s="309"/>
    </row>
    <row r="22" spans="1:40" ht="93.75" customHeight="1" x14ac:dyDescent="0.25">
      <c r="A22" s="309"/>
      <c r="B22" s="314"/>
      <c r="C22" s="309"/>
      <c r="D22" s="311"/>
      <c r="E22" s="309"/>
      <c r="F22" s="309"/>
      <c r="G22" s="309"/>
      <c r="H22" s="309"/>
      <c r="I22" s="320"/>
      <c r="J22" s="322"/>
      <c r="K22" s="309"/>
      <c r="L22" s="363"/>
      <c r="M22" s="363"/>
      <c r="N22" s="309"/>
      <c r="O22" s="229">
        <v>3</v>
      </c>
      <c r="P22" s="241" t="s">
        <v>471</v>
      </c>
      <c r="Q22" s="229" t="str">
        <f t="shared" si="0"/>
        <v>Probabilidad</v>
      </c>
      <c r="R22" s="229" t="s">
        <v>52</v>
      </c>
      <c r="S22" s="229" t="s">
        <v>57</v>
      </c>
      <c r="T22" s="228">
        <f>VLOOKUP(R22&amp;S22,Hoja1!$Q$4:$R$9,2,0)</f>
        <v>0.45</v>
      </c>
      <c r="U22" s="229" t="s">
        <v>59</v>
      </c>
      <c r="V22" s="229" t="s">
        <v>62</v>
      </c>
      <c r="W22" s="229" t="s">
        <v>65</v>
      </c>
      <c r="X22" s="228">
        <f t="shared" si="5"/>
        <v>0.45</v>
      </c>
      <c r="Y22" s="228" t="str">
        <f>IF(Z22&lt;=20%,'Tabla probabilidad'!$B$5,IF(Z22&lt;=40%,'Tabla probabilidad'!$B$6,IF(Z22&lt;=60%,'Tabla probabilidad'!$B$7,IF(Z22&lt;=80%,'Tabla probabilidad'!$B$8,IF(Z22&lt;=100%,'Tabla probabilidad'!$B$9)))))</f>
        <v>Media</v>
      </c>
      <c r="Z22" s="228">
        <f>IF(R22="Preventivo",(J20-(J20*T22)),IF(R22="Detectivo",(J20-(J20*T22)),IF(R22="Correctivo",(J20))))</f>
        <v>0.55000000000000004</v>
      </c>
      <c r="AA22" s="317"/>
      <c r="AB22" s="317"/>
      <c r="AC22" s="228" t="str">
        <f t="shared" si="1"/>
        <v>Mayor</v>
      </c>
      <c r="AD22" s="228">
        <f t="shared" si="6"/>
        <v>0.8</v>
      </c>
      <c r="AE22" s="317"/>
      <c r="AF22" s="317"/>
      <c r="AG22" s="314"/>
      <c r="AH22" s="314"/>
      <c r="AI22" s="365"/>
      <c r="AJ22" s="365"/>
      <c r="AK22" s="365"/>
      <c r="AL22" s="365"/>
      <c r="AM22" s="369"/>
      <c r="AN22" s="309"/>
    </row>
    <row r="23" spans="1:40" hidden="1" x14ac:dyDescent="0.25">
      <c r="A23" s="309"/>
      <c r="B23" s="314"/>
      <c r="C23" s="309"/>
      <c r="D23" s="311"/>
      <c r="E23" s="309"/>
      <c r="F23" s="309"/>
      <c r="G23" s="309"/>
      <c r="H23" s="309"/>
      <c r="I23" s="320"/>
      <c r="J23" s="322"/>
      <c r="K23" s="309"/>
      <c r="L23" s="363"/>
      <c r="M23" s="363"/>
      <c r="N23" s="309"/>
      <c r="O23" s="229">
        <v>4</v>
      </c>
      <c r="P23" s="241"/>
      <c r="Q23" s="229" t="b">
        <f t="shared" si="0"/>
        <v>0</v>
      </c>
      <c r="R23" s="229"/>
      <c r="S23" s="229"/>
      <c r="T23" s="228" t="e">
        <f>VLOOKUP(R23&amp;S23,Hoja1!$Q$4:$R$9,2,0)</f>
        <v>#N/A</v>
      </c>
      <c r="U23" s="229"/>
      <c r="V23" s="229"/>
      <c r="W23" s="229"/>
      <c r="X23" s="228" t="b">
        <f t="shared" si="5"/>
        <v>0</v>
      </c>
      <c r="Y23" s="228" t="b">
        <f>IF(Z23&lt;=20%,'Tabla probabilidad'!$B$5,IF(Z23&lt;=40%,'Tabla probabilidad'!$B$6,IF(Z23&lt;=60%,'Tabla probabilidad'!$B$7,IF(Z23&lt;=80%,'Tabla probabilidad'!$B$8,IF(Z23&lt;=100%,'Tabla probabilidad'!$B$9)))))</f>
        <v>0</v>
      </c>
      <c r="Z23" s="228" t="b">
        <f>IF(R23="Preventivo",(J20-(J20*T23)),IF(R23="Detectivo",(J20-(J20*T23)),IF(R23="Correctivo",(J20))))</f>
        <v>0</v>
      </c>
      <c r="AA23" s="317"/>
      <c r="AB23" s="317"/>
      <c r="AC23" s="228" t="b">
        <f t="shared" si="1"/>
        <v>0</v>
      </c>
      <c r="AD23" s="228" t="b">
        <f t="shared" si="6"/>
        <v>0</v>
      </c>
      <c r="AE23" s="317"/>
      <c r="AF23" s="317"/>
      <c r="AG23" s="314"/>
      <c r="AH23" s="314"/>
      <c r="AI23" s="365"/>
      <c r="AJ23" s="365"/>
      <c r="AK23" s="365"/>
      <c r="AL23" s="365"/>
      <c r="AM23" s="369"/>
      <c r="AN23" s="309"/>
    </row>
    <row r="24" spans="1:40" ht="16.5" hidden="1" customHeight="1" x14ac:dyDescent="0.25">
      <c r="A24" s="309"/>
      <c r="B24" s="315"/>
      <c r="C24" s="309"/>
      <c r="D24" s="312"/>
      <c r="E24" s="309"/>
      <c r="F24" s="309"/>
      <c r="G24" s="309"/>
      <c r="H24" s="309"/>
      <c r="I24" s="320"/>
      <c r="J24" s="322"/>
      <c r="K24" s="309"/>
      <c r="L24" s="363"/>
      <c r="M24" s="363"/>
      <c r="N24" s="309"/>
      <c r="O24" s="229">
        <v>5</v>
      </c>
      <c r="P24" s="241"/>
      <c r="Q24" s="229" t="b">
        <f t="shared" si="0"/>
        <v>0</v>
      </c>
      <c r="R24" s="229"/>
      <c r="S24" s="229"/>
      <c r="T24" s="228" t="e">
        <f>VLOOKUP(R24&amp;S24,Hoja1!$Q$4:$R$9,2,0)</f>
        <v>#N/A</v>
      </c>
      <c r="U24" s="229"/>
      <c r="V24" s="229"/>
      <c r="W24" s="229"/>
      <c r="X24" s="228" t="b">
        <f t="shared" si="5"/>
        <v>0</v>
      </c>
      <c r="Y24" s="228" t="b">
        <f>IF(Z24&lt;=20%,'Tabla probabilidad'!$B$5,IF(Z24&lt;=40%,'Tabla probabilidad'!$B$6,IF(Z24&lt;=60%,'Tabla probabilidad'!$B$7,IF(Z24&lt;=80%,'Tabla probabilidad'!$B$8,IF(Z24&lt;=100%,'Tabla probabilidad'!$B$9)))))</f>
        <v>0</v>
      </c>
      <c r="Z24" s="228" t="b">
        <f>IF(R24="Preventivo",(J20-(J20*T24)),IF(R24="Detectivo",(J20-(J20*T24)),IF(R24="Correctivo",(J20))))</f>
        <v>0</v>
      </c>
      <c r="AA24" s="318"/>
      <c r="AB24" s="318"/>
      <c r="AC24" s="228" t="b">
        <f t="shared" si="1"/>
        <v>0</v>
      </c>
      <c r="AD24" s="228" t="b">
        <f t="shared" si="6"/>
        <v>0</v>
      </c>
      <c r="AE24" s="318"/>
      <c r="AF24" s="318"/>
      <c r="AG24" s="315"/>
      <c r="AH24" s="315"/>
      <c r="AI24" s="366"/>
      <c r="AJ24" s="366"/>
      <c r="AK24" s="366"/>
      <c r="AL24" s="366"/>
      <c r="AM24" s="370"/>
      <c r="AN24" s="309"/>
    </row>
    <row r="25" spans="1:40" ht="69" customHeight="1" x14ac:dyDescent="0.25">
      <c r="A25" s="309">
        <v>4</v>
      </c>
      <c r="B25" s="313" t="s">
        <v>466</v>
      </c>
      <c r="C25" s="309" t="s">
        <v>311</v>
      </c>
      <c r="D25" s="375" t="s">
        <v>498</v>
      </c>
      <c r="E25" s="309" t="s">
        <v>499</v>
      </c>
      <c r="F25" s="309" t="s">
        <v>501</v>
      </c>
      <c r="G25" s="309" t="s">
        <v>312</v>
      </c>
      <c r="H25" s="309">
        <v>20000</v>
      </c>
      <c r="I25" s="320" t="str">
        <f>IF(H25&lt;=2,'Tabla probabilidad'!$B$5,IF(H25&lt;=24,'Tabla probabilidad'!$B$6,IF(H25&lt;=500,'Tabla probabilidad'!$B$7,IF(H25&lt;=5000,'Tabla probabilidad'!$B$8,IF(H25&gt;5000,'Tabla probabilidad'!$B$9)))))</f>
        <v>Muy Alta</v>
      </c>
      <c r="J25" s="322">
        <f>IF(H25&lt;=2,'Tabla probabilidad'!$D$5,IF(H25&lt;=24,'Tabla probabilidad'!$D$6,IF(H25&lt;=500,'Tabla probabilidad'!$D$7,IF(H25&lt;=5000,'Tabla probabilidad'!$D$8,IF(H25&gt;5000,'Tabla probabilidad'!$D$9)))))</f>
        <v>1</v>
      </c>
      <c r="K25" s="309" t="s">
        <v>299</v>
      </c>
      <c r="L25" s="309" t="str">
        <f>IF(K25="El riesgo afecta la imagen de alguna área de la organización","Leve",IF(K25="El riesgo afecta la imagen de la entidad internamente, de conocimiento general, nivel interno, alta dirección, contratista y/o de provedores","Menor",IF(K25="El riesgo afecta la imagen de la entidad con algunos usuarios de relevancia frente al logro de los objetivos","Moderado",IF(K25="El riesgo afecta la imagen de de la entidad con efecto publicitario sostenido a nivel del sector justicia","Mayor",IF(K25="El riesgo afecta la imagen de la entidad a nivel nacional, con efecto publicitarios sostenible a nivel país","Catastrófico",IF(K25="Impacto que afecte la ejecución presupuestal en un valor ≥0,5%.","Leve",IF(K25="Impacto que afecte la ejecución presupuestal en un valor ≥1%.","Menor",IF(K25="Impacto que afecte la ejecución presupuestal en un valor ≥5%.","Moderado",IF(K25="Impacto que afecte la ejecución presupuestal en un valor ≥20%.","Mayor",IF(K25="Impacto que afecte la ejecución presupuestal en un valor ≥50%.","Catastrófico",IF(K25="Incumplimiento máximo del 5% de la meta planeada","Leve",IF(K25="Incumplimiento máximo del 15% de la meta planeada","Menor",IF(K25="Incumplimiento máximo del 20% de la meta planeada","Moderado",IF(K25="Incumplimiento máximo del 50% de la meta planeada","Mayor",IF(K25="Incumplimiento máximo del 80% de la meta planeada","Catastrófico",IF(K25="Cualquier afectación a la violacion de los derechos de los ciudadanos se considera con consecuencias altas","Mayor",IF(K25="Cualquier afectación a la violacion de los derechos de los ciudadanos se considera con consecuencias desastrosas","Catastrófico",IF(K25="Afecta la Prestación del Servicio de Administración de Justicia en 5%","Leve",IF(K25="Afecta la Prestación del Servicio de Administración de Justicia en 10%","Menor",IF(K25="Afecta la Prestación del Servicio de Administración de Justicia en 15%","Moderado",IF(K25="Afecta la Prestación del Servicio de Administración de Justicia en 20%","Mayor",IF(K25="Afecta la Prestación del Servicio de Administración de Justicia en más del 50%","Catastrófico",IF(K25="Cualquier acto indebido de los servidores judiciales genera altas consecuencias para la entidad","Mayor",IF(K25="Cualquier acto indebido de los servidores judiciales genera consecuencias desastrosas para la entidad","Catastrófico",IF(K25="Si el hecho llegara a presentarse, tendría consecuencias o efectos mínimos sobre la entidad","Leve",IF(K25="Si el hecho llegara a presentarse, tendría bajo impacto o efecto sobre la entidad","Menor",IF(K25="Si el hecho llegara a presentarse, tendría medianas consecuencias o efectos sobre la entidad","Moderado",IF(K25="Si el hecho llegara a presentarse, tendría altas consecuencias o efectos sobre la entidad","Mayor",IF(K25="Si el hecho llegara a presentarse, tendría desastrosas consecuencias o efectos sobre la entidad","Catastrófico")))))))))))))))))))))))))))))</f>
        <v>Leve</v>
      </c>
      <c r="M25" s="309" t="str">
        <f>IF(K25="El riesgo afecta la imagen de alguna área de la organización","20%",IF(K25="El riesgo afecta la imagen de la entidad internamente, de conocimiento general, nivel interno, alta dirección, contratista y/o de provedores","40%",IF(K25="El riesgo afecta la imagen de la entidad con algunos usuarios de relevancia frente al logro de los objetivos","60%",IF(K25="El riesgo afecta la imagen de de la entidad con efecto publicitario sostenido a nivel del sector justicia","80%",IF(K25="El riesgo afecta la imagen de la entidad a nivel nacional, con efecto publicitarios sostenible a nivel país","100%",IF(K25="Impacto que afecte la ejecución presupuestal en un valor ≥0,5%.","20%",IF(K25="Impacto que afecte la ejecución presupuestal en un valor ≥1%.","40%",IF(K25="Impacto que afecte la ejecución presupuestal en un valor ≥5%.","60%",IF(K25="Impacto que afecte la ejecución presupuestal en un valor ≥20%.","80%",IF(K25="Impacto que afecte la ejecución presupuestal en un valor ≥50%.","100%",IF(K25="Incumplimiento máximo del 5% de la meta planeada","20%",IF(K25="Incumplimiento máximo del 15% de la meta planeada","40%",IF(K25="Incumplimiento máximo del 20% de la meta planeada","60%",IF(K25="Incumplimiento máximo del 50% de la meta planeada","80%",IF(K25="Incumplimiento máximo del 80% de la meta planeada","100%",IF(K25="Cualquier afectación a la violacion de los derechos de los ciudadanos se considera con consecuencias altas","80%",IF(K25="Cualquier afectación a la violacion de los derechos de los ciudadanos se considera con consecuencias desastrosas","100%",IF(K25="Afecta la Prestación del Servicio de Administración de Justicia en 5%","20%",IF(K25="Afecta la Prestación del Servicio de Administración de Justicia en 10%","40%",IF(K25="Afecta la Prestación del Servicio de Administración de Justicia en 15%","60%",IF(K25="Afecta la Prestación del Servicio de Administración de Justicia en 20%","80%",IF(K25="Afecta la Prestación del Servicio de Administración de Justicia en más del 50%","100%",IF(K25="Cualquier acto indebido de los servidores judiciales genera altas consecuencias para la entidad","80%",IF(K25="Cualquier acto indebido de los servidores judiciales genera consecuencias desastrosas para la entidad","100%",IF(K25="Si el hecho llegara a presentarse, tendría consecuencias o efectos mínimos sobre la entidad","20%",IF(K25="Si el hecho llegara a presentarse, tendría bajo impacto o efecto sobre la entidad","40%",IF(K25="Si el hecho llegara a presentarse, tendría medianas consecuencias o efectos sobre la entidad","60%",IF(K25="Si el hecho llegara a presentarse, tendría altas consecuencias o efectos sobre la entidad","80%",IF(K25="Si el hecho llegara a presentarse, tendría desastrosas consecuencias o efectos sobre la entidad","100%")))))))))))))))))))))))))))))</f>
        <v>20%</v>
      </c>
      <c r="N25" s="309" t="str">
        <f>VLOOKUP((I25&amp;L25),Hoja1!$B$4:$C$28,2,0)</f>
        <v xml:space="preserve">Alto </v>
      </c>
      <c r="O25" s="229">
        <v>1</v>
      </c>
      <c r="P25" s="241" t="s">
        <v>500</v>
      </c>
      <c r="Q25" s="229" t="str">
        <f t="shared" si="0"/>
        <v>Probabilidad</v>
      </c>
      <c r="R25" s="229" t="s">
        <v>52</v>
      </c>
      <c r="S25" s="229" t="s">
        <v>57</v>
      </c>
      <c r="T25" s="228">
        <f>VLOOKUP(R25&amp;S25,Hoja1!$Q$4:$R$9,2,0)</f>
        <v>0.45</v>
      </c>
      <c r="U25" s="229" t="s">
        <v>59</v>
      </c>
      <c r="V25" s="229" t="s">
        <v>62</v>
      </c>
      <c r="W25" s="229" t="s">
        <v>65</v>
      </c>
      <c r="X25" s="228">
        <f>IF(Q25="Probabilidad",($J$25*T25),IF(Q25="Impacto"," "))</f>
        <v>0.45</v>
      </c>
      <c r="Y25" s="228" t="str">
        <f>IF(Z25&lt;=20%,'Tabla probabilidad'!$B$5,IF(Z25&lt;=40%,'Tabla probabilidad'!$B$6,IF(Z25&lt;=60%,'Tabla probabilidad'!$B$7,IF(Z25&lt;=80%,'Tabla probabilidad'!$B$8,IF(Z25&lt;=100%,'Tabla probabilidad'!$B$9)))))</f>
        <v>Media</v>
      </c>
      <c r="Z25" s="228">
        <f>IF(R25="Preventivo",(J25-(J25*T25)),IF(R25="Detectivo",(J25-(J25*T25)),IF(R25="Correctivo",(J25))))</f>
        <v>0.55000000000000004</v>
      </c>
      <c r="AA25" s="316" t="str">
        <f>IF(AB25&lt;=20%,'Tabla probabilidad'!$B$5,IF(AB25&lt;=40%,'Tabla probabilidad'!$B$6,IF(AB25&lt;=60%,'Tabla probabilidad'!$B$7,IF(AB25&lt;=80%,'Tabla probabilidad'!$B$8,IF(AB25&lt;=100%,'Tabla probabilidad'!$B$9)))))</f>
        <v>Media</v>
      </c>
      <c r="AB25" s="316">
        <f>AVERAGE(Z25:Z29)</f>
        <v>0.55000000000000004</v>
      </c>
      <c r="AC25" s="228" t="str">
        <f t="shared" si="1"/>
        <v>Leve</v>
      </c>
      <c r="AD25" s="228">
        <f>IF(Q25="Probabilidad",(($M$25-0)),IF(Q25="Impacto",($M$25-($M$25*T25))))</f>
        <v>0.2</v>
      </c>
      <c r="AE25" s="316" t="str">
        <f>IF(AF25&lt;=20%,"Leve",IF(AF25&lt;=40%,"Menor",IF(AF25&lt;=60%,"Moderado",IF(AF25&lt;=80%,"Mayor",IF(AF25&lt;=100%,"Catastrófico")))))</f>
        <v>Leve</v>
      </c>
      <c r="AF25" s="316">
        <f>AVERAGE(AD25:AD29)</f>
        <v>0.20000000000000004</v>
      </c>
      <c r="AG25" s="313" t="str">
        <f>VLOOKUP(AA25&amp;AE25,Hoja1!$B$4:$C$28,2,0)</f>
        <v>Moderado</v>
      </c>
      <c r="AH25" s="313" t="s">
        <v>296</v>
      </c>
      <c r="AI25" s="364" t="s">
        <v>504</v>
      </c>
      <c r="AJ25" s="364" t="s">
        <v>494</v>
      </c>
      <c r="AK25" s="367">
        <v>44197</v>
      </c>
      <c r="AL25" s="367">
        <v>44561</v>
      </c>
      <c r="AM25" s="368" t="s">
        <v>505</v>
      </c>
      <c r="AN25" s="309" t="s">
        <v>177</v>
      </c>
    </row>
    <row r="26" spans="1:40" ht="77.25" customHeight="1" x14ac:dyDescent="0.25">
      <c r="A26" s="309"/>
      <c r="B26" s="314"/>
      <c r="C26" s="309"/>
      <c r="D26" s="376"/>
      <c r="E26" s="309"/>
      <c r="F26" s="309"/>
      <c r="G26" s="309"/>
      <c r="H26" s="309"/>
      <c r="I26" s="320"/>
      <c r="J26" s="322"/>
      <c r="K26" s="309"/>
      <c r="L26" s="363"/>
      <c r="M26" s="363"/>
      <c r="N26" s="309"/>
      <c r="O26" s="229">
        <v>2</v>
      </c>
      <c r="P26" s="241" t="s">
        <v>502</v>
      </c>
      <c r="Q26" s="229" t="str">
        <f t="shared" si="0"/>
        <v>Probabilidad</v>
      </c>
      <c r="R26" s="229" t="s">
        <v>52</v>
      </c>
      <c r="S26" s="229" t="s">
        <v>57</v>
      </c>
      <c r="T26" s="228">
        <f>VLOOKUP(R26&amp;S26,Hoja1!$Q$4:$R$9,2,0)</f>
        <v>0.45</v>
      </c>
      <c r="U26" s="229" t="s">
        <v>59</v>
      </c>
      <c r="V26" s="229" t="s">
        <v>62</v>
      </c>
      <c r="W26" s="229" t="s">
        <v>65</v>
      </c>
      <c r="X26" s="228">
        <f t="shared" ref="X26:X29" si="7">IF(Q26="Probabilidad",($J$25*T26),IF(Q26="Impacto"," "))</f>
        <v>0.45</v>
      </c>
      <c r="Y26" s="228" t="str">
        <f>IF(Z26&lt;=20%,'Tabla probabilidad'!$B$5,IF(Z26&lt;=40%,'Tabla probabilidad'!$B$6,IF(Z26&lt;=60%,'Tabla probabilidad'!$B$7,IF(Z26&lt;=80%,'Tabla probabilidad'!$B$8,IF(Z26&lt;=100%,'Tabla probabilidad'!$B$9)))))</f>
        <v>Media</v>
      </c>
      <c r="Z26" s="228">
        <f>IF(R26="Preventivo",(J25-(J25*T26)),IF(R26="Detectivo",(J25-(J25*T26)),IF(R26="Correctivo",(J25))))</f>
        <v>0.55000000000000004</v>
      </c>
      <c r="AA26" s="317"/>
      <c r="AB26" s="317"/>
      <c r="AC26" s="228" t="str">
        <f t="shared" si="1"/>
        <v>Leve</v>
      </c>
      <c r="AD26" s="228">
        <f t="shared" ref="AD26:AD29" si="8">IF(Q26="Probabilidad",(($M$25-0)),IF(Q26="Impacto",($M$25-($M$25*T26))))</f>
        <v>0.2</v>
      </c>
      <c r="AE26" s="317"/>
      <c r="AF26" s="317"/>
      <c r="AG26" s="314"/>
      <c r="AH26" s="314"/>
      <c r="AI26" s="365"/>
      <c r="AJ26" s="365"/>
      <c r="AK26" s="365"/>
      <c r="AL26" s="365"/>
      <c r="AM26" s="369"/>
      <c r="AN26" s="309"/>
    </row>
    <row r="27" spans="1:40" ht="80.25" customHeight="1" x14ac:dyDescent="0.25">
      <c r="A27" s="309"/>
      <c r="B27" s="314"/>
      <c r="C27" s="309"/>
      <c r="D27" s="376"/>
      <c r="E27" s="309"/>
      <c r="F27" s="309"/>
      <c r="G27" s="309"/>
      <c r="H27" s="309"/>
      <c r="I27" s="320"/>
      <c r="J27" s="322"/>
      <c r="K27" s="309"/>
      <c r="L27" s="363"/>
      <c r="M27" s="363"/>
      <c r="N27" s="309"/>
      <c r="O27" s="229">
        <v>3</v>
      </c>
      <c r="P27" s="241" t="s">
        <v>503</v>
      </c>
      <c r="Q27" s="229" t="str">
        <f t="shared" si="0"/>
        <v>Probabilidad</v>
      </c>
      <c r="R27" s="229" t="s">
        <v>52</v>
      </c>
      <c r="S27" s="229" t="s">
        <v>57</v>
      </c>
      <c r="T27" s="228">
        <f>VLOOKUP(R27&amp;S27,Hoja1!$Q$4:$R$9,2,0)</f>
        <v>0.45</v>
      </c>
      <c r="U27" s="229" t="s">
        <v>59</v>
      </c>
      <c r="V27" s="229" t="s">
        <v>62</v>
      </c>
      <c r="W27" s="229" t="s">
        <v>65</v>
      </c>
      <c r="X27" s="228">
        <f t="shared" si="7"/>
        <v>0.45</v>
      </c>
      <c r="Y27" s="228" t="str">
        <f>IF(Z27&lt;=20%,'Tabla probabilidad'!$B$5,IF(Z27&lt;=40%,'Tabla probabilidad'!$B$6,IF(Z27&lt;=60%,'Tabla probabilidad'!$B$7,IF(Z27&lt;=80%,'Tabla probabilidad'!$B$8,IF(Z27&lt;=100%,'Tabla probabilidad'!$B$9)))))</f>
        <v>Media</v>
      </c>
      <c r="Z27" s="228">
        <f>IF(R27="Preventivo",(J25-(J25*T27)),IF(R27="Detectivo",(J25-(J25*T27)),IF(R27="Correctivo",(J25))))</f>
        <v>0.55000000000000004</v>
      </c>
      <c r="AA27" s="317"/>
      <c r="AB27" s="317"/>
      <c r="AC27" s="228" t="str">
        <f t="shared" si="1"/>
        <v>Leve</v>
      </c>
      <c r="AD27" s="228">
        <f t="shared" si="8"/>
        <v>0.2</v>
      </c>
      <c r="AE27" s="317"/>
      <c r="AF27" s="317"/>
      <c r="AG27" s="314"/>
      <c r="AH27" s="314"/>
      <c r="AI27" s="365"/>
      <c r="AJ27" s="365"/>
      <c r="AK27" s="365"/>
      <c r="AL27" s="365"/>
      <c r="AM27" s="369"/>
      <c r="AN27" s="309"/>
    </row>
    <row r="28" spans="1:40" ht="15" hidden="1" customHeight="1" x14ac:dyDescent="0.25">
      <c r="A28" s="309"/>
      <c r="B28" s="314"/>
      <c r="C28" s="309"/>
      <c r="D28" s="376"/>
      <c r="E28" s="309"/>
      <c r="F28" s="309"/>
      <c r="G28" s="309"/>
      <c r="H28" s="309"/>
      <c r="I28" s="320"/>
      <c r="J28" s="322"/>
      <c r="K28" s="309"/>
      <c r="L28" s="363"/>
      <c r="M28" s="363"/>
      <c r="N28" s="309"/>
      <c r="O28" s="229">
        <v>4</v>
      </c>
      <c r="P28" s="241"/>
      <c r="Q28" s="229" t="b">
        <f t="shared" si="0"/>
        <v>0</v>
      </c>
      <c r="R28" s="229"/>
      <c r="S28" s="229"/>
      <c r="T28" s="228" t="e">
        <f>VLOOKUP(R28&amp;S28,Hoja1!$Q$4:$R$9,2,0)</f>
        <v>#N/A</v>
      </c>
      <c r="U28" s="229"/>
      <c r="V28" s="229"/>
      <c r="W28" s="229"/>
      <c r="X28" s="228" t="b">
        <f t="shared" si="7"/>
        <v>0</v>
      </c>
      <c r="Y28" s="228" t="b">
        <f>IF(Z28&lt;=20%,'Tabla probabilidad'!$B$5,IF(Z28&lt;=40%,'Tabla probabilidad'!$B$6,IF(Z28&lt;=60%,'Tabla probabilidad'!$B$7,IF(Z28&lt;=80%,'Tabla probabilidad'!$B$8,IF(Z28&lt;=100%,'Tabla probabilidad'!$B$9)))))</f>
        <v>0</v>
      </c>
      <c r="Z28" s="228" t="b">
        <f>IF(R28="Preventivo",(J25-(J25*T28)),IF(R28="Detectivo",(J25-(J25*T28)),IF(R28="Correctivo",(J25))))</f>
        <v>0</v>
      </c>
      <c r="AA28" s="317"/>
      <c r="AB28" s="317"/>
      <c r="AC28" s="228" t="b">
        <f t="shared" si="1"/>
        <v>0</v>
      </c>
      <c r="AD28" s="228" t="b">
        <f t="shared" si="8"/>
        <v>0</v>
      </c>
      <c r="AE28" s="317"/>
      <c r="AF28" s="317"/>
      <c r="AG28" s="314"/>
      <c r="AH28" s="314"/>
      <c r="AI28" s="365"/>
      <c r="AJ28" s="365"/>
      <c r="AK28" s="365"/>
      <c r="AL28" s="365"/>
      <c r="AM28" s="369"/>
      <c r="AN28" s="309"/>
    </row>
    <row r="29" spans="1:40" ht="15" hidden="1" customHeight="1" x14ac:dyDescent="0.25">
      <c r="A29" s="313"/>
      <c r="B29" s="315"/>
      <c r="C29" s="309"/>
      <c r="D29" s="377"/>
      <c r="E29" s="313"/>
      <c r="F29" s="313"/>
      <c r="G29" s="309"/>
      <c r="H29" s="313"/>
      <c r="I29" s="321"/>
      <c r="J29" s="316"/>
      <c r="K29" s="309"/>
      <c r="L29" s="363"/>
      <c r="M29" s="363"/>
      <c r="N29" s="313"/>
      <c r="O29" s="231">
        <v>5</v>
      </c>
      <c r="P29" s="241"/>
      <c r="Q29" s="229" t="b">
        <f t="shared" si="0"/>
        <v>0</v>
      </c>
      <c r="R29" s="229"/>
      <c r="S29" s="229"/>
      <c r="T29" s="228" t="e">
        <f>VLOOKUP(R29&amp;S29,Hoja1!$Q$4:$R$9,2,0)</f>
        <v>#N/A</v>
      </c>
      <c r="U29" s="229"/>
      <c r="V29" s="229"/>
      <c r="W29" s="229"/>
      <c r="X29" s="230" t="b">
        <f t="shared" si="7"/>
        <v>0</v>
      </c>
      <c r="Y29" s="230" t="b">
        <f>IF(Z29&lt;=20%,'Tabla probabilidad'!$B$5,IF(Z29&lt;=40%,'Tabla probabilidad'!$B$6,IF(Z29&lt;=60%,'Tabla probabilidad'!$B$7,IF(Z29&lt;=80%,'Tabla probabilidad'!$B$8,IF(Z29&lt;=100%,'Tabla probabilidad'!$B$9)))))</f>
        <v>0</v>
      </c>
      <c r="Z29" s="230" t="b">
        <f>IF(R29="Preventivo",(J25-(J25*T29)),IF(R29="Detectivo",(J25-(J25*T29)),IF(R29="Correctivo",(J25))))</f>
        <v>0</v>
      </c>
      <c r="AA29" s="318"/>
      <c r="AB29" s="317"/>
      <c r="AC29" s="230" t="b">
        <f t="shared" si="1"/>
        <v>0</v>
      </c>
      <c r="AD29" s="230" t="b">
        <f t="shared" si="8"/>
        <v>0</v>
      </c>
      <c r="AE29" s="317"/>
      <c r="AF29" s="317"/>
      <c r="AG29" s="314"/>
      <c r="AH29" s="314"/>
      <c r="AI29" s="366"/>
      <c r="AJ29" s="366"/>
      <c r="AK29" s="366"/>
      <c r="AL29" s="366"/>
      <c r="AM29" s="370"/>
      <c r="AN29" s="313"/>
    </row>
    <row r="30" spans="1:40" ht="129" customHeight="1" x14ac:dyDescent="0.25">
      <c r="A30" s="309">
        <v>5</v>
      </c>
      <c r="B30" s="313" t="s">
        <v>470</v>
      </c>
      <c r="C30" s="309" t="s">
        <v>398</v>
      </c>
      <c r="D30" s="362" t="s">
        <v>507</v>
      </c>
      <c r="E30" s="309" t="s">
        <v>508</v>
      </c>
      <c r="F30" s="309" t="s">
        <v>509</v>
      </c>
      <c r="G30" s="309" t="s">
        <v>358</v>
      </c>
      <c r="H30" s="309">
        <v>5</v>
      </c>
      <c r="I30" s="320" t="str">
        <f>IF(H30&lt;=2,'Tabla probabilidad'!$B$5,IF(H30&lt;=24,'Tabla probabilidad'!$B$6,IF(H30&lt;=500,'Tabla probabilidad'!$B$7,IF(H30&lt;=5000,'Tabla probabilidad'!$B$8,IF(H30&gt;5000,'Tabla probabilidad'!$B$9)))))</f>
        <v>Baja</v>
      </c>
      <c r="J30" s="322">
        <f>IF(H30&lt;=2,'Tabla probabilidad'!$D$5,IF(H30&lt;=24,'Tabla probabilidad'!$D$6,IF(H30&lt;=500,'Tabla probabilidad'!$D$7,IF(H30&lt;=5000,'Tabla probabilidad'!$D$8,IF(H30&gt;5000,'Tabla probabilidad'!$D$9)))))</f>
        <v>0.4</v>
      </c>
      <c r="K30" s="309" t="s">
        <v>332</v>
      </c>
      <c r="L30" s="309" t="str">
        <f>IF(K30="El riesgo afecta la imagen de alguna área de la organización","Leve",IF(K30="El riesgo afecta la imagen de la entidad internamente, de conocimiento general, nivel interno, alta dirección, contratista y/o de provedores","Menor",IF(K30="El riesgo afecta la imagen de la entidad con algunos usuarios de relevancia frente al logro de los objetivos","Moderado",IF(K30="El riesgo afecta la imagen de de la entidad con efecto publicitario sostenido a nivel del sector justicia","Mayor",IF(K30="El riesgo afecta la imagen de la entidad a nivel nacional, con efecto publicitarios sostenible a nivel país","Catastrófico",IF(K30="Impacto que afecte la ejecución presupuestal en un valor ≥0,5%.","Leve",IF(K30="Impacto que afecte la ejecución presupuestal en un valor ≥1%.","Menor",IF(K30="Impacto que afecte la ejecución presupuestal en un valor ≥5%.","Moderado",IF(K30="Impacto que afecte la ejecución presupuestal en un valor ≥20%.","Mayor",IF(K30="Impacto que afecte la ejecución presupuestal en un valor ≥50%.","Catastrófico",IF(K30="Incumplimiento máximo del 5% de la meta planeada","Leve",IF(K30="Incumplimiento máximo del 15% de la meta planeada","Menor",IF(K30="Incumplimiento máximo del 20% de la meta planeada","Moderado",IF(K30="Incumplimiento máximo del 50% de la meta planeada","Mayor",IF(K30="Incumplimiento máximo del 80% de la meta planeada","Catastrófico",IF(K30="Cualquier afectación a la violacion de los derechos de los ciudadanos se considera con consecuencias altas","Mayor",IF(K30="Cualquier afectación a la violacion de los derechos de los ciudadanos se considera con consecuencias desastrosas","Catastrófico",IF(K30="Afecta la Prestación del Servicio de Administración de Justicia en 5%","Leve",IF(K30="Afecta la Prestación del Servicio de Administración de Justicia en 10%","Menor",IF(K30="Afecta la Prestación del Servicio de Administración de Justicia en 15%","Moderado",IF(K30="Afecta la Prestación del Servicio de Administración de Justicia en 20%","Mayor",IF(K30="Afecta la Prestación del Servicio de Administración de Justicia en más del 50%","Catastrófico",IF(K30="Cualquier acto indebido de los servidores judiciales genera altas consecuencias para la entidad","Mayor",IF(K30="Cualquier acto indebido de los servidores judiciales genera consecuencias desastrosas para la entidad","Catastrófico",IF(K30="Si el hecho llegara a presentarse, tendría consecuencias o efectos mínimos sobre la entidad","Leve",IF(K30="Si el hecho llegara a presentarse, tendría bajo impacto o efecto sobre la entidad","Menor",IF(K30="Si el hecho llegara a presentarse, tendría medianas consecuencias o efectos sobre la entidad","Moderado",IF(K30="Si el hecho llegara a presentarse, tendría altas consecuencias o efectos sobre la entidad","Mayor",IF(K30="Si el hecho llegara a presentarse, tendría desastrosas consecuencias o efectos sobre la entidad","Catastrófico")))))))))))))))))))))))))))))</f>
        <v>Leve</v>
      </c>
      <c r="M30" s="309" t="str">
        <f>IF(K30="El riesgo afecta la imagen de alguna área de la organización","20%",IF(K30="El riesgo afecta la imagen de la entidad internamente, de conocimiento general, nivel interno, alta dirección, contratista y/o de provedores","40%",IF(K30="El riesgo afecta la imagen de la entidad con algunos usuarios de relevancia frente al logro de los objetivos","60%",IF(K30="El riesgo afecta la imagen de de la entidad con efecto publicitario sostenido a nivel del sector justicia","80%",IF(K30="El riesgo afecta la imagen de la entidad a nivel nacional, con efecto publicitarios sostenible a nivel país","100%",IF(K30="Impacto que afecte la ejecución presupuestal en un valor ≥0,5%.","20%",IF(K30="Impacto que afecte la ejecución presupuestal en un valor ≥1%.","40%",IF(K30="Impacto que afecte la ejecución presupuestal en un valor ≥5%.","60%",IF(K30="Impacto que afecte la ejecución presupuestal en un valor ≥20%.","80%",IF(K30="Impacto que afecte la ejecución presupuestal en un valor ≥50%.","100%",IF(K30="Incumplimiento máximo del 5% de la meta planeada","20%",IF(K30="Incumplimiento máximo del 15% de la meta planeada","40%",IF(K30="Incumplimiento máximo del 20% de la meta planeada","60%",IF(K30="Incumplimiento máximo del 50% de la meta planeada","80%",IF(K30="Incumplimiento máximo del 80% de la meta planeada","100%",IF(K30="Cualquier afectación a la violacion de los derechos de los ciudadanos se considera con consecuencias altas","80%",IF(K30="Cualquier afectación a la violacion de los derechos de los ciudadanos se considera con consecuencias desastrosas","100%",IF(K30="Afecta la Prestación del Servicio de Administración de Justicia en 5%","20%",IF(K30="Afecta la Prestación del Servicio de Administración de Justicia en 10%","40%",IF(K30="Afecta la Prestación del Servicio de Administración de Justicia en 15%","60%",IF(K30="Afecta la Prestación del Servicio de Administración de Justicia en 20%","80%",IF(K30="Afecta la Prestación del Servicio de Administración de Justicia en más del 50%","100%",IF(K30="Cualquier acto indebido de los servidores judiciales genera altas consecuencias para la entidad","80%",IF(K30="Cualquier acto indebido de los servidores judiciales genera consecuencias desastrosas para la entidad","100%",IF(K30="Si el hecho llegara a presentarse, tendría consecuencias o efectos mínimos sobre la entidad","20%",IF(K30="Si el hecho llegara a presentarse, tendría bajo impacto o efecto sobre la entidad","40%",IF(K30="Si el hecho llegara a presentarse, tendría medianas consecuencias o efectos sobre la entidad","60%",IF(K30="Si el hecho llegara a presentarse, tendría altas consecuencias o efectos sobre la entidad","80%",IF(K30="Si el hecho llegara a presentarse, tendría desastrosas consecuencias o efectos sobre la entidad","100%")))))))))))))))))))))))))))))</f>
        <v>20%</v>
      </c>
      <c r="N30" s="309" t="str">
        <f>VLOOKUP((I30&amp;L30),Hoja1!$B$4:$C$28,2,0)</f>
        <v>Bajo</v>
      </c>
      <c r="O30" s="229">
        <v>1</v>
      </c>
      <c r="P30" s="241" t="s">
        <v>511</v>
      </c>
      <c r="Q30" s="229" t="str">
        <f t="shared" ref="Q30:Q39" si="9">IF(R30="Preventivo","Probabilidad",IF(R30="Detectivo","Probabilidad", IF(R30="Correctivo","Impacto")))</f>
        <v>Probabilidad</v>
      </c>
      <c r="R30" s="229" t="s">
        <v>52</v>
      </c>
      <c r="S30" s="229" t="s">
        <v>57</v>
      </c>
      <c r="T30" s="228">
        <f>VLOOKUP(R30&amp;S30,Hoja1!$Q$4:$R$9,2,0)</f>
        <v>0.45</v>
      </c>
      <c r="U30" s="229" t="s">
        <v>59</v>
      </c>
      <c r="V30" s="229" t="s">
        <v>62</v>
      </c>
      <c r="W30" s="229" t="s">
        <v>65</v>
      </c>
      <c r="X30" s="228">
        <f>IF(Q30="Probabilidad",($J$30*T30),IF(Q30="Impacto"," "))</f>
        <v>0.18000000000000002</v>
      </c>
      <c r="Y30" s="228" t="str">
        <f>IF(Z30&lt;=20%,'Tabla probabilidad'!$B$5,IF(Z30&lt;=40%,'Tabla probabilidad'!$B$6,IF(Z30&lt;=60%,'Tabla probabilidad'!$B$7,IF(Z30&lt;=80%,'Tabla probabilidad'!$B$8,IF(Z30&lt;=100%,'Tabla probabilidad'!$B$9)))))</f>
        <v>Baja</v>
      </c>
      <c r="Z30" s="228">
        <f>IF(R30="Preventivo",(J30-(J30*T30)),IF(R30="Detectivo",(J30-(J30*T30)),IF(R30="Correctivo",(J30))))</f>
        <v>0.22</v>
      </c>
      <c r="AA30" s="316" t="str">
        <f>IF(AB30&lt;=20%,'Tabla probabilidad'!$B$5,IF(AB30&lt;=40%,'Tabla probabilidad'!$B$6,IF(AB30&lt;=60%,'Tabla probabilidad'!$B$7,IF(AB30&lt;=80%,'Tabla probabilidad'!$B$8,IF(AB30&lt;=100%,'Tabla probabilidad'!$B$9)))))</f>
        <v>Baja</v>
      </c>
      <c r="AB30" s="316">
        <f>AVERAGE(Z30:Z34)</f>
        <v>0.22</v>
      </c>
      <c r="AC30" s="228" t="str">
        <f t="shared" ref="AC30:AC34" si="10">IF(AD30&lt;=20%,"Leve",IF(AD30&lt;=40%,"Menor",IF(AD30&lt;=60%,"Moderado",IF(AD30&lt;=80%,"Mayor",IF(AD30&lt;=100%,"Catastrófico")))))</f>
        <v>Leve</v>
      </c>
      <c r="AD30" s="228">
        <f>IF(Q30="Probabilidad",(($M$30-0)),IF(Q30="Impacto",($M$30-($M$30*T30))))</f>
        <v>0.2</v>
      </c>
      <c r="AE30" s="316" t="str">
        <f>IF(AF30&lt;=20%,"Leve",IF(AF30&lt;=40%,"Menor",IF(AF30&lt;=60%,"Moderado",IF(AF30&lt;=80%,"Mayor",IF(AF30&lt;=100%,"Catastrófico")))))</f>
        <v>Leve</v>
      </c>
      <c r="AF30" s="316">
        <f>AVERAGE(AD30:AD34)</f>
        <v>0.2</v>
      </c>
      <c r="AG30" s="313" t="str">
        <f>VLOOKUP(AA30&amp;AE30,Hoja1!$B$4:$C$28,2,0)</f>
        <v>Bajo</v>
      </c>
      <c r="AH30" s="313" t="s">
        <v>293</v>
      </c>
      <c r="AI30" s="372"/>
      <c r="AJ30" s="372"/>
      <c r="AK30" s="372"/>
      <c r="AL30" s="372"/>
      <c r="AM30" s="368" t="s">
        <v>510</v>
      </c>
      <c r="AN30" s="309" t="s">
        <v>177</v>
      </c>
    </row>
    <row r="31" spans="1:40" ht="120" customHeight="1" x14ac:dyDescent="0.25">
      <c r="A31" s="309"/>
      <c r="B31" s="314"/>
      <c r="C31" s="309"/>
      <c r="D31" s="362"/>
      <c r="E31" s="309"/>
      <c r="F31" s="309"/>
      <c r="G31" s="309"/>
      <c r="H31" s="309"/>
      <c r="I31" s="320"/>
      <c r="J31" s="322"/>
      <c r="K31" s="309"/>
      <c r="L31" s="363"/>
      <c r="M31" s="363"/>
      <c r="N31" s="309"/>
      <c r="O31" s="229">
        <v>2</v>
      </c>
      <c r="P31" s="241" t="s">
        <v>512</v>
      </c>
      <c r="Q31" s="229" t="str">
        <f t="shared" si="9"/>
        <v>Probabilidad</v>
      </c>
      <c r="R31" s="229" t="s">
        <v>52</v>
      </c>
      <c r="S31" s="229" t="s">
        <v>57</v>
      </c>
      <c r="T31" s="228">
        <f>VLOOKUP(R31&amp;S31,Hoja1!$Q$4:$R$9,2,0)</f>
        <v>0.45</v>
      </c>
      <c r="U31" s="229" t="s">
        <v>59</v>
      </c>
      <c r="V31" s="229" t="s">
        <v>62</v>
      </c>
      <c r="W31" s="229" t="s">
        <v>65</v>
      </c>
      <c r="X31" s="228">
        <f t="shared" ref="X31:X34" si="11">IF(Q31="Probabilidad",($J$30*T31),IF(Q31="Impacto"," "))</f>
        <v>0.18000000000000002</v>
      </c>
      <c r="Y31" s="228" t="str">
        <f>IF(Z31&lt;=20%,'Tabla probabilidad'!$B$5,IF(Z31&lt;=40%,'Tabla probabilidad'!$B$6,IF(Z31&lt;=60%,'Tabla probabilidad'!$B$7,IF(Z31&lt;=80%,'Tabla probabilidad'!$B$8,IF(Z31&lt;=100%,'Tabla probabilidad'!$B$9)))))</f>
        <v>Baja</v>
      </c>
      <c r="Z31" s="228">
        <f>IF(R31="Preventivo",(J30-(J30*T31)),IF(R31="Detectivo",(J30-(J30*T31)),IF(R31="Correctivo",(J30))))</f>
        <v>0.22</v>
      </c>
      <c r="AA31" s="317"/>
      <c r="AB31" s="317"/>
      <c r="AC31" s="228" t="str">
        <f t="shared" si="10"/>
        <v>Leve</v>
      </c>
      <c r="AD31" s="228">
        <f t="shared" ref="AD31:AD34" si="12">IF(Q31="Probabilidad",(($M$30-0)),IF(Q31="Impacto",($M$30-($M$30*T31))))</f>
        <v>0.2</v>
      </c>
      <c r="AE31" s="317"/>
      <c r="AF31" s="317"/>
      <c r="AG31" s="314"/>
      <c r="AH31" s="314"/>
      <c r="AI31" s="314"/>
      <c r="AJ31" s="373"/>
      <c r="AK31" s="373"/>
      <c r="AL31" s="373"/>
      <c r="AM31" s="369"/>
      <c r="AN31" s="309"/>
    </row>
    <row r="32" spans="1:40" hidden="1" x14ac:dyDescent="0.25">
      <c r="A32" s="309"/>
      <c r="B32" s="314"/>
      <c r="C32" s="309"/>
      <c r="D32" s="362"/>
      <c r="E32" s="309"/>
      <c r="F32" s="309"/>
      <c r="G32" s="309"/>
      <c r="H32" s="309"/>
      <c r="I32" s="320"/>
      <c r="J32" s="322"/>
      <c r="K32" s="309"/>
      <c r="L32" s="363"/>
      <c r="M32" s="363"/>
      <c r="N32" s="309"/>
      <c r="O32" s="229">
        <v>3</v>
      </c>
      <c r="P32" s="241"/>
      <c r="Q32" s="229" t="b">
        <f t="shared" ref="Q32:Q34" si="13">IF(R32="Preventivo","Probabilidad",IF(R32="Detectivo","Probabilidad", IF(R32="Correctivo","Impacto")))</f>
        <v>0</v>
      </c>
      <c r="R32" s="229"/>
      <c r="S32" s="229"/>
      <c r="T32" s="228" t="e">
        <f>VLOOKUP(R32&amp;S32,Hoja1!$Q$4:$R$9,2,0)</f>
        <v>#N/A</v>
      </c>
      <c r="U32" s="229"/>
      <c r="V32" s="229"/>
      <c r="W32" s="229"/>
      <c r="X32" s="228" t="b">
        <f t="shared" si="11"/>
        <v>0</v>
      </c>
      <c r="Y32" s="228" t="b">
        <f>IF(Z32&lt;=20%,'Tabla probabilidad'!$B$5,IF(Z32&lt;=40%,'Tabla probabilidad'!$B$6,IF(Z32&lt;=60%,'Tabla probabilidad'!$B$7,IF(Z32&lt;=80%,'Tabla probabilidad'!$B$8,IF(Z32&lt;=100%,'Tabla probabilidad'!$B$9)))))</f>
        <v>0</v>
      </c>
      <c r="Z32" s="228" t="b">
        <f>IF(R32="Preventivo",(J30-(J30*T32)),IF(R32="Detectivo",(J30-(J30*T32)),IF(R32="Correctivo",(J30))))</f>
        <v>0</v>
      </c>
      <c r="AA32" s="317"/>
      <c r="AB32" s="317"/>
      <c r="AC32" s="228" t="b">
        <f t="shared" si="10"/>
        <v>0</v>
      </c>
      <c r="AD32" s="228" t="b">
        <f t="shared" si="12"/>
        <v>0</v>
      </c>
      <c r="AE32" s="317"/>
      <c r="AF32" s="317"/>
      <c r="AG32" s="314"/>
      <c r="AH32" s="314"/>
      <c r="AI32" s="314"/>
      <c r="AJ32" s="373"/>
      <c r="AK32" s="373"/>
      <c r="AL32" s="373"/>
      <c r="AM32" s="369"/>
      <c r="AN32" s="309"/>
    </row>
    <row r="33" spans="1:40" hidden="1" x14ac:dyDescent="0.25">
      <c r="A33" s="309"/>
      <c r="B33" s="314"/>
      <c r="C33" s="309"/>
      <c r="D33" s="362"/>
      <c r="E33" s="309"/>
      <c r="F33" s="309"/>
      <c r="G33" s="309"/>
      <c r="H33" s="309"/>
      <c r="I33" s="320"/>
      <c r="J33" s="322"/>
      <c r="K33" s="309"/>
      <c r="L33" s="363"/>
      <c r="M33" s="363"/>
      <c r="N33" s="309"/>
      <c r="O33" s="229">
        <v>4</v>
      </c>
      <c r="P33" s="241"/>
      <c r="Q33" s="229" t="b">
        <f t="shared" si="13"/>
        <v>0</v>
      </c>
      <c r="R33" s="229"/>
      <c r="S33" s="229"/>
      <c r="T33" s="228" t="e">
        <f>VLOOKUP(R33&amp;S33,Hoja1!$Q$4:$R$9,2,0)</f>
        <v>#N/A</v>
      </c>
      <c r="U33" s="229"/>
      <c r="V33" s="229"/>
      <c r="W33" s="229"/>
      <c r="X33" s="228" t="b">
        <f t="shared" si="11"/>
        <v>0</v>
      </c>
      <c r="Y33" s="228" t="b">
        <f>IF(Z33&lt;=20%,'Tabla probabilidad'!$B$5,IF(Z33&lt;=40%,'Tabla probabilidad'!$B$6,IF(Z33&lt;=60%,'Tabla probabilidad'!$B$7,IF(Z33&lt;=80%,'Tabla probabilidad'!$B$8,IF(Z33&lt;=100%,'Tabla probabilidad'!$B$9)))))</f>
        <v>0</v>
      </c>
      <c r="Z33" s="228" t="b">
        <f>IF(R33="Preventivo",(J30-(J30*T33)),IF(R33="Detectivo",(J30-(J30*T33)),IF(R33="Correctivo",(J30))))</f>
        <v>0</v>
      </c>
      <c r="AA33" s="317"/>
      <c r="AB33" s="317"/>
      <c r="AC33" s="228" t="b">
        <f t="shared" si="10"/>
        <v>0</v>
      </c>
      <c r="AD33" s="228" t="b">
        <f t="shared" si="12"/>
        <v>0</v>
      </c>
      <c r="AE33" s="317"/>
      <c r="AF33" s="317"/>
      <c r="AG33" s="314"/>
      <c r="AH33" s="314"/>
      <c r="AI33" s="314"/>
      <c r="AJ33" s="373"/>
      <c r="AK33" s="373"/>
      <c r="AL33" s="373"/>
      <c r="AM33" s="369"/>
      <c r="AN33" s="309"/>
    </row>
    <row r="34" spans="1:40" hidden="1" x14ac:dyDescent="0.25">
      <c r="A34" s="309"/>
      <c r="B34" s="315"/>
      <c r="C34" s="309"/>
      <c r="D34" s="362"/>
      <c r="E34" s="309"/>
      <c r="F34" s="309"/>
      <c r="G34" s="309"/>
      <c r="H34" s="309"/>
      <c r="I34" s="320"/>
      <c r="J34" s="322"/>
      <c r="K34" s="309"/>
      <c r="L34" s="363"/>
      <c r="M34" s="363"/>
      <c r="N34" s="309"/>
      <c r="O34" s="229">
        <v>5</v>
      </c>
      <c r="P34" s="241"/>
      <c r="Q34" s="229" t="b">
        <f t="shared" si="13"/>
        <v>0</v>
      </c>
      <c r="R34" s="229"/>
      <c r="S34" s="229"/>
      <c r="T34" s="228" t="e">
        <f>VLOOKUP(R34&amp;S34,Hoja1!$Q$4:$R$9,2,0)</f>
        <v>#N/A</v>
      </c>
      <c r="U34" s="229"/>
      <c r="V34" s="229"/>
      <c r="W34" s="229"/>
      <c r="X34" s="228" t="b">
        <f t="shared" si="11"/>
        <v>0</v>
      </c>
      <c r="Y34" s="228" t="b">
        <f>IF(Z34&lt;=20%,'Tabla probabilidad'!$B$5,IF(Z34&lt;=40%,'Tabla probabilidad'!$B$6,IF(Z34&lt;=60%,'Tabla probabilidad'!$B$7,IF(Z34&lt;=80%,'Tabla probabilidad'!$B$8,IF(Z34&lt;=100%,'Tabla probabilidad'!$B$9)))))</f>
        <v>0</v>
      </c>
      <c r="Z34" s="228" t="b">
        <f>IF(R34="Preventivo",(J30-(J30*T34)),IF(R34="Detectivo",(J30-(J30*T34)),IF(R34="Correctivo",(J30))))</f>
        <v>0</v>
      </c>
      <c r="AA34" s="318"/>
      <c r="AB34" s="318"/>
      <c r="AC34" s="228" t="b">
        <f t="shared" si="10"/>
        <v>0</v>
      </c>
      <c r="AD34" s="228" t="b">
        <f t="shared" si="12"/>
        <v>0</v>
      </c>
      <c r="AE34" s="318"/>
      <c r="AF34" s="318"/>
      <c r="AG34" s="315"/>
      <c r="AH34" s="314"/>
      <c r="AI34" s="315"/>
      <c r="AJ34" s="374"/>
      <c r="AK34" s="374"/>
      <c r="AL34" s="374"/>
      <c r="AM34" s="370"/>
      <c r="AN34" s="313"/>
    </row>
    <row r="35" spans="1:40" ht="150" customHeight="1" x14ac:dyDescent="0.25">
      <c r="A35" s="309">
        <v>6</v>
      </c>
      <c r="B35" s="309" t="s">
        <v>513</v>
      </c>
      <c r="C35" s="309" t="s">
        <v>40</v>
      </c>
      <c r="D35" s="362" t="s">
        <v>514</v>
      </c>
      <c r="E35" s="309" t="s">
        <v>515</v>
      </c>
      <c r="F35" s="309" t="s">
        <v>516</v>
      </c>
      <c r="G35" s="309" t="s">
        <v>44</v>
      </c>
      <c r="H35" s="309">
        <v>3</v>
      </c>
      <c r="I35" s="320" t="str">
        <f>IF(H35&lt;=2,'Tabla probabilidad'!$B$5,IF(H35&lt;=24,'Tabla probabilidad'!$B$6,IF(H35&lt;=500,'Tabla probabilidad'!$B$7,IF(H35&lt;=5000,'Tabla probabilidad'!$B$8,IF(H35&gt;5000,'Tabla probabilidad'!$B$9)))))</f>
        <v>Baja</v>
      </c>
      <c r="J35" s="322">
        <f>IF(H35&lt;=2,'Tabla probabilidad'!$D$5,IF(H35&lt;=24,'Tabla probabilidad'!$D$6,IF(H35&lt;=500,'Tabla probabilidad'!$D$7,IF(H35&lt;=5000,'Tabla probabilidad'!$D$8,IF(H35&gt;5000,'Tabla probabilidad'!$D$9)))))</f>
        <v>0.4</v>
      </c>
      <c r="K35" s="309" t="s">
        <v>47</v>
      </c>
      <c r="L35" s="309" t="str">
        <f>IF(K35="El riesgo afecta la imagen de alguna área de la organización","Leve",IF(K35="El riesgo afecta la imagen de la entidad internamente, de conocimiento general, nivel interno, alta dirección, contratista y/o de provedores","Menor",IF(K35="El riesgo afecta la imagen de la entidad con algunos usuarios de relevancia frente al logro de los objetivos","Moderado",IF(K35="El riesgo afecta la imagen de de la entidad con efecto publicitario sostenido a nivel del sector justicia","Mayor",IF(K35="El riesgo afecta la imagen de la entidad a nivel nacional, con efecto publicitarios sostenible a nivel país","Catastrófico",IF(K35="Impacto que afecte la ejecución presupuestal en un valor ≥0,5%.","Leve",IF(K35="Impacto que afecte la ejecución presupuestal en un valor ≥1%.","Menor",IF(K35="Impacto que afecte la ejecución presupuestal en un valor ≥5%.","Moderado",IF(K35="Impacto que afecte la ejecución presupuestal en un valor ≥20%.","Mayor",IF(K35="Impacto que afecte la ejecución presupuestal en un valor ≥50%.","Catastrófico",IF(K35="Incumplimiento máximo del 5% de la meta planeada","Leve",IF(K35="Incumplimiento máximo del 15% de la meta planeada","Menor",IF(K35="Incumplimiento máximo del 20% de la meta planeada","Moderado",IF(K35="Incumplimiento máximo del 50% de la meta planeada","Mayor",IF(K35="Incumplimiento máximo del 80% de la meta planeada","Catastrófico",IF(K35="Cualquier afectación a la violacion de los derechos de los ciudadanos se considera con consecuencias altas","Mayor",IF(K35="Cualquier afectación a la violacion de los derechos de los ciudadanos se considera con consecuencias desastrosas","Catastrófico",IF(K35="Afecta la Prestación del Servicio de Administración de Justicia en 5%","Leve",IF(K35="Afecta la Prestación del Servicio de Administración de Justicia en 10%","Menor",IF(K35="Afecta la Prestación del Servicio de Administración de Justicia en 15%","Moderado",IF(K35="Afecta la Prestación del Servicio de Administración de Justicia en 20%","Mayor",IF(K35="Afecta la Prestación del Servicio de Administración de Justicia en más del 50%","Catastrófico",IF(K35="Cualquier acto indebido de los servidores judiciales genera altas consecuencias para la entidad","Mayor",IF(K35="Cualquier acto indebido de los servidores judiciales genera consecuencias desastrosas para la entidad","Catastrófico",IF(K35="Si el hecho llegara a presentarse, tendría consecuencias o efectos mínimos sobre la entidad","Leve",IF(K35="Si el hecho llegara a presentarse, tendría bajo impacto o efecto sobre la entidad","Menor",IF(K35="Si el hecho llegara a presentarse, tendría medianas consecuencias o efectos sobre la entidad","Moderado",IF(K35="Si el hecho llegara a presentarse, tendría altas consecuencias o efectos sobre la entidad","Mayor",IF(K35="Si el hecho llegara a presentarse, tendría desastrosas consecuencias o efectos sobre la entidad","Catastrófico")))))))))))))))))))))))))))))</f>
        <v>Leve</v>
      </c>
      <c r="M35" s="309" t="str">
        <f>IF(K35="El riesgo afecta la imagen de alguna área de la organización","20%",IF(K35="El riesgo afecta la imagen de la entidad internamente, de conocimiento general, nivel interno, alta dirección, contratista y/o de provedores","40%",IF(K35="El riesgo afecta la imagen de la entidad con algunos usuarios de relevancia frente al logro de los objetivos","60%",IF(K35="El riesgo afecta la imagen de de la entidad con efecto publicitario sostenido a nivel del sector justicia","80%",IF(K35="El riesgo afecta la imagen de la entidad a nivel nacional, con efecto publicitarios sostenible a nivel país","100%",IF(K35="Impacto que afecte la ejecución presupuestal en un valor ≥0,5%.","20%",IF(K35="Impacto que afecte la ejecución presupuestal en un valor ≥1%.","40%",IF(K35="Impacto que afecte la ejecución presupuestal en un valor ≥5%.","60%",IF(K35="Impacto que afecte la ejecución presupuestal en un valor ≥20%.","80%",IF(K35="Impacto que afecte la ejecución presupuestal en un valor ≥50%.","100%",IF(K35="Incumplimiento máximo del 5% de la meta planeada","20%",IF(K35="Incumplimiento máximo del 15% de la meta planeada","40%",IF(K35="Incumplimiento máximo del 20% de la meta planeada","60%",IF(K35="Incumplimiento máximo del 50% de la meta planeada","80%",IF(K35="Incumplimiento máximo del 80% de la meta planeada","100%",IF(K35="Cualquier afectación a la violacion de los derechos de los ciudadanos se considera con consecuencias altas","80%",IF(K35="Cualquier afectación a la violacion de los derechos de los ciudadanos se considera con consecuencias desastrosas","100%",IF(K35="Afecta la Prestación del Servicio de Administración de Justicia en 5%","20%",IF(K35="Afecta la Prestación del Servicio de Administración de Justicia en 10%","40%",IF(K35="Afecta la Prestación del Servicio de Administración de Justicia en 15%","60%",IF(K35="Afecta la Prestación del Servicio de Administración de Justicia en 20%","80%",IF(K35="Afecta la Prestación del Servicio de Administración de Justicia en más del 50%","100%",IF(K35="Cualquier acto indebido de los servidores judiciales genera altas consecuencias para la entidad","80%",IF(K35="Cualquier acto indebido de los servidores judiciales genera consecuencias desastrosas para la entidad","100%",IF(K35="Si el hecho llegara a presentarse, tendría consecuencias o efectos mínimos sobre la entidad","20%",IF(K35="Si el hecho llegara a presentarse, tendría bajo impacto o efecto sobre la entidad","40%",IF(K35="Si el hecho llegara a presentarse, tendría medianas consecuencias o efectos sobre la entidad","60%",IF(K35="Si el hecho llegara a presentarse, tendría altas consecuencias o efectos sobre la entidad","80%",IF(K35="Si el hecho llegara a presentarse, tendría desastrosas consecuencias o efectos sobre la entidad","100%")))))))))))))))))))))))))))))</f>
        <v>20%</v>
      </c>
      <c r="N35" s="309" t="str">
        <f>VLOOKUP((I35&amp;L35),Hoja1!$B$4:$C$28,2,0)</f>
        <v>Bajo</v>
      </c>
      <c r="O35" s="229">
        <v>1</v>
      </c>
      <c r="P35" s="241" t="s">
        <v>517</v>
      </c>
      <c r="Q35" s="229" t="str">
        <f t="shared" si="9"/>
        <v>Probabilidad</v>
      </c>
      <c r="R35" s="229" t="s">
        <v>52</v>
      </c>
      <c r="S35" s="229" t="s">
        <v>57</v>
      </c>
      <c r="T35" s="228">
        <f>VLOOKUP(R35&amp;S35,Hoja1!$Q$4:$R$9,2,0)</f>
        <v>0.45</v>
      </c>
      <c r="U35" s="151" t="s">
        <v>59</v>
      </c>
      <c r="V35" s="151" t="s">
        <v>62</v>
      </c>
      <c r="W35" s="229" t="s">
        <v>65</v>
      </c>
      <c r="X35" s="322">
        <f>IF(Q35="Probabilidad",($J$35*T35),IF(Q35="Impacto"," "))</f>
        <v>0.18000000000000002</v>
      </c>
      <c r="Y35" s="322" t="str">
        <f>IF(Z35&lt;=20%,'Tabla probabilidad'!$B$5,IF(Z35&lt;=40%,'Tabla probabilidad'!$B$6,IF(Z35&lt;=60%,'Tabla probabilidad'!$B$7,IF(Z35&lt;=80%,'Tabla probabilidad'!$B$8,IF(Z35&lt;=100%,'Tabla probabilidad'!$B$9)))))</f>
        <v>Baja</v>
      </c>
      <c r="Z35" s="322">
        <f>IF(R35="Preventivo",(J30-(J30*T35)),IF(R35="Detectivo",(J30-(J30*T35)),IF(R35="Correctivo",(J30))))</f>
        <v>0.22</v>
      </c>
      <c r="AA35" s="322" t="str">
        <f>IF(AB35&lt;=20%,'Tabla probabilidad'!$B$5,IF(AB35&lt;=40%,'Tabla probabilidad'!$B$6,IF(AB35&lt;=60%,'Tabla probabilidad'!$B$7,IF(AB35&lt;=80%,'Tabla probabilidad'!$B$8,IF(AB35&lt;=100%,'Tabla probabilidad'!$B$9)))))</f>
        <v>Baja</v>
      </c>
      <c r="AB35" s="322">
        <f>AVERAGE(Z35:Z39)</f>
        <v>0.22</v>
      </c>
      <c r="AC35" s="228" t="str">
        <f t="shared" ref="AC35:AC54" si="14">IF(AD35&lt;=20%,"Leve",IF(AD35&lt;=40%,"Menor",IF(AD35&lt;=60%,"Moderado",IF(AD35&lt;=80%,"Mayor",IF(AD35&lt;=100%,"Catastrófico")))))</f>
        <v>Leve</v>
      </c>
      <c r="AD35" s="228">
        <f>IF(Q35="Probabilidad",(($M$35-0)),IF(Q35="Impacto",($M$35-($M$35*T35))))</f>
        <v>0.2</v>
      </c>
      <c r="AE35" s="322" t="str">
        <f>IF(AF35&lt;=20%,"Leve",IF(AF35&lt;=40%,"Menor",IF(AF35&lt;=60%,"Moderado",IF(AF35&lt;=80%,"Mayor",IF(AF35&lt;=100%,"Catastrófico")))))</f>
        <v>Leve</v>
      </c>
      <c r="AF35" s="322">
        <f>AVERAGE(AD35:AD39)</f>
        <v>0.2</v>
      </c>
      <c r="AG35" s="309" t="str">
        <f>VLOOKUP(AA35&amp;AE35,Hoja1!$B$4:$C$28,2,0)</f>
        <v>Bajo</v>
      </c>
      <c r="AH35" s="309" t="s">
        <v>293</v>
      </c>
      <c r="AI35" s="371"/>
      <c r="AJ35" s="371"/>
      <c r="AK35" s="371"/>
      <c r="AL35" s="371"/>
      <c r="AM35" s="361" t="s">
        <v>518</v>
      </c>
      <c r="AN35" s="309" t="s">
        <v>177</v>
      </c>
    </row>
    <row r="36" spans="1:40" hidden="1" x14ac:dyDescent="0.25">
      <c r="A36" s="309"/>
      <c r="B36" s="309"/>
      <c r="C36" s="309"/>
      <c r="D36" s="362"/>
      <c r="E36" s="309"/>
      <c r="F36" s="309"/>
      <c r="G36" s="309"/>
      <c r="H36" s="309"/>
      <c r="I36" s="320"/>
      <c r="J36" s="322"/>
      <c r="K36" s="309"/>
      <c r="L36" s="363"/>
      <c r="M36" s="363"/>
      <c r="N36" s="309"/>
      <c r="O36" s="229">
        <v>2</v>
      </c>
      <c r="P36" s="241"/>
      <c r="Q36" s="229" t="b">
        <f t="shared" si="9"/>
        <v>0</v>
      </c>
      <c r="R36" s="229"/>
      <c r="S36" s="229"/>
      <c r="T36" s="228" t="e">
        <f>VLOOKUP(R36&amp;S36,Hoja1!$Q$4:$R$9,2,0)</f>
        <v>#N/A</v>
      </c>
      <c r="U36" s="229"/>
      <c r="V36" s="229"/>
      <c r="W36" s="229"/>
      <c r="X36" s="322"/>
      <c r="Y36" s="322"/>
      <c r="Z36" s="322"/>
      <c r="AA36" s="322"/>
      <c r="AB36" s="322"/>
      <c r="AC36" s="228" t="b">
        <f t="shared" si="14"/>
        <v>0</v>
      </c>
      <c r="AD36" s="228" t="b">
        <f t="shared" ref="AD36:AD39" si="15">IF(Q36="Probabilidad",(($M$35-0)),IF(Q36="Impacto",($M$35-($M$35*T36))))</f>
        <v>0</v>
      </c>
      <c r="AE36" s="322"/>
      <c r="AF36" s="322"/>
      <c r="AG36" s="309"/>
      <c r="AH36" s="309"/>
      <c r="AI36" s="309"/>
      <c r="AJ36" s="371"/>
      <c r="AK36" s="371"/>
      <c r="AL36" s="371"/>
      <c r="AM36" s="361"/>
      <c r="AN36" s="309"/>
    </row>
    <row r="37" spans="1:40" hidden="1" x14ac:dyDescent="0.25">
      <c r="A37" s="309"/>
      <c r="B37" s="309"/>
      <c r="C37" s="309"/>
      <c r="D37" s="362"/>
      <c r="E37" s="309"/>
      <c r="F37" s="309"/>
      <c r="G37" s="309"/>
      <c r="H37" s="309"/>
      <c r="I37" s="320"/>
      <c r="J37" s="322"/>
      <c r="K37" s="309"/>
      <c r="L37" s="363"/>
      <c r="M37" s="363"/>
      <c r="N37" s="309"/>
      <c r="O37" s="229">
        <v>3</v>
      </c>
      <c r="P37" s="241"/>
      <c r="Q37" s="229" t="b">
        <f t="shared" si="9"/>
        <v>0</v>
      </c>
      <c r="R37" s="229"/>
      <c r="S37" s="229"/>
      <c r="T37" s="228" t="e">
        <f>VLOOKUP(R37&amp;S37,Hoja1!$Q$4:$R$9,2,0)</f>
        <v>#N/A</v>
      </c>
      <c r="U37" s="229"/>
      <c r="V37" s="229"/>
      <c r="W37" s="229"/>
      <c r="X37" s="322"/>
      <c r="Y37" s="322"/>
      <c r="Z37" s="322"/>
      <c r="AA37" s="322"/>
      <c r="AB37" s="322"/>
      <c r="AC37" s="228" t="b">
        <f t="shared" si="14"/>
        <v>0</v>
      </c>
      <c r="AD37" s="228" t="b">
        <f t="shared" si="15"/>
        <v>0</v>
      </c>
      <c r="AE37" s="322"/>
      <c r="AF37" s="322"/>
      <c r="AG37" s="309"/>
      <c r="AH37" s="309"/>
      <c r="AI37" s="309"/>
      <c r="AJ37" s="371"/>
      <c r="AK37" s="371"/>
      <c r="AL37" s="371"/>
      <c r="AM37" s="361"/>
      <c r="AN37" s="309"/>
    </row>
    <row r="38" spans="1:40" hidden="1" x14ac:dyDescent="0.25">
      <c r="A38" s="309"/>
      <c r="B38" s="309"/>
      <c r="C38" s="309"/>
      <c r="D38" s="362"/>
      <c r="E38" s="309"/>
      <c r="F38" s="309"/>
      <c r="G38" s="309"/>
      <c r="H38" s="309"/>
      <c r="I38" s="320"/>
      <c r="J38" s="322"/>
      <c r="K38" s="309"/>
      <c r="L38" s="363"/>
      <c r="M38" s="363"/>
      <c r="N38" s="309"/>
      <c r="O38" s="229">
        <v>4</v>
      </c>
      <c r="P38" s="241"/>
      <c r="Q38" s="229" t="b">
        <f t="shared" si="9"/>
        <v>0</v>
      </c>
      <c r="R38" s="229"/>
      <c r="S38" s="229"/>
      <c r="T38" s="228" t="e">
        <f>VLOOKUP(R38&amp;S38,Hoja1!$Q$4:$R$9,2,0)</f>
        <v>#N/A</v>
      </c>
      <c r="U38" s="229"/>
      <c r="V38" s="229"/>
      <c r="W38" s="229"/>
      <c r="X38" s="322"/>
      <c r="Y38" s="322"/>
      <c r="Z38" s="322"/>
      <c r="AA38" s="322"/>
      <c r="AB38" s="322"/>
      <c r="AC38" s="228" t="b">
        <f t="shared" si="14"/>
        <v>0</v>
      </c>
      <c r="AD38" s="228" t="b">
        <f t="shared" si="15"/>
        <v>0</v>
      </c>
      <c r="AE38" s="322"/>
      <c r="AF38" s="322"/>
      <c r="AG38" s="309"/>
      <c r="AH38" s="309"/>
      <c r="AI38" s="309"/>
      <c r="AJ38" s="371"/>
      <c r="AK38" s="371"/>
      <c r="AL38" s="371"/>
      <c r="AM38" s="361"/>
      <c r="AN38" s="309"/>
    </row>
    <row r="39" spans="1:40" hidden="1" x14ac:dyDescent="0.25">
      <c r="A39" s="309"/>
      <c r="B39" s="309"/>
      <c r="C39" s="309"/>
      <c r="D39" s="362"/>
      <c r="E39" s="309"/>
      <c r="F39" s="309"/>
      <c r="G39" s="309"/>
      <c r="H39" s="309"/>
      <c r="I39" s="320"/>
      <c r="J39" s="322"/>
      <c r="K39" s="309"/>
      <c r="L39" s="363"/>
      <c r="M39" s="363"/>
      <c r="N39" s="309"/>
      <c r="O39" s="229">
        <v>5</v>
      </c>
      <c r="P39" s="241"/>
      <c r="Q39" s="229" t="b">
        <f t="shared" si="9"/>
        <v>0</v>
      </c>
      <c r="R39" s="229"/>
      <c r="S39" s="229"/>
      <c r="T39" s="228" t="e">
        <f>VLOOKUP(R39&amp;S39,Hoja1!$Q$4:$R$9,2,0)</f>
        <v>#N/A</v>
      </c>
      <c r="U39" s="229"/>
      <c r="V39" s="229"/>
      <c r="W39" s="229"/>
      <c r="X39" s="322"/>
      <c r="Y39" s="322"/>
      <c r="Z39" s="322"/>
      <c r="AA39" s="322"/>
      <c r="AB39" s="322"/>
      <c r="AC39" s="228" t="b">
        <f t="shared" si="14"/>
        <v>0</v>
      </c>
      <c r="AD39" s="228" t="b">
        <f t="shared" si="15"/>
        <v>0</v>
      </c>
      <c r="AE39" s="322"/>
      <c r="AF39" s="322"/>
      <c r="AG39" s="309"/>
      <c r="AH39" s="309"/>
      <c r="AI39" s="309"/>
      <c r="AJ39" s="371"/>
      <c r="AK39" s="371"/>
      <c r="AL39" s="371"/>
      <c r="AM39" s="361"/>
      <c r="AN39" s="309"/>
    </row>
    <row r="40" spans="1:40" hidden="1" x14ac:dyDescent="0.25">
      <c r="A40" s="309"/>
      <c r="B40" s="309"/>
      <c r="C40" s="309"/>
      <c r="D40" s="362"/>
      <c r="E40" s="309"/>
      <c r="F40" s="309"/>
      <c r="G40" s="309"/>
      <c r="H40" s="309"/>
      <c r="I40" s="320" t="str">
        <f>IF(H40&lt;=2,'Tabla probabilidad'!$B$5,IF(H40&lt;=24,'Tabla probabilidad'!$B$6,IF(H40&lt;=500,'Tabla probabilidad'!$B$7,IF(H40&lt;=5000,'Tabla probabilidad'!$B$8,IF(H40&gt;5000,'Tabla probabilidad'!$B$9)))))</f>
        <v>Muy Baja</v>
      </c>
      <c r="J40" s="322">
        <f>IF(H40&lt;=2,'Tabla probabilidad'!$D$5,IF(H40&lt;=24,'Tabla probabilidad'!$D$6,IF(H40&lt;=500,'Tabla probabilidad'!$D$7,IF(H40&lt;=5000,'Tabla probabilidad'!$D$8,IF(H40&gt;5000,'Tabla probabilidad'!$D$9)))))</f>
        <v>0.2</v>
      </c>
      <c r="K40" s="309"/>
      <c r="L40" s="309" t="b">
        <f>IF(K40="El riesgo afecta la imagen de alguna área de la organización","Leve",IF(K40="El riesgo afecta la imagen de la entidad internamente, de conocimiento general, nivel interno, alta dirección, contratista y/o de provedores","Menor",IF(K40="El riesgo afecta la imagen de la entidad con algunos usuarios de relevancia frente al logro de los objetivos","Moderado",IF(K40="El riesgo afecta la imagen de de la entidad con efecto publicitario sostenido a nivel del sector justicia","Mayor",IF(K40="El riesgo afecta la imagen de la entidad a nivel nacional, con efecto publicitarios sostenible a nivel país","Catastrófico",IF(K40="Impacto que afecte la ejecución presupuestal en un valor ≥0,5%.","Leve",IF(K40="Impacto que afecte la ejecución presupuestal en un valor ≥1%.","Menor",IF(K40="Impacto que afecte la ejecución presupuestal en un valor ≥5%.","Moderado",IF(K40="Impacto que afecte la ejecución presupuestal en un valor ≥20%.","Mayor",IF(K40="Impacto que afecte la ejecución presupuestal en un valor ≥50%.","Catastrófico",IF(K40="Incumplimiento máximo del 5% de la meta planeada","Leve",IF(K40="Incumplimiento máximo del 15% de la meta planeada","Menor",IF(K40="Incumplimiento máximo del 20% de la meta planeada","Moderado",IF(K40="Incumplimiento máximo del 50% de la meta planeada","Mayor",IF(K40="Incumplimiento máximo del 80% de la meta planeada","Catastrófico",IF(K40="Cualquier afectación a la violacion de los derechos de los ciudadanos se considera con consecuencias altas","Mayor",IF(K40="Cualquier afectación a la violacion de los derechos de los ciudadanos se considera con consecuencias desastrosas","Catastrófico",IF(K40="Afecta la Prestación del Servicio de Administración de Justicia en 5%","Leve",IF(K40="Afecta la Prestación del Servicio de Administración de Justicia en 10%","Menor",IF(K40="Afecta la Prestación del Servicio de Administración de Justicia en 15%","Moderado",IF(K40="Afecta la Prestación del Servicio de Administración de Justicia en 20%","Mayor",IF(K40="Afecta la Prestación del Servicio de Administración de Justicia en más del 50%","Catastrófico",IF(K40="Cualquier acto indebido de los servidores judiciales genera altas consecuencias para la entidad","Mayor",IF(K40="Cualquier acto indebido de los servidores judiciales genera consecuencias desastrosas para la entidad","Catastrófico",IF(K40="Si el hecho llegara a presentarse, tendría consecuencias o efectos mínimos sobre la entidad","Leve",IF(K40="Si el hecho llegara a presentarse, tendría bajo impacto o efecto sobre la entidad","Menor",IF(K40="Si el hecho llegara a presentarse, tendría medianas consecuencias o efectos sobre la entidad","Moderado",IF(K40="Si el hecho llegara a presentarse, tendría altas consecuencias o efectos sobre la entidad","Mayor",IF(K40="Si el hecho llegara a presentarse, tendría desastrosas consecuencias o efectos sobre la entidad","Catastrófico")))))))))))))))))))))))))))))</f>
        <v>0</v>
      </c>
      <c r="M40" s="309" t="b">
        <f>IF(K40="El riesgo afecta la imagen de alguna área de la organización","20%",IF(K40="El riesgo afecta la imagen de la entidad internamente, de conocimiento general, nivel interno, alta dirección, contratista y/o de provedores","40%",IF(K40="El riesgo afecta la imagen de la entidad con algunos usuarios de relevancia frente al logro de los objetivos","60%",IF(K40="El riesgo afecta la imagen de de la entidad con efecto publicitario sostenido a nivel del sector justicia","80%",IF(K40="El riesgo afecta la imagen de la entidad a nivel nacional, con efecto publicitarios sostenible a nivel país","100%",IF(K40="Impacto que afecte la ejecución presupuestal en un valor ≥0,5%.","20%",IF(K40="Impacto que afecte la ejecución presupuestal en un valor ≥1%.","40%",IF(K40="Impacto que afecte la ejecución presupuestal en un valor ≥5%.","60%",IF(K40="Impacto que afecte la ejecución presupuestal en un valor ≥20%.","80%",IF(K40="Impacto que afecte la ejecución presupuestal en un valor ≥50%.","100%",IF(K40="Incumplimiento máximo del 5% de la meta planeada","20%",IF(K40="Incumplimiento máximo del 15% de la meta planeada","40%",IF(K40="Incumplimiento máximo del 20% de la meta planeada","60%",IF(K40="Incumplimiento máximo del 50% de la meta planeada","80%",IF(K40="Incumplimiento máximo del 80% de la meta planeada","100%",IF(K40="Cualquier afectación a la violacion de los derechos de los ciudadanos se considera con consecuencias altas","80%",IF(K40="Cualquier afectación a la violacion de los derechos de los ciudadanos se considera con consecuencias desastrosas","100%",IF(K40="Afecta la Prestación del Servicio de Administración de Justicia en 5%","20%",IF(K40="Afecta la Prestación del Servicio de Administración de Justicia en 10%","40%",IF(K40="Afecta la Prestación del Servicio de Administración de Justicia en 15%","60%",IF(K40="Afecta la Prestación del Servicio de Administración de Justicia en 20%","80%",IF(K40="Afecta la Prestación del Servicio de Administración de Justicia en más del 50%","100%",IF(K40="Cualquier acto indebido de los servidores judiciales genera altas consecuencias para la entidad","80%",IF(K40="Cualquier acto indebido de los servidores judiciales genera consecuencias desastrosas para la entidad","100%",IF(K40="Si el hecho llegara a presentarse, tendría consecuencias o efectos mínimos sobre la entidad","20%",IF(K40="Si el hecho llegara a presentarse, tendría bajo impacto o efecto sobre la entidad","40%",IF(K40="Si el hecho llegara a presentarse, tendría medianas consecuencias o efectos sobre la entidad","60%",IF(K40="Si el hecho llegara a presentarse, tendría altas consecuencias o efectos sobre la entidad","80%",IF(K40="Si el hecho llegara a presentarse, tendría desastrosas consecuencias o efectos sobre la entidad","100%")))))))))))))))))))))))))))))</f>
        <v>0</v>
      </c>
      <c r="N40" s="309" t="e">
        <f>VLOOKUP((I40&amp;L40),Hoja1!$B$4:$C$28,2,0)</f>
        <v>#N/A</v>
      </c>
      <c r="O40" s="229">
        <v>1</v>
      </c>
      <c r="P40" s="151"/>
      <c r="Q40" s="229" t="b">
        <f t="shared" ref="Q40:Q54" si="16">IF(R40="Preventivo","Probabilidad",IF(R40="Detectivo","Probabilidad", IF(R40="Correctivo","Impacto")))</f>
        <v>0</v>
      </c>
      <c r="R40" s="229"/>
      <c r="S40" s="229"/>
      <c r="T40" s="228" t="e">
        <f>VLOOKUP(R40&amp;S40,Hoja1!$Q$4:$R$9,2,0)</f>
        <v>#N/A</v>
      </c>
      <c r="U40" s="229"/>
      <c r="V40" s="229"/>
      <c r="W40" s="229"/>
      <c r="X40" s="228" t="b">
        <f>IF(Q40="Probabilidad",($J$40*T40),IF(Q40="Impacto"," "))</f>
        <v>0</v>
      </c>
      <c r="Y40" s="228" t="b">
        <f>IF(Z40&lt;=20%,'Tabla probabilidad'!$B$5,IF(Z40&lt;=40%,'Tabla probabilidad'!$B$6,IF(Z40&lt;=60%,'Tabla probabilidad'!$B$7,IF(Z40&lt;=80%,'Tabla probabilidad'!$B$8,IF(Z40&lt;=100%,'Tabla probabilidad'!$B$9)))))</f>
        <v>0</v>
      </c>
      <c r="Z40" s="228" t="b">
        <f>IF(R40="Preventivo",(J40-(J40*T40)),IF(R40="Detectivo",(J40-(J40*T40)),IF(R40="Correctivo",(J40))))</f>
        <v>0</v>
      </c>
      <c r="AA40" s="322" t="e">
        <f>IF(AB40&lt;=20%,'Tabla probabilidad'!$B$5,IF(AB40&lt;=40%,'Tabla probabilidad'!$B$6,IF(AB40&lt;=60%,'Tabla probabilidad'!$B$7,IF(AB40&lt;=80%,'Tabla probabilidad'!$B$8,IF(AB40&lt;=100%,'Tabla probabilidad'!$B$9)))))</f>
        <v>#DIV/0!</v>
      </c>
      <c r="AB40" s="322" t="e">
        <f>AVERAGE(Z40:Z44)</f>
        <v>#DIV/0!</v>
      </c>
      <c r="AC40" s="228" t="b">
        <f t="shared" si="14"/>
        <v>0</v>
      </c>
      <c r="AD40" s="228" t="b">
        <f>IF(Q40="Probabilidad",(($M$40-0)),IF(Q40="Impacto",($M$40-($M$40*T40))))</f>
        <v>0</v>
      </c>
      <c r="AE40" s="322" t="e">
        <f>IF(AF40&lt;=20%,"Leve",IF(AF40&lt;=40%,"Menor",IF(AF40&lt;=60%,"Moderado",IF(AF40&lt;=80%,"Mayor",IF(AF40&lt;=100%,"Catastrófico")))))</f>
        <v>#DIV/0!</v>
      </c>
      <c r="AF40" s="322" t="e">
        <f>AVERAGE(AD40:AD44)</f>
        <v>#DIV/0!</v>
      </c>
      <c r="AG40" s="309" t="e">
        <f>VLOOKUP(AA40&amp;AE40,Hoja1!$B$4:$C$28,2,0)</f>
        <v>#DIV/0!</v>
      </c>
      <c r="AH40" s="309"/>
      <c r="AI40" s="363"/>
      <c r="AJ40" s="363"/>
      <c r="AK40" s="363"/>
      <c r="AL40" s="363"/>
      <c r="AM40" s="363"/>
      <c r="AN40" s="309"/>
    </row>
    <row r="41" spans="1:40" hidden="1" x14ac:dyDescent="0.25">
      <c r="A41" s="309"/>
      <c r="B41" s="309"/>
      <c r="C41" s="309"/>
      <c r="D41" s="362"/>
      <c r="E41" s="309"/>
      <c r="F41" s="309"/>
      <c r="G41" s="309"/>
      <c r="H41" s="309"/>
      <c r="I41" s="320"/>
      <c r="J41" s="322"/>
      <c r="K41" s="309"/>
      <c r="L41" s="363"/>
      <c r="M41" s="363"/>
      <c r="N41" s="309"/>
      <c r="O41" s="229">
        <v>2</v>
      </c>
      <c r="P41" s="151"/>
      <c r="Q41" s="229" t="b">
        <f t="shared" si="16"/>
        <v>0</v>
      </c>
      <c r="R41" s="229"/>
      <c r="S41" s="229"/>
      <c r="T41" s="228" t="e">
        <f>VLOOKUP(R41&amp;S41,Hoja1!$Q$4:$R$9,2,0)</f>
        <v>#N/A</v>
      </c>
      <c r="U41" s="229"/>
      <c r="V41" s="229"/>
      <c r="W41" s="229"/>
      <c r="X41" s="228" t="b">
        <f t="shared" ref="X41:X44" si="17">IF(Q41="Probabilidad",($J$40*T41),IF(Q41="Impacto"," "))</f>
        <v>0</v>
      </c>
      <c r="Y41" s="228" t="b">
        <f>IF(Z41&lt;=20%,'Tabla probabilidad'!$B$5,IF(Z41&lt;=40%,'Tabla probabilidad'!$B$6,IF(Z41&lt;=60%,'Tabla probabilidad'!$B$7,IF(Z41&lt;=80%,'Tabla probabilidad'!$B$8,IF(Z41&lt;=100%,'Tabla probabilidad'!$B$9)))))</f>
        <v>0</v>
      </c>
      <c r="Z41" s="228" t="b">
        <f>IF(R41="Preventivo",(J40-(J40*T41)),IF(R41="Detectivo",(J40-(J40*T41)),IF(R41="Correctivo",(J40))))</f>
        <v>0</v>
      </c>
      <c r="AA41" s="322"/>
      <c r="AB41" s="322"/>
      <c r="AC41" s="228" t="b">
        <f t="shared" si="14"/>
        <v>0</v>
      </c>
      <c r="AD41" s="228" t="b">
        <f t="shared" ref="AD41:AD44" si="18">IF(Q41="Probabilidad",(($M$40-0)),IF(Q41="Impacto",($M$40-($M$40*T41))))</f>
        <v>0</v>
      </c>
      <c r="AE41" s="322"/>
      <c r="AF41" s="322"/>
      <c r="AG41" s="309"/>
      <c r="AH41" s="309"/>
      <c r="AI41" s="363"/>
      <c r="AJ41" s="363"/>
      <c r="AK41" s="363"/>
      <c r="AL41" s="363"/>
      <c r="AM41" s="363"/>
      <c r="AN41" s="309"/>
    </row>
    <row r="42" spans="1:40" hidden="1" x14ac:dyDescent="0.25">
      <c r="A42" s="309"/>
      <c r="B42" s="309"/>
      <c r="C42" s="309"/>
      <c r="D42" s="362"/>
      <c r="E42" s="309"/>
      <c r="F42" s="309"/>
      <c r="G42" s="309"/>
      <c r="H42" s="309"/>
      <c r="I42" s="320"/>
      <c r="J42" s="322"/>
      <c r="K42" s="309"/>
      <c r="L42" s="363"/>
      <c r="M42" s="363"/>
      <c r="N42" s="309"/>
      <c r="O42" s="229">
        <v>3</v>
      </c>
      <c r="P42" s="151"/>
      <c r="Q42" s="229" t="b">
        <f t="shared" si="16"/>
        <v>0</v>
      </c>
      <c r="R42" s="229"/>
      <c r="S42" s="229"/>
      <c r="T42" s="228" t="e">
        <f>VLOOKUP(R42&amp;S42,Hoja1!$Q$4:$R$9,2,0)</f>
        <v>#N/A</v>
      </c>
      <c r="U42" s="229"/>
      <c r="V42" s="229"/>
      <c r="W42" s="229"/>
      <c r="X42" s="228" t="b">
        <f t="shared" si="17"/>
        <v>0</v>
      </c>
      <c r="Y42" s="228" t="b">
        <f>IF(Z42&lt;=20%,'Tabla probabilidad'!$B$5,IF(Z42&lt;=40%,'Tabla probabilidad'!$B$6,IF(Z42&lt;=60%,'Tabla probabilidad'!$B$7,IF(Z42&lt;=80%,'Tabla probabilidad'!$B$8,IF(Z42&lt;=100%,'Tabla probabilidad'!$B$9)))))</f>
        <v>0</v>
      </c>
      <c r="Z42" s="228" t="b">
        <f>IF(R42="Preventivo",(J40-(J40*T42)),IF(R42="Detectivo",(J40-(J40*T42)),IF(R42="Correctivo",(J40))))</f>
        <v>0</v>
      </c>
      <c r="AA42" s="322"/>
      <c r="AB42" s="322"/>
      <c r="AC42" s="228" t="b">
        <f t="shared" si="14"/>
        <v>0</v>
      </c>
      <c r="AD42" s="228" t="b">
        <f t="shared" si="18"/>
        <v>0</v>
      </c>
      <c r="AE42" s="322"/>
      <c r="AF42" s="322"/>
      <c r="AG42" s="309"/>
      <c r="AH42" s="309"/>
      <c r="AI42" s="363"/>
      <c r="AJ42" s="363"/>
      <c r="AK42" s="363"/>
      <c r="AL42" s="363"/>
      <c r="AM42" s="363"/>
      <c r="AN42" s="309"/>
    </row>
    <row r="43" spans="1:40" hidden="1" x14ac:dyDescent="0.25">
      <c r="A43" s="309"/>
      <c r="B43" s="309"/>
      <c r="C43" s="309"/>
      <c r="D43" s="362"/>
      <c r="E43" s="309"/>
      <c r="F43" s="309"/>
      <c r="G43" s="309"/>
      <c r="H43" s="309"/>
      <c r="I43" s="320"/>
      <c r="J43" s="322"/>
      <c r="K43" s="309"/>
      <c r="L43" s="363"/>
      <c r="M43" s="363"/>
      <c r="N43" s="309"/>
      <c r="O43" s="229">
        <v>4</v>
      </c>
      <c r="P43" s="165"/>
      <c r="Q43" s="229" t="b">
        <f t="shared" si="16"/>
        <v>0</v>
      </c>
      <c r="R43" s="229"/>
      <c r="S43" s="229"/>
      <c r="T43" s="228" t="e">
        <f>VLOOKUP(R43&amp;S43,Hoja1!$Q$4:$R$9,2,0)</f>
        <v>#N/A</v>
      </c>
      <c r="U43" s="229"/>
      <c r="V43" s="229"/>
      <c r="W43" s="229"/>
      <c r="X43" s="228" t="b">
        <f t="shared" si="17"/>
        <v>0</v>
      </c>
      <c r="Y43" s="228" t="b">
        <f>IF(Z43&lt;=20%,'Tabla probabilidad'!$B$5,IF(Z43&lt;=40%,'Tabla probabilidad'!$B$6,IF(Z43&lt;=60%,'Tabla probabilidad'!$B$7,IF(Z43&lt;=80%,'Tabla probabilidad'!$B$8,IF(Z43&lt;=100%,'Tabla probabilidad'!$B$9)))))</f>
        <v>0</v>
      </c>
      <c r="Z43" s="228" t="b">
        <f>IF(R43="Preventivo",(J40-(J40*T43)),IF(R43="Detectivo",(J40-(J40*T43)),IF(R43="Correctivo",(J40))))</f>
        <v>0</v>
      </c>
      <c r="AA43" s="322"/>
      <c r="AB43" s="322"/>
      <c r="AC43" s="228" t="b">
        <f t="shared" si="14"/>
        <v>0</v>
      </c>
      <c r="AD43" s="228" t="b">
        <f t="shared" si="18"/>
        <v>0</v>
      </c>
      <c r="AE43" s="322"/>
      <c r="AF43" s="322"/>
      <c r="AG43" s="309"/>
      <c r="AH43" s="309"/>
      <c r="AI43" s="363"/>
      <c r="AJ43" s="363"/>
      <c r="AK43" s="363"/>
      <c r="AL43" s="363"/>
      <c r="AM43" s="363"/>
      <c r="AN43" s="309"/>
    </row>
    <row r="44" spans="1:40" hidden="1" x14ac:dyDescent="0.25">
      <c r="A44" s="309"/>
      <c r="B44" s="309"/>
      <c r="C44" s="309"/>
      <c r="D44" s="362"/>
      <c r="E44" s="309"/>
      <c r="F44" s="309"/>
      <c r="G44" s="309"/>
      <c r="H44" s="309"/>
      <c r="I44" s="320"/>
      <c r="J44" s="322"/>
      <c r="K44" s="309"/>
      <c r="L44" s="363"/>
      <c r="M44" s="363"/>
      <c r="N44" s="309"/>
      <c r="O44" s="229">
        <v>5</v>
      </c>
      <c r="P44" s="165"/>
      <c r="Q44" s="229" t="b">
        <f t="shared" si="16"/>
        <v>0</v>
      </c>
      <c r="R44" s="229"/>
      <c r="S44" s="229"/>
      <c r="T44" s="228" t="e">
        <f>VLOOKUP(R44&amp;S44,Hoja1!$Q$4:$R$9,2,0)</f>
        <v>#N/A</v>
      </c>
      <c r="U44" s="229"/>
      <c r="V44" s="229"/>
      <c r="W44" s="229"/>
      <c r="X44" s="228" t="b">
        <f t="shared" si="17"/>
        <v>0</v>
      </c>
      <c r="Y44" s="228" t="b">
        <f>IF(Z44&lt;=20%,'Tabla probabilidad'!$B$5,IF(Z44&lt;=40%,'Tabla probabilidad'!$B$6,IF(Z44&lt;=60%,'Tabla probabilidad'!$B$7,IF(Z44&lt;=80%,'Tabla probabilidad'!$B$8,IF(Z44&lt;=100%,'Tabla probabilidad'!$B$9)))))</f>
        <v>0</v>
      </c>
      <c r="Z44" s="228" t="b">
        <f>IF(R44="Preventivo",(J40-(J40*T44)),IF(R44="Detectivo",(J40-(J40*T44)),IF(R44="Correctivo",(J40))))</f>
        <v>0</v>
      </c>
      <c r="AA44" s="322"/>
      <c r="AB44" s="322"/>
      <c r="AC44" s="228" t="b">
        <f t="shared" si="14"/>
        <v>0</v>
      </c>
      <c r="AD44" s="228" t="b">
        <f t="shared" si="18"/>
        <v>0</v>
      </c>
      <c r="AE44" s="322"/>
      <c r="AF44" s="322"/>
      <c r="AG44" s="309"/>
      <c r="AH44" s="309"/>
      <c r="AI44" s="363"/>
      <c r="AJ44" s="363"/>
      <c r="AK44" s="363"/>
      <c r="AL44" s="363"/>
      <c r="AM44" s="363"/>
      <c r="AN44" s="309"/>
    </row>
    <row r="45" spans="1:40" hidden="1" x14ac:dyDescent="0.25">
      <c r="A45" s="309"/>
      <c r="B45" s="309"/>
      <c r="C45" s="309"/>
      <c r="D45" s="362"/>
      <c r="E45" s="309"/>
      <c r="F45" s="309"/>
      <c r="G45" s="309"/>
      <c r="H45" s="309"/>
      <c r="I45" s="320" t="str">
        <f>IF(H45&lt;=2,'Tabla probabilidad'!$B$5,IF(H45&lt;=24,'Tabla probabilidad'!$B$6,IF(H45&lt;=500,'Tabla probabilidad'!$B$7,IF(H45&lt;=5000,'Tabla probabilidad'!$B$8,IF(H45&gt;5000,'Tabla probabilidad'!$B$9)))))</f>
        <v>Muy Baja</v>
      </c>
      <c r="J45" s="322">
        <f>IF(H45&lt;=2,'Tabla probabilidad'!$D$5,IF(H45&lt;=24,'Tabla probabilidad'!$D$6,IF(H45&lt;=500,'Tabla probabilidad'!$D$7,IF(H45&lt;=5000,'Tabla probabilidad'!$D$8,IF(H45&gt;5000,'Tabla probabilidad'!$D$9)))))</f>
        <v>0.2</v>
      </c>
      <c r="K45" s="309"/>
      <c r="L45" s="309" t="b">
        <f>IF(K45="El riesgo afecta la imagen de alguna área de la organización","Leve",IF(K45="El riesgo afecta la imagen de la entidad internamente, de conocimiento general, nivel interno, alta dirección, contratista y/o de provedores","Menor",IF(K45="El riesgo afecta la imagen de la entidad con algunos usuarios de relevancia frente al logro de los objetivos","Moderado",IF(K45="El riesgo afecta la imagen de de la entidad con efecto publicitario sostenido a nivel del sector justicia","Mayor",IF(K45="El riesgo afecta la imagen de la entidad a nivel nacional, con efecto publicitarios sostenible a nivel país","Catastrófico",IF(K45="Impacto que afecte la ejecución presupuestal en un valor ≥0,5%.","Leve",IF(K45="Impacto que afecte la ejecución presupuestal en un valor ≥1%.","Menor",IF(K45="Impacto que afecte la ejecución presupuestal en un valor ≥5%.","Moderado",IF(K45="Impacto que afecte la ejecución presupuestal en un valor ≥20%.","Mayor",IF(K45="Impacto que afecte la ejecución presupuestal en un valor ≥50%.","Catastrófico",IF(K45="Incumplimiento máximo del 5% de la meta planeada","Leve",IF(K45="Incumplimiento máximo del 15% de la meta planeada","Menor",IF(K45="Incumplimiento máximo del 20% de la meta planeada","Moderado",IF(K45="Incumplimiento máximo del 50% de la meta planeada","Mayor",IF(K45="Incumplimiento máximo del 80% de la meta planeada","Catastrófico",IF(K45="Cualquier afectación a la violacion de los derechos de los ciudadanos se considera con consecuencias altas","Mayor",IF(K45="Cualquier afectación a la violacion de los derechos de los ciudadanos se considera con consecuencias desastrosas","Catastrófico",IF(K45="Afecta la Prestación del Servicio de Administración de Justicia en 5%","Leve",IF(K45="Afecta la Prestación del Servicio de Administración de Justicia en 10%","Menor",IF(K45="Afecta la Prestación del Servicio de Administración de Justicia en 15%","Moderado",IF(K45="Afecta la Prestación del Servicio de Administración de Justicia en 20%","Mayor",IF(K45="Afecta la Prestación del Servicio de Administración de Justicia en más del 50%","Catastrófico",IF(K45="Cualquier acto indebido de los servidores judiciales genera altas consecuencias para la entidad","Mayor",IF(K45="Cualquier acto indebido de los servidores judiciales genera consecuencias desastrosas para la entidad","Catastrófico",IF(K45="Si el hecho llegara a presentarse, tendría consecuencias o efectos mínimos sobre la entidad","Leve",IF(K45="Si el hecho llegara a presentarse, tendría bajo impacto o efecto sobre la entidad","Menor",IF(K45="Si el hecho llegara a presentarse, tendría medianas consecuencias o efectos sobre la entidad","Moderado",IF(K45="Si el hecho llegara a presentarse, tendría altas consecuencias o efectos sobre la entidad","Mayor",IF(K45="Si el hecho llegara a presentarse, tendría desastrosas consecuencias o efectos sobre la entidad","Catastrófico")))))))))))))))))))))))))))))</f>
        <v>0</v>
      </c>
      <c r="M45" s="309" t="b">
        <f>IF(K45="El riesgo afecta la imagen de alguna área de la organización","20%",IF(K45="El riesgo afecta la imagen de la entidad internamente, de conocimiento general, nivel interno, alta dirección, contratista y/o de provedores","40%",IF(K45="El riesgo afecta la imagen de la entidad con algunos usuarios de relevancia frente al logro de los objetivos","60%",IF(K45="El riesgo afecta la imagen de de la entidad con efecto publicitario sostenido a nivel del sector justicia","80%",IF(K45="El riesgo afecta la imagen de la entidad a nivel nacional, con efecto publicitarios sostenible a nivel país","100%",IF(K45="Impacto que afecte la ejecución presupuestal en un valor ≥0,5%.","20%",IF(K45="Impacto que afecte la ejecución presupuestal en un valor ≥1%.","40%",IF(K45="Impacto que afecte la ejecución presupuestal en un valor ≥5%.","60%",IF(K45="Impacto que afecte la ejecución presupuestal en un valor ≥20%.","80%",IF(K45="Impacto que afecte la ejecución presupuestal en un valor ≥50%.","100%",IF(K45="Incumplimiento máximo del 5% de la meta planeada","20%",IF(K45="Incumplimiento máximo del 15% de la meta planeada","40%",IF(K45="Incumplimiento máximo del 20% de la meta planeada","60%",IF(K45="Incumplimiento máximo del 50% de la meta planeada","80%",IF(K45="Incumplimiento máximo del 80% de la meta planeada","100%",IF(K45="Cualquier afectación a la violacion de los derechos de los ciudadanos se considera con consecuencias altas","80%",IF(K45="Cualquier afectación a la violacion de los derechos de los ciudadanos se considera con consecuencias desastrosas","100%",IF(K45="Afecta la Prestación del Servicio de Administración de Justicia en 5%","20%",IF(K45="Afecta la Prestación del Servicio de Administración de Justicia en 10%","40%",IF(K45="Afecta la Prestación del Servicio de Administración de Justicia en 15%","60%",IF(K45="Afecta la Prestación del Servicio de Administración de Justicia en 20%","80%",IF(K45="Afecta la Prestación del Servicio de Administración de Justicia en más del 50%","100%",IF(K45="Cualquier acto indebido de los servidores judiciales genera altas consecuencias para la entidad","80%",IF(K45="Cualquier acto indebido de los servidores judiciales genera consecuencias desastrosas para la entidad","100%",IF(K45="Si el hecho llegara a presentarse, tendría consecuencias o efectos mínimos sobre la entidad","20%",IF(K45="Si el hecho llegara a presentarse, tendría bajo impacto o efecto sobre la entidad","40%",IF(K45="Si el hecho llegara a presentarse, tendría medianas consecuencias o efectos sobre la entidad","60%",IF(K45="Si el hecho llegara a presentarse, tendría altas consecuencias o efectos sobre la entidad","80%",IF(K45="Si el hecho llegara a presentarse, tendría desastrosas consecuencias o efectos sobre la entidad","100%")))))))))))))))))))))))))))))</f>
        <v>0</v>
      </c>
      <c r="N45" s="309" t="e">
        <f>VLOOKUP((I45&amp;L45),Hoja1!$B$4:$C$28,2,0)</f>
        <v>#N/A</v>
      </c>
      <c r="O45" s="229">
        <v>1</v>
      </c>
      <c r="P45" s="151"/>
      <c r="Q45" s="229" t="b">
        <f t="shared" si="16"/>
        <v>0</v>
      </c>
      <c r="R45" s="229"/>
      <c r="S45" s="229"/>
      <c r="T45" s="228" t="e">
        <f>VLOOKUP(R45&amp;S45,Hoja1!$Q$4:$R$9,2,0)</f>
        <v>#N/A</v>
      </c>
      <c r="U45" s="229"/>
      <c r="V45" s="229"/>
      <c r="W45" s="229"/>
      <c r="X45" s="228" t="b">
        <f>IF(Q45="Probabilidad",($J$45*T45),IF(Q45="Impacto"," "))</f>
        <v>0</v>
      </c>
      <c r="Y45" s="228" t="b">
        <f>IF(Z45&lt;=20%,'Tabla probabilidad'!$B$5,IF(Z45&lt;=40%,'Tabla probabilidad'!$B$6,IF(Z45&lt;=60%,'Tabla probabilidad'!$B$7,IF(Z45&lt;=80%,'Tabla probabilidad'!$B$8,IF(Z45&lt;=100%,'Tabla probabilidad'!$B$9)))))</f>
        <v>0</v>
      </c>
      <c r="Z45" s="228" t="b">
        <f>IF(R45="Preventivo",(J45-(J45*T45)),IF(R45="Detectivo",(J45-(J45*T45)),IF(R45="Correctivo",(J45))))</f>
        <v>0</v>
      </c>
      <c r="AA45" s="322" t="e">
        <f>IF(AB45&lt;=20%,'Tabla probabilidad'!$B$5,IF(AB45&lt;=40%,'Tabla probabilidad'!$B$6,IF(AB45&lt;=60%,'Tabla probabilidad'!$B$7,IF(AB45&lt;=80%,'Tabla probabilidad'!$B$8,IF(AB45&lt;=100%,'Tabla probabilidad'!$B$9)))))</f>
        <v>#DIV/0!</v>
      </c>
      <c r="AB45" s="322" t="e">
        <f>AVERAGE(Z45:Z49)</f>
        <v>#DIV/0!</v>
      </c>
      <c r="AC45" s="228" t="b">
        <f t="shared" si="14"/>
        <v>0</v>
      </c>
      <c r="AD45" s="228" t="b">
        <f>IF(Q45="Probabilidad",(($M$45-0)),IF(Q45="Impacto",($M$45-($M$45*T45))))</f>
        <v>0</v>
      </c>
      <c r="AE45" s="322" t="e">
        <f>IF(AF45&lt;=20%,"Leve",IF(AF45&lt;=40%,"Menor",IF(AF45&lt;=60%,"Moderado",IF(AF45&lt;=80%,"Mayor",IF(AF45&lt;=100%,"Catastrófico")))))</f>
        <v>#DIV/0!</v>
      </c>
      <c r="AF45" s="322" t="e">
        <f>AVERAGE(AD45:AD49)</f>
        <v>#DIV/0!</v>
      </c>
      <c r="AG45" s="309" t="e">
        <f>VLOOKUP(AA45&amp;AE45,Hoja1!$B$4:$C$28,2,0)</f>
        <v>#DIV/0!</v>
      </c>
      <c r="AH45" s="309"/>
      <c r="AI45" s="363"/>
      <c r="AJ45" s="363"/>
      <c r="AK45" s="363"/>
      <c r="AL45" s="363"/>
      <c r="AM45" s="363"/>
      <c r="AN45" s="309"/>
    </row>
    <row r="46" spans="1:40" hidden="1" x14ac:dyDescent="0.25">
      <c r="A46" s="309"/>
      <c r="B46" s="309"/>
      <c r="C46" s="309"/>
      <c r="D46" s="362"/>
      <c r="E46" s="309"/>
      <c r="F46" s="309"/>
      <c r="G46" s="309"/>
      <c r="H46" s="309"/>
      <c r="I46" s="320"/>
      <c r="J46" s="322"/>
      <c r="K46" s="309"/>
      <c r="L46" s="363"/>
      <c r="M46" s="363"/>
      <c r="N46" s="309"/>
      <c r="O46" s="229">
        <v>2</v>
      </c>
      <c r="P46" s="151"/>
      <c r="Q46" s="229" t="b">
        <f t="shared" si="16"/>
        <v>0</v>
      </c>
      <c r="R46" s="229"/>
      <c r="S46" s="229"/>
      <c r="T46" s="228" t="e">
        <f>VLOOKUP(R46&amp;S46,Hoja1!$Q$4:$R$9,2,0)</f>
        <v>#N/A</v>
      </c>
      <c r="U46" s="229"/>
      <c r="V46" s="229"/>
      <c r="W46" s="229"/>
      <c r="X46" s="228" t="b">
        <f>IF(Q46="Probabilidad",($J$45*T46),IF(Q46="Impacto"," "))</f>
        <v>0</v>
      </c>
      <c r="Y46" s="228" t="b">
        <f>IF(Z46&lt;=20%,'Tabla probabilidad'!$B$5,IF(Z46&lt;=40%,'Tabla probabilidad'!$B$6,IF(Z46&lt;=60%,'Tabla probabilidad'!$B$7,IF(Z46&lt;=80%,'Tabla probabilidad'!$B$8,IF(Z46&lt;=100%,'Tabla probabilidad'!$B$9)))))</f>
        <v>0</v>
      </c>
      <c r="Z46" s="228" t="b">
        <f>IF(R46="Preventivo",(J45-(J45*T46)),IF(R46="Detectivo",(J45-(J45*T46)),IF(R46="Correctivo",(J45))))</f>
        <v>0</v>
      </c>
      <c r="AA46" s="322"/>
      <c r="AB46" s="322"/>
      <c r="AC46" s="228" t="b">
        <f t="shared" si="14"/>
        <v>0</v>
      </c>
      <c r="AD46" s="228" t="b">
        <f t="shared" ref="AD46:AD49" si="19">IF(Q46="Probabilidad",(($M$45-0)),IF(Q46="Impacto",($M$45-($M$45*T46))))</f>
        <v>0</v>
      </c>
      <c r="AE46" s="322"/>
      <c r="AF46" s="322"/>
      <c r="AG46" s="309"/>
      <c r="AH46" s="309"/>
      <c r="AI46" s="363"/>
      <c r="AJ46" s="363"/>
      <c r="AK46" s="363"/>
      <c r="AL46" s="363"/>
      <c r="AM46" s="363"/>
      <c r="AN46" s="309"/>
    </row>
    <row r="47" spans="1:40" hidden="1" x14ac:dyDescent="0.25">
      <c r="A47" s="309"/>
      <c r="B47" s="309"/>
      <c r="C47" s="309"/>
      <c r="D47" s="362"/>
      <c r="E47" s="309"/>
      <c r="F47" s="309"/>
      <c r="G47" s="309"/>
      <c r="H47" s="309"/>
      <c r="I47" s="320"/>
      <c r="J47" s="322"/>
      <c r="K47" s="309"/>
      <c r="L47" s="363"/>
      <c r="M47" s="363"/>
      <c r="N47" s="309"/>
      <c r="O47" s="229">
        <v>3</v>
      </c>
      <c r="P47" s="151"/>
      <c r="Q47" s="229" t="b">
        <f t="shared" si="16"/>
        <v>0</v>
      </c>
      <c r="R47" s="229"/>
      <c r="S47" s="229"/>
      <c r="T47" s="228" t="e">
        <f>VLOOKUP(R47&amp;S47,Hoja1!$Q$4:$R$9,2,0)</f>
        <v>#N/A</v>
      </c>
      <c r="U47" s="229"/>
      <c r="V47" s="229"/>
      <c r="W47" s="229"/>
      <c r="X47" s="228" t="b">
        <f>IF(Q47="Probabilidad",($J$45*T47),IF(Q47="Impacto"," "))</f>
        <v>0</v>
      </c>
      <c r="Y47" s="228" t="b">
        <f>IF(Z47&lt;=20%,'Tabla probabilidad'!$B$5,IF(Z47&lt;=40%,'Tabla probabilidad'!$B$6,IF(Z47&lt;=60%,'Tabla probabilidad'!$B$7,IF(Z47&lt;=80%,'Tabla probabilidad'!$B$8,IF(Z47&lt;=100%,'Tabla probabilidad'!$B$9)))))</f>
        <v>0</v>
      </c>
      <c r="Z47" s="228" t="b">
        <f>IF(R47="Preventivo",(J45-(J45*T47)),IF(R47="Detectivo",(J45-(J45*T47)),IF(R47="Correctivo",(J45))))</f>
        <v>0</v>
      </c>
      <c r="AA47" s="322"/>
      <c r="AB47" s="322"/>
      <c r="AC47" s="228" t="b">
        <f t="shared" si="14"/>
        <v>0</v>
      </c>
      <c r="AD47" s="228" t="b">
        <f t="shared" si="19"/>
        <v>0</v>
      </c>
      <c r="AE47" s="322"/>
      <c r="AF47" s="322"/>
      <c r="AG47" s="309"/>
      <c r="AH47" s="309"/>
      <c r="AI47" s="363"/>
      <c r="AJ47" s="363"/>
      <c r="AK47" s="363"/>
      <c r="AL47" s="363"/>
      <c r="AM47" s="363"/>
      <c r="AN47" s="309"/>
    </row>
    <row r="48" spans="1:40" hidden="1" x14ac:dyDescent="0.25">
      <c r="A48" s="309"/>
      <c r="B48" s="309"/>
      <c r="C48" s="309"/>
      <c r="D48" s="362"/>
      <c r="E48" s="309"/>
      <c r="F48" s="309"/>
      <c r="G48" s="309"/>
      <c r="H48" s="309"/>
      <c r="I48" s="320"/>
      <c r="J48" s="322"/>
      <c r="K48" s="309"/>
      <c r="L48" s="363"/>
      <c r="M48" s="363"/>
      <c r="N48" s="309"/>
      <c r="O48" s="229">
        <v>4</v>
      </c>
      <c r="P48" s="165"/>
      <c r="Q48" s="229" t="b">
        <f t="shared" si="16"/>
        <v>0</v>
      </c>
      <c r="R48" s="229"/>
      <c r="S48" s="229"/>
      <c r="T48" s="228" t="e">
        <f>VLOOKUP(R48&amp;S48,Hoja1!$Q$4:$R$9,2,0)</f>
        <v>#N/A</v>
      </c>
      <c r="U48" s="229"/>
      <c r="V48" s="229"/>
      <c r="W48" s="229"/>
      <c r="X48" s="228" t="b">
        <f>IF(Q48="Probabilidad",($J$45*T48),IF(Q48="Impacto"," "))</f>
        <v>0</v>
      </c>
      <c r="Y48" s="228" t="b">
        <f>IF(Z48&lt;=20%,'Tabla probabilidad'!$B$5,IF(Z48&lt;=40%,'Tabla probabilidad'!$B$6,IF(Z48&lt;=60%,'Tabla probabilidad'!$B$7,IF(Z48&lt;=80%,'Tabla probabilidad'!$B$8,IF(Z48&lt;=100%,'Tabla probabilidad'!$B$9)))))</f>
        <v>0</v>
      </c>
      <c r="Z48" s="228" t="b">
        <f>IF(R48="Preventivo",(J45-(J45*T48)),IF(R48="Detectivo",(J45-(J45*T48)),IF(R48="Correctivo",(J45))))</f>
        <v>0</v>
      </c>
      <c r="AA48" s="322"/>
      <c r="AB48" s="322"/>
      <c r="AC48" s="228" t="b">
        <f t="shared" si="14"/>
        <v>0</v>
      </c>
      <c r="AD48" s="228" t="b">
        <f t="shared" si="19"/>
        <v>0</v>
      </c>
      <c r="AE48" s="322"/>
      <c r="AF48" s="322"/>
      <c r="AG48" s="309"/>
      <c r="AH48" s="309"/>
      <c r="AI48" s="363"/>
      <c r="AJ48" s="363"/>
      <c r="AK48" s="363"/>
      <c r="AL48" s="363"/>
      <c r="AM48" s="363"/>
      <c r="AN48" s="309"/>
    </row>
    <row r="49" spans="1:40" hidden="1" x14ac:dyDescent="0.25">
      <c r="A49" s="309"/>
      <c r="B49" s="309"/>
      <c r="C49" s="309"/>
      <c r="D49" s="362"/>
      <c r="E49" s="309"/>
      <c r="F49" s="309"/>
      <c r="G49" s="309"/>
      <c r="H49" s="309"/>
      <c r="I49" s="320"/>
      <c r="J49" s="322"/>
      <c r="K49" s="309"/>
      <c r="L49" s="363"/>
      <c r="M49" s="363"/>
      <c r="N49" s="309"/>
      <c r="O49" s="229">
        <v>5</v>
      </c>
      <c r="P49" s="165"/>
      <c r="Q49" s="229" t="b">
        <f t="shared" si="16"/>
        <v>0</v>
      </c>
      <c r="R49" s="229"/>
      <c r="S49" s="229"/>
      <c r="T49" s="228" t="e">
        <f>VLOOKUP(R49&amp;S49,Hoja1!$Q$4:$R$9,2,0)</f>
        <v>#N/A</v>
      </c>
      <c r="U49" s="229"/>
      <c r="V49" s="229"/>
      <c r="W49" s="229"/>
      <c r="X49" s="228" t="b">
        <f t="shared" ref="X49" si="20">IF(Q49="Probabilidad",($J$30*T49),IF(Q49="Impacto"," "))</f>
        <v>0</v>
      </c>
      <c r="Y49" s="228" t="b">
        <f>IF(Z49&lt;=20%,'Tabla probabilidad'!$B$5,IF(Z49&lt;=40%,'Tabla probabilidad'!$B$6,IF(Z49&lt;=60%,'Tabla probabilidad'!$B$7,IF(Z49&lt;=80%,'Tabla probabilidad'!$B$8,IF(Z49&lt;=100%,'Tabla probabilidad'!$B$9)))))</f>
        <v>0</v>
      </c>
      <c r="Z49" s="228" t="b">
        <f>IF(R49="Preventivo",(J45-(J45*T49)),IF(R49="Detectivo",(J45-(J45*T49)),IF(R49="Correctivo",(J45))))</f>
        <v>0</v>
      </c>
      <c r="AA49" s="322"/>
      <c r="AB49" s="322"/>
      <c r="AC49" s="228" t="b">
        <f t="shared" si="14"/>
        <v>0</v>
      </c>
      <c r="AD49" s="228" t="b">
        <f t="shared" si="19"/>
        <v>0</v>
      </c>
      <c r="AE49" s="322"/>
      <c r="AF49" s="322"/>
      <c r="AG49" s="309"/>
      <c r="AH49" s="309"/>
      <c r="AI49" s="363"/>
      <c r="AJ49" s="363"/>
      <c r="AK49" s="363"/>
      <c r="AL49" s="363"/>
      <c r="AM49" s="363"/>
      <c r="AN49" s="309"/>
    </row>
    <row r="50" spans="1:40" hidden="1" x14ac:dyDescent="0.25">
      <c r="A50" s="309"/>
      <c r="B50" s="309"/>
      <c r="C50" s="309"/>
      <c r="D50" s="362"/>
      <c r="E50" s="309"/>
      <c r="F50" s="309"/>
      <c r="G50" s="309"/>
      <c r="H50" s="309"/>
      <c r="I50" s="320" t="str">
        <f>IF(H50&lt;=2,'Tabla probabilidad'!$B$5,IF(H50&lt;=24,'Tabla probabilidad'!$B$6,IF(H50&lt;=500,'Tabla probabilidad'!$B$7,IF(H50&lt;=5000,'Tabla probabilidad'!$B$8,IF(H50&gt;5000,'Tabla probabilidad'!$B$9)))))</f>
        <v>Muy Baja</v>
      </c>
      <c r="J50" s="322">
        <f>IF(H50&lt;=2,'Tabla probabilidad'!$D$5,IF(H50&lt;=24,'Tabla probabilidad'!$D$6,IF(H50&lt;=500,'Tabla probabilidad'!$D$7,IF(H50&lt;=5000,'Tabla probabilidad'!$D$8,IF(H50&gt;5000,'Tabla probabilidad'!$D$9)))))</f>
        <v>0.2</v>
      </c>
      <c r="K50" s="309"/>
      <c r="L50" s="309" t="b">
        <f>IF(K50="El riesgo afecta la imagen de alguna área de la organización","Leve",IF(K50="El riesgo afecta la imagen de la entidad internamente, de conocimiento general, nivel interno, alta dirección, contratista y/o de provedores","Menor",IF(K50="El riesgo afecta la imagen de la entidad con algunos usuarios de relevancia frente al logro de los objetivos","Moderado",IF(K50="El riesgo afecta la imagen de de la entidad con efecto publicitario sostenido a nivel del sector justicia","Mayor",IF(K50="El riesgo afecta la imagen de la entidad a nivel nacional, con efecto publicitarios sostenible a nivel país","Catastrófico",IF(K50="Impacto que afecte la ejecución presupuestal en un valor ≥0,5%.","Leve",IF(K50="Impacto que afecte la ejecución presupuestal en un valor ≥1%.","Menor",IF(K50="Impacto que afecte la ejecución presupuestal en un valor ≥5%.","Moderado",IF(K50="Impacto que afecte la ejecución presupuestal en un valor ≥20%.","Mayor",IF(K50="Impacto que afecte la ejecución presupuestal en un valor ≥50%.","Catastrófico",IF(K50="Incumplimiento máximo del 5% de la meta planeada","Leve",IF(K50="Incumplimiento máximo del 15% de la meta planeada","Menor",IF(K50="Incumplimiento máximo del 20% de la meta planeada","Moderado",IF(K50="Incumplimiento máximo del 50% de la meta planeada","Mayor",IF(K50="Incumplimiento máximo del 80% de la meta planeada","Catastrófico",IF(K50="Cualquier afectación a la violacion de los derechos de los ciudadanos se considera con consecuencias altas","Mayor",IF(K50="Cualquier afectación a la violacion de los derechos de los ciudadanos se considera con consecuencias desastrosas","Catastrófico",IF(K50="Afecta la Prestación del Servicio de Administración de Justicia en 5%","Leve",IF(K50="Afecta la Prestación del Servicio de Administración de Justicia en 10%","Menor",IF(K50="Afecta la Prestación del Servicio de Administración de Justicia en 15%","Moderado",IF(K50="Afecta la Prestación del Servicio de Administración de Justicia en 20%","Mayor",IF(K50="Afecta la Prestación del Servicio de Administración de Justicia en más del 50%","Catastrófico",IF(K50="Cualquier acto indebido de los servidores judiciales genera altas consecuencias para la entidad","Mayor",IF(K50="Cualquier acto indebido de los servidores judiciales genera consecuencias desastrosas para la entidad","Catastrófico",IF(K50="Si el hecho llegara a presentarse, tendría consecuencias o efectos mínimos sobre la entidad","Leve",IF(K50="Si el hecho llegara a presentarse, tendría bajo impacto o efecto sobre la entidad","Menor",IF(K50="Si el hecho llegara a presentarse, tendría medianas consecuencias o efectos sobre la entidad","Moderado",IF(K50="Si el hecho llegara a presentarse, tendría altas consecuencias o efectos sobre la entidad","Mayor",IF(K50="Si el hecho llegara a presentarse, tendría desastrosas consecuencias o efectos sobre la entidad","Catastrófico")))))))))))))))))))))))))))))</f>
        <v>0</v>
      </c>
      <c r="M50" s="309" t="b">
        <f>IF(K50="El riesgo afecta la imagen de alguna área de la organización","20%",IF(K50="El riesgo afecta la imagen de la entidad internamente, de conocimiento general, nivel interno, alta dirección, contratista y/o de provedores","40%",IF(K50="El riesgo afecta la imagen de la entidad con algunos usuarios de relevancia frente al logro de los objetivos","60%",IF(K50="El riesgo afecta la imagen de de la entidad con efecto publicitario sostenido a nivel del sector justicia","80%",IF(K50="El riesgo afecta la imagen de la entidad a nivel nacional, con efecto publicitarios sostenible a nivel país","100%",IF(K50="Impacto que afecte la ejecución presupuestal en un valor ≥0,5%.","20%",IF(K50="Impacto que afecte la ejecución presupuestal en un valor ≥1%.","40%",IF(K50="Impacto que afecte la ejecución presupuestal en un valor ≥5%.","60%",IF(K50="Impacto que afecte la ejecución presupuestal en un valor ≥20%.","80%",IF(K50="Impacto que afecte la ejecución presupuestal en un valor ≥50%.","100%",IF(K50="Incumplimiento máximo del 5% de la meta planeada","20%",IF(K50="Incumplimiento máximo del 15% de la meta planeada","40%",IF(K50="Incumplimiento máximo del 20% de la meta planeada","60%",IF(K50="Incumplimiento máximo del 50% de la meta planeada","80%",IF(K50="Incumplimiento máximo del 80% de la meta planeada","100%",IF(K50="Cualquier afectación a la violacion de los derechos de los ciudadanos se considera con consecuencias altas","80%",IF(K50="Cualquier afectación a la violacion de los derechos de los ciudadanos se considera con consecuencias desastrosas","100%",IF(K50="Afecta la Prestación del Servicio de Administración de Justicia en 5%","20%",IF(K50="Afecta la Prestación del Servicio de Administración de Justicia en 10%","40%",IF(K50="Afecta la Prestación del Servicio de Administración de Justicia en 15%","60%",IF(K50="Afecta la Prestación del Servicio de Administración de Justicia en 20%","80%",IF(K50="Afecta la Prestación del Servicio de Administración de Justicia en más del 50%","100%",IF(K50="Cualquier acto indebido de los servidores judiciales genera altas consecuencias para la entidad","80%",IF(K50="Cualquier acto indebido de los servidores judiciales genera consecuencias desastrosas para la entidad","100%",IF(K50="Si el hecho llegara a presentarse, tendría consecuencias o efectos mínimos sobre la entidad","20%",IF(K50="Si el hecho llegara a presentarse, tendría bajo impacto o efecto sobre la entidad","40%",IF(K50="Si el hecho llegara a presentarse, tendría medianas consecuencias o efectos sobre la entidad","60%",IF(K50="Si el hecho llegara a presentarse, tendría altas consecuencias o efectos sobre la entidad","80%",IF(K50="Si el hecho llegara a presentarse, tendría desastrosas consecuencias o efectos sobre la entidad","100%")))))))))))))))))))))))))))))</f>
        <v>0</v>
      </c>
      <c r="N50" s="309" t="e">
        <f>VLOOKUP((I50&amp;L50),Hoja1!$B$4:$C$28,2,0)</f>
        <v>#N/A</v>
      </c>
      <c r="O50" s="229">
        <v>1</v>
      </c>
      <c r="P50" s="151"/>
      <c r="Q50" s="229" t="b">
        <f t="shared" si="16"/>
        <v>0</v>
      </c>
      <c r="R50" s="229"/>
      <c r="S50" s="229"/>
      <c r="T50" s="228" t="e">
        <f>VLOOKUP(R50&amp;S50,Hoja1!$Q$4:$R$9,2,0)</f>
        <v>#N/A</v>
      </c>
      <c r="U50" s="229"/>
      <c r="V50" s="229"/>
      <c r="W50" s="229"/>
      <c r="X50" s="228" t="b">
        <f>IF(Q50="Probabilidad",($J$50*T50),IF(Q50="Impacto"," "))</f>
        <v>0</v>
      </c>
      <c r="Y50" s="228" t="b">
        <f>IF(Z50&lt;=20%,'Tabla probabilidad'!$B$5,IF(Z50&lt;=40%,'Tabla probabilidad'!$B$6,IF(Z50&lt;=60%,'Tabla probabilidad'!$B$7,IF(Z50&lt;=80%,'Tabla probabilidad'!$B$8,IF(Z50&lt;=100%,'Tabla probabilidad'!$B$9)))))</f>
        <v>0</v>
      </c>
      <c r="Z50" s="228" t="b">
        <f>IF(R50="Preventivo",(J50-(J50*T50)),IF(R50="Detectivo",(J50-(J50*T50)),IF(R50="Correctivo",(J50))))</f>
        <v>0</v>
      </c>
      <c r="AA50" s="322" t="e">
        <f>IF(AB50&lt;=20%,'Tabla probabilidad'!$B$5,IF(AB50&lt;=40%,'Tabla probabilidad'!$B$6,IF(AB50&lt;=60%,'Tabla probabilidad'!$B$7,IF(AB50&lt;=80%,'Tabla probabilidad'!$B$8,IF(AB50&lt;=100%,'Tabla probabilidad'!$B$9)))))</f>
        <v>#DIV/0!</v>
      </c>
      <c r="AB50" s="322" t="e">
        <f>AVERAGE(Z50:Z54)</f>
        <v>#DIV/0!</v>
      </c>
      <c r="AC50" s="228" t="b">
        <f t="shared" si="14"/>
        <v>0</v>
      </c>
      <c r="AD50" s="228" t="b">
        <f>IF(Q50="Probabilidad",(($M$50-0)),IF(Q50="Impacto",($M$50-($M$50*T50))))</f>
        <v>0</v>
      </c>
      <c r="AE50" s="322" t="e">
        <f>IF(AF50&lt;=20%,"Leve",IF(AF50&lt;=40%,"Menor",IF(AF50&lt;=60%,"Moderado",IF(AF50&lt;=80%,"Mayor",IF(AF50&lt;=100%,"Catastrófico")))))</f>
        <v>#DIV/0!</v>
      </c>
      <c r="AF50" s="322" t="e">
        <f>AVERAGE(AD50:AD54)</f>
        <v>#DIV/0!</v>
      </c>
      <c r="AG50" s="309" t="e">
        <f>VLOOKUP(AA50&amp;AE50,Hoja1!$B$4:$C$28,2,0)</f>
        <v>#DIV/0!</v>
      </c>
      <c r="AH50" s="309"/>
      <c r="AI50" s="363"/>
      <c r="AJ50" s="363"/>
      <c r="AK50" s="363"/>
      <c r="AL50" s="363"/>
      <c r="AM50" s="363"/>
      <c r="AN50" s="363"/>
    </row>
    <row r="51" spans="1:40" hidden="1" x14ac:dyDescent="0.25">
      <c r="A51" s="309"/>
      <c r="B51" s="309"/>
      <c r="C51" s="309"/>
      <c r="D51" s="362"/>
      <c r="E51" s="309"/>
      <c r="F51" s="309"/>
      <c r="G51" s="309"/>
      <c r="H51" s="309"/>
      <c r="I51" s="320"/>
      <c r="J51" s="322"/>
      <c r="K51" s="309"/>
      <c r="L51" s="363"/>
      <c r="M51" s="363"/>
      <c r="N51" s="309"/>
      <c r="O51" s="229">
        <v>2</v>
      </c>
      <c r="P51" s="151"/>
      <c r="Q51" s="229" t="b">
        <f t="shared" si="16"/>
        <v>0</v>
      </c>
      <c r="R51" s="229"/>
      <c r="S51" s="229"/>
      <c r="T51" s="228" t="e">
        <f>VLOOKUP(R51&amp;S51,Hoja1!$Q$4:$R$9,2,0)</f>
        <v>#N/A</v>
      </c>
      <c r="U51" s="229"/>
      <c r="V51" s="229"/>
      <c r="W51" s="229"/>
      <c r="X51" s="228" t="b">
        <f t="shared" ref="X51:X54" si="21">IF(Q51="Probabilidad",($J$50*T51),IF(Q51="Impacto"," "))</f>
        <v>0</v>
      </c>
      <c r="Y51" s="228" t="b">
        <f>IF(Z51&lt;=20%,'Tabla probabilidad'!$B$5,IF(Z51&lt;=40%,'Tabla probabilidad'!$B$6,IF(Z51&lt;=60%,'Tabla probabilidad'!$B$7,IF(Z51&lt;=80%,'Tabla probabilidad'!$B$8,IF(Z51&lt;=100%,'Tabla probabilidad'!$B$9)))))</f>
        <v>0</v>
      </c>
      <c r="Z51" s="228" t="b">
        <f>IF(R51="Preventivo",(J50-(J50*T51)),IF(R51="Detectivo",(J50-(J50*T51)),IF(R51="Correctivo",(J50))))</f>
        <v>0</v>
      </c>
      <c r="AA51" s="322"/>
      <c r="AB51" s="322"/>
      <c r="AC51" s="228" t="b">
        <f t="shared" si="14"/>
        <v>0</v>
      </c>
      <c r="AD51" s="228" t="b">
        <f t="shared" ref="AD51:AD54" si="22">IF(Q51="Probabilidad",(($M$50-0)),IF(Q51="Impacto",($M$50-($M$50*T51))))</f>
        <v>0</v>
      </c>
      <c r="AE51" s="322"/>
      <c r="AF51" s="322"/>
      <c r="AG51" s="309"/>
      <c r="AH51" s="309"/>
      <c r="AI51" s="363"/>
      <c r="AJ51" s="363"/>
      <c r="AK51" s="363"/>
      <c r="AL51" s="363"/>
      <c r="AM51" s="363"/>
      <c r="AN51" s="363"/>
    </row>
    <row r="52" spans="1:40" hidden="1" x14ac:dyDescent="0.25">
      <c r="A52" s="309"/>
      <c r="B52" s="309"/>
      <c r="C52" s="309"/>
      <c r="D52" s="362"/>
      <c r="E52" s="309"/>
      <c r="F52" s="309"/>
      <c r="G52" s="309"/>
      <c r="H52" s="309"/>
      <c r="I52" s="320"/>
      <c r="J52" s="322"/>
      <c r="K52" s="309"/>
      <c r="L52" s="363"/>
      <c r="M52" s="363"/>
      <c r="N52" s="309"/>
      <c r="O52" s="229">
        <v>3</v>
      </c>
      <c r="P52" s="151"/>
      <c r="Q52" s="229" t="b">
        <f t="shared" si="16"/>
        <v>0</v>
      </c>
      <c r="R52" s="229"/>
      <c r="S52" s="229"/>
      <c r="T52" s="228" t="e">
        <f>VLOOKUP(R52&amp;S52,Hoja1!$Q$4:$R$9,2,0)</f>
        <v>#N/A</v>
      </c>
      <c r="U52" s="229"/>
      <c r="V52" s="229"/>
      <c r="W52" s="229"/>
      <c r="X52" s="228" t="b">
        <f t="shared" si="21"/>
        <v>0</v>
      </c>
      <c r="Y52" s="228" t="b">
        <f>IF(Z52&lt;=20%,'Tabla probabilidad'!$B$5,IF(Z52&lt;=40%,'Tabla probabilidad'!$B$6,IF(Z52&lt;=60%,'Tabla probabilidad'!$B$7,IF(Z52&lt;=80%,'Tabla probabilidad'!$B$8,IF(Z52&lt;=100%,'Tabla probabilidad'!$B$9)))))</f>
        <v>0</v>
      </c>
      <c r="Z52" s="228" t="b">
        <f>IF(R52="Preventivo",(J50-(J50*T52)),IF(R52="Detectivo",(J50-(J50*T52)),IF(R52="Correctivo",(J50))))</f>
        <v>0</v>
      </c>
      <c r="AA52" s="322"/>
      <c r="AB52" s="322"/>
      <c r="AC52" s="228" t="b">
        <f t="shared" si="14"/>
        <v>0</v>
      </c>
      <c r="AD52" s="228" t="b">
        <f t="shared" si="22"/>
        <v>0</v>
      </c>
      <c r="AE52" s="322"/>
      <c r="AF52" s="322"/>
      <c r="AG52" s="309"/>
      <c r="AH52" s="309"/>
      <c r="AI52" s="363"/>
      <c r="AJ52" s="363"/>
      <c r="AK52" s="363"/>
      <c r="AL52" s="363"/>
      <c r="AM52" s="363"/>
      <c r="AN52" s="363"/>
    </row>
    <row r="53" spans="1:40" hidden="1" x14ac:dyDescent="0.25">
      <c r="A53" s="309"/>
      <c r="B53" s="309"/>
      <c r="C53" s="309"/>
      <c r="D53" s="362"/>
      <c r="E53" s="309"/>
      <c r="F53" s="309"/>
      <c r="G53" s="309"/>
      <c r="H53" s="309"/>
      <c r="I53" s="320"/>
      <c r="J53" s="322"/>
      <c r="K53" s="309"/>
      <c r="L53" s="363"/>
      <c r="M53" s="363"/>
      <c r="N53" s="309"/>
      <c r="O53" s="229">
        <v>4</v>
      </c>
      <c r="P53" s="165"/>
      <c r="Q53" s="229" t="b">
        <f t="shared" si="16"/>
        <v>0</v>
      </c>
      <c r="R53" s="229"/>
      <c r="S53" s="229"/>
      <c r="T53" s="228" t="e">
        <f>VLOOKUP(R53&amp;S53,Hoja1!$Q$4:$R$9,2,0)</f>
        <v>#N/A</v>
      </c>
      <c r="U53" s="229"/>
      <c r="V53" s="229"/>
      <c r="W53" s="229"/>
      <c r="X53" s="228" t="b">
        <f t="shared" si="21"/>
        <v>0</v>
      </c>
      <c r="Y53" s="228" t="b">
        <f>IF(Z53&lt;=20%,'Tabla probabilidad'!$B$5,IF(Z53&lt;=40%,'Tabla probabilidad'!$B$6,IF(Z53&lt;=60%,'Tabla probabilidad'!$B$7,IF(Z53&lt;=80%,'Tabla probabilidad'!$B$8,IF(Z53&lt;=100%,'Tabla probabilidad'!$B$9)))))</f>
        <v>0</v>
      </c>
      <c r="Z53" s="228" t="b">
        <f>IF(R53="Preventivo",(J50-(J50*T53)),IF(R53="Detectivo",(J50-(J50*T53)),IF(R53="Correctivo",(J50))))</f>
        <v>0</v>
      </c>
      <c r="AA53" s="322"/>
      <c r="AB53" s="322"/>
      <c r="AC53" s="228" t="b">
        <f t="shared" si="14"/>
        <v>0</v>
      </c>
      <c r="AD53" s="228" t="b">
        <f t="shared" si="22"/>
        <v>0</v>
      </c>
      <c r="AE53" s="322"/>
      <c r="AF53" s="322"/>
      <c r="AG53" s="309"/>
      <c r="AH53" s="309"/>
      <c r="AI53" s="363"/>
      <c r="AJ53" s="363"/>
      <c r="AK53" s="363"/>
      <c r="AL53" s="363"/>
      <c r="AM53" s="363"/>
      <c r="AN53" s="363"/>
    </row>
    <row r="54" spans="1:40" hidden="1" x14ac:dyDescent="0.25">
      <c r="A54" s="309"/>
      <c r="B54" s="309"/>
      <c r="C54" s="309"/>
      <c r="D54" s="362"/>
      <c r="E54" s="309"/>
      <c r="F54" s="309"/>
      <c r="G54" s="309"/>
      <c r="H54" s="309"/>
      <c r="I54" s="320"/>
      <c r="J54" s="322"/>
      <c r="K54" s="309"/>
      <c r="L54" s="363"/>
      <c r="M54" s="363"/>
      <c r="N54" s="309"/>
      <c r="O54" s="229">
        <v>5</v>
      </c>
      <c r="P54" s="165"/>
      <c r="Q54" s="229" t="b">
        <f t="shared" si="16"/>
        <v>0</v>
      </c>
      <c r="R54" s="229"/>
      <c r="S54" s="229"/>
      <c r="T54" s="228" t="e">
        <f>VLOOKUP(R54&amp;S54,Hoja1!$Q$4:$R$9,2,0)</f>
        <v>#N/A</v>
      </c>
      <c r="U54" s="229"/>
      <c r="V54" s="229"/>
      <c r="W54" s="229"/>
      <c r="X54" s="228" t="b">
        <f t="shared" si="21"/>
        <v>0</v>
      </c>
      <c r="Y54" s="228" t="b">
        <f>IF(Z54&lt;=20%,'Tabla probabilidad'!$B$5,IF(Z54&lt;=40%,'Tabla probabilidad'!$B$6,IF(Z54&lt;=60%,'Tabla probabilidad'!$B$7,IF(Z54&lt;=80%,'Tabla probabilidad'!$B$8,IF(Z54&lt;=100%,'Tabla probabilidad'!$B$9)))))</f>
        <v>0</v>
      </c>
      <c r="Z54" s="228" t="b">
        <f>IF(R54="Preventivo",(J50-(J50*T54)),IF(R54="Detectivo",(J50-(J50*T54)),IF(R54="Correctivo",(J50))))</f>
        <v>0</v>
      </c>
      <c r="AA54" s="322"/>
      <c r="AB54" s="322"/>
      <c r="AC54" s="228" t="b">
        <f t="shared" si="14"/>
        <v>0</v>
      </c>
      <c r="AD54" s="228" t="b">
        <f t="shared" si="22"/>
        <v>0</v>
      </c>
      <c r="AE54" s="322"/>
      <c r="AF54" s="322"/>
      <c r="AG54" s="309"/>
      <c r="AH54" s="309"/>
      <c r="AI54" s="363"/>
      <c r="AJ54" s="363"/>
      <c r="AK54" s="363"/>
      <c r="AL54" s="363"/>
      <c r="AM54" s="363"/>
      <c r="AN54" s="363"/>
    </row>
    <row r="55" spans="1:40" x14ac:dyDescent="0.25">
      <c r="A55" s="244"/>
      <c r="B55" s="244"/>
      <c r="C55" s="244"/>
      <c r="D55" s="244"/>
      <c r="E55" s="244"/>
      <c r="F55" s="244"/>
      <c r="G55" s="244"/>
      <c r="H55" s="244"/>
      <c r="I55" s="244"/>
      <c r="J55" s="244"/>
      <c r="K55" s="244"/>
      <c r="L55" s="244"/>
      <c r="M55" s="244"/>
      <c r="N55" s="244"/>
      <c r="O55" s="244"/>
      <c r="P55" s="244"/>
      <c r="Q55" s="244"/>
      <c r="R55" s="244"/>
      <c r="S55" s="244"/>
      <c r="T55" s="244"/>
      <c r="U55" s="244"/>
      <c r="V55" s="244"/>
      <c r="W55" s="244"/>
      <c r="X55" s="244"/>
      <c r="Y55" s="244"/>
      <c r="Z55" s="244"/>
      <c r="AA55" s="244"/>
      <c r="AB55" s="244"/>
      <c r="AC55" s="244"/>
      <c r="AD55" s="244"/>
      <c r="AE55" s="244"/>
      <c r="AF55" s="244"/>
      <c r="AG55" s="244"/>
      <c r="AH55" s="244"/>
      <c r="AI55" s="244"/>
      <c r="AJ55" s="244"/>
      <c r="AK55" s="244"/>
      <c r="AL55" s="244"/>
      <c r="AM55" s="244"/>
      <c r="AN55" s="244"/>
    </row>
  </sheetData>
  <mergeCells count="283">
    <mergeCell ref="D25:D29"/>
    <mergeCell ref="I35:I39"/>
    <mergeCell ref="J35:J39"/>
    <mergeCell ref="K20:K24"/>
    <mergeCell ref="L20:L24"/>
    <mergeCell ref="M20:M24"/>
    <mergeCell ref="N20:N24"/>
    <mergeCell ref="AA20:AA24"/>
    <mergeCell ref="AG50:AG54"/>
    <mergeCell ref="AJ45:AJ49"/>
    <mergeCell ref="J30:J34"/>
    <mergeCell ref="N30:N34"/>
    <mergeCell ref="AA30:AA34"/>
    <mergeCell ref="AB30:AB34"/>
    <mergeCell ref="AE30:AE34"/>
    <mergeCell ref="AF30:AF34"/>
    <mergeCell ref="X35:X39"/>
    <mergeCell ref="L50:L54"/>
    <mergeCell ref="N50:N54"/>
    <mergeCell ref="AA50:AA54"/>
    <mergeCell ref="AB50:AB54"/>
    <mergeCell ref="AF50:AF54"/>
    <mergeCell ref="AF40:AF44"/>
    <mergeCell ref="AG40:AG44"/>
    <mergeCell ref="AH35:AH39"/>
    <mergeCell ref="AI35:AI39"/>
    <mergeCell ref="AJ35:AJ39"/>
    <mergeCell ref="AK45:AK49"/>
    <mergeCell ref="AL45:AL49"/>
    <mergeCell ref="AG45:AG49"/>
    <mergeCell ref="AH45:AH49"/>
    <mergeCell ref="AI45:AI49"/>
    <mergeCell ref="AM45:AM49"/>
    <mergeCell ref="B20:B24"/>
    <mergeCell ref="B25:B29"/>
    <mergeCell ref="B30:B34"/>
    <mergeCell ref="B35:B39"/>
    <mergeCell ref="B40:B44"/>
    <mergeCell ref="B45:B49"/>
    <mergeCell ref="H35:H39"/>
    <mergeCell ref="AH40:AH44"/>
    <mergeCell ref="AI40:AI44"/>
    <mergeCell ref="AJ40:AJ44"/>
    <mergeCell ref="AK40:AK44"/>
    <mergeCell ref="AL40:AL44"/>
    <mergeCell ref="AM40:AM44"/>
    <mergeCell ref="AB20:AB24"/>
    <mergeCell ref="AE20:AE24"/>
    <mergeCell ref="AF20:AF24"/>
    <mergeCell ref="J20:J24"/>
    <mergeCell ref="C30:C34"/>
    <mergeCell ref="L40:L44"/>
    <mergeCell ref="M40:M44"/>
    <mergeCell ref="N40:N44"/>
    <mergeCell ref="AA40:AA44"/>
    <mergeCell ref="AB40:AB44"/>
    <mergeCell ref="AE40:AE44"/>
    <mergeCell ref="F40:F44"/>
    <mergeCell ref="G40:G44"/>
    <mergeCell ref="H40:H44"/>
    <mergeCell ref="I40:I44"/>
    <mergeCell ref="J40:J44"/>
    <mergeCell ref="AH50:AH54"/>
    <mergeCell ref="AI50:AI54"/>
    <mergeCell ref="AJ50:AJ54"/>
    <mergeCell ref="AK50:AK54"/>
    <mergeCell ref="AL50:AL54"/>
    <mergeCell ref="AM50:AM54"/>
    <mergeCell ref="AN50:AN54"/>
    <mergeCell ref="K50:K54"/>
    <mergeCell ref="M50:M54"/>
    <mergeCell ref="AE50:AE54"/>
    <mergeCell ref="A50:A54"/>
    <mergeCell ref="C50:C54"/>
    <mergeCell ref="D50:D54"/>
    <mergeCell ref="E50:E54"/>
    <mergeCell ref="F50:F54"/>
    <mergeCell ref="G50:G54"/>
    <mergeCell ref="H50:H54"/>
    <mergeCell ref="I50:I54"/>
    <mergeCell ref="J50:J54"/>
    <mergeCell ref="B50:B54"/>
    <mergeCell ref="AN40:AN44"/>
    <mergeCell ref="A45:A49"/>
    <mergeCell ref="C45:C49"/>
    <mergeCell ref="D45:D49"/>
    <mergeCell ref="E45:E49"/>
    <mergeCell ref="F45:F49"/>
    <mergeCell ref="G45:G49"/>
    <mergeCell ref="H45:H49"/>
    <mergeCell ref="I45:I49"/>
    <mergeCell ref="J45:J49"/>
    <mergeCell ref="K45:K49"/>
    <mergeCell ref="L45:L49"/>
    <mergeCell ref="M45:M49"/>
    <mergeCell ref="N45:N49"/>
    <mergeCell ref="AA45:AA49"/>
    <mergeCell ref="AB45:AB49"/>
    <mergeCell ref="AE45:AE49"/>
    <mergeCell ref="AF45:AF49"/>
    <mergeCell ref="A40:A44"/>
    <mergeCell ref="C40:C44"/>
    <mergeCell ref="D40:D44"/>
    <mergeCell ref="E40:E44"/>
    <mergeCell ref="AN45:AN49"/>
    <mergeCell ref="K40:K44"/>
    <mergeCell ref="A30:A34"/>
    <mergeCell ref="D30:D34"/>
    <mergeCell ref="E30:E34"/>
    <mergeCell ref="F30:F34"/>
    <mergeCell ref="C25:C29"/>
    <mergeCell ref="AM30:AM34"/>
    <mergeCell ref="AK35:AK39"/>
    <mergeCell ref="K35:K39"/>
    <mergeCell ref="L35:L39"/>
    <mergeCell ref="M35:M39"/>
    <mergeCell ref="N35:N39"/>
    <mergeCell ref="AA35:AA39"/>
    <mergeCell ref="AB35:AB39"/>
    <mergeCell ref="AE35:AE39"/>
    <mergeCell ref="AF35:AF39"/>
    <mergeCell ref="AG35:AG39"/>
    <mergeCell ref="Y35:Y39"/>
    <mergeCell ref="Z35:Z39"/>
    <mergeCell ref="A35:A39"/>
    <mergeCell ref="C35:C39"/>
    <mergeCell ref="D35:D39"/>
    <mergeCell ref="E35:E39"/>
    <mergeCell ref="F35:F39"/>
    <mergeCell ref="G35:G39"/>
    <mergeCell ref="AL35:AL39"/>
    <mergeCell ref="AM35:AM39"/>
    <mergeCell ref="AN35:AN39"/>
    <mergeCell ref="G30:G34"/>
    <mergeCell ref="H30:H34"/>
    <mergeCell ref="I30:I34"/>
    <mergeCell ref="AG25:AG29"/>
    <mergeCell ref="AB25:AB29"/>
    <mergeCell ref="AE25:AE29"/>
    <mergeCell ref="AF25:AF29"/>
    <mergeCell ref="K25:K29"/>
    <mergeCell ref="L25:L29"/>
    <mergeCell ref="M25:M29"/>
    <mergeCell ref="K30:K34"/>
    <mergeCell ref="L30:L34"/>
    <mergeCell ref="M30:M34"/>
    <mergeCell ref="AH30:AH34"/>
    <mergeCell ref="AI30:AI34"/>
    <mergeCell ref="AJ30:AJ34"/>
    <mergeCell ref="AG30:AG34"/>
    <mergeCell ref="AK30:AK34"/>
    <mergeCell ref="AL30:AL34"/>
    <mergeCell ref="AN25:AN29"/>
    <mergeCell ref="AH25:AH29"/>
    <mergeCell ref="H15:H19"/>
    <mergeCell ref="I15:I19"/>
    <mergeCell ref="J15:J19"/>
    <mergeCell ref="K15:K19"/>
    <mergeCell ref="L15:L19"/>
    <mergeCell ref="M15:M19"/>
    <mergeCell ref="N15:N19"/>
    <mergeCell ref="AA15:AA19"/>
    <mergeCell ref="AN30:AN34"/>
    <mergeCell ref="AH20:AH24"/>
    <mergeCell ref="AI20:AI24"/>
    <mergeCell ref="AJ20:AJ24"/>
    <mergeCell ref="AK20:AK24"/>
    <mergeCell ref="AL20:AL24"/>
    <mergeCell ref="AM20:AM24"/>
    <mergeCell ref="AN20:AN24"/>
    <mergeCell ref="AB15:AB19"/>
    <mergeCell ref="AG20:AG24"/>
    <mergeCell ref="AI25:AI29"/>
    <mergeCell ref="AJ25:AJ29"/>
    <mergeCell ref="AK25:AK29"/>
    <mergeCell ref="AL25:AL29"/>
    <mergeCell ref="AM25:AM29"/>
    <mergeCell ref="AJ10:AJ14"/>
    <mergeCell ref="AK10:AK14"/>
    <mergeCell ref="AL10:AL14"/>
    <mergeCell ref="AM10:AM14"/>
    <mergeCell ref="AM15:AM19"/>
    <mergeCell ref="AN15:AN19"/>
    <mergeCell ref="AE15:AE19"/>
    <mergeCell ref="AF15:AF19"/>
    <mergeCell ref="AG15:AG19"/>
    <mergeCell ref="AH15:AH19"/>
    <mergeCell ref="AI15:AI19"/>
    <mergeCell ref="AJ15:AJ19"/>
    <mergeCell ref="AK15:AK19"/>
    <mergeCell ref="AL15:AL19"/>
    <mergeCell ref="AI10:AI14"/>
    <mergeCell ref="A10:A14"/>
    <mergeCell ref="C10:C14"/>
    <mergeCell ref="D10:D14"/>
    <mergeCell ref="E10:E14"/>
    <mergeCell ref="F10:F14"/>
    <mergeCell ref="L10:L14"/>
    <mergeCell ref="M10:M14"/>
    <mergeCell ref="G10:G14"/>
    <mergeCell ref="H10:H14"/>
    <mergeCell ref="I10:I14"/>
    <mergeCell ref="J10:J14"/>
    <mergeCell ref="K10:K14"/>
    <mergeCell ref="B10:B14"/>
    <mergeCell ref="AL8:AL9"/>
    <mergeCell ref="AM8:AM9"/>
    <mergeCell ref="AN8:AN9"/>
    <mergeCell ref="AI8:AI9"/>
    <mergeCell ref="AJ8:AJ9"/>
    <mergeCell ref="AG8:AG9"/>
    <mergeCell ref="AH8:AH9"/>
    <mergeCell ref="Z8:Z9"/>
    <mergeCell ref="N10:N14"/>
    <mergeCell ref="N8:N9"/>
    <mergeCell ref="X8:X9"/>
    <mergeCell ref="Q8:Q9"/>
    <mergeCell ref="R8:W8"/>
    <mergeCell ref="AH10:AH14"/>
    <mergeCell ref="Y8:Y9"/>
    <mergeCell ref="AC8:AC9"/>
    <mergeCell ref="AD8:AD9"/>
    <mergeCell ref="P8:P9"/>
    <mergeCell ref="AB10:AB14"/>
    <mergeCell ref="AA10:AA14"/>
    <mergeCell ref="AF10:AF14"/>
    <mergeCell ref="AE10:AE14"/>
    <mergeCell ref="AG10:AG14"/>
    <mergeCell ref="AN10:AN14"/>
    <mergeCell ref="K8:K9"/>
    <mergeCell ref="L8:L9"/>
    <mergeCell ref="M8:M9"/>
    <mergeCell ref="A8:A9"/>
    <mergeCell ref="C8:C9"/>
    <mergeCell ref="D8:D9"/>
    <mergeCell ref="E8:E9"/>
    <mergeCell ref="F8:F9"/>
    <mergeCell ref="AK8:AK9"/>
    <mergeCell ref="G8:G9"/>
    <mergeCell ref="H8:H9"/>
    <mergeCell ref="I8:I9"/>
    <mergeCell ref="J8:J9"/>
    <mergeCell ref="O8:O9"/>
    <mergeCell ref="B8:B9"/>
    <mergeCell ref="O7:W7"/>
    <mergeCell ref="D1:AK3"/>
    <mergeCell ref="AL1:AN3"/>
    <mergeCell ref="A4:C4"/>
    <mergeCell ref="D4:N4"/>
    <mergeCell ref="O4:Q4"/>
    <mergeCell ref="A1:C2"/>
    <mergeCell ref="A5:C5"/>
    <mergeCell ref="D5:N5"/>
    <mergeCell ref="A6:C6"/>
    <mergeCell ref="D6:N6"/>
    <mergeCell ref="A7:H7"/>
    <mergeCell ref="I7:N7"/>
    <mergeCell ref="AI7:AN7"/>
    <mergeCell ref="X7:AH7"/>
    <mergeCell ref="A15:A19"/>
    <mergeCell ref="C15:C19"/>
    <mergeCell ref="D15:D19"/>
    <mergeCell ref="E15:E19"/>
    <mergeCell ref="F15:F19"/>
    <mergeCell ref="B15:B19"/>
    <mergeCell ref="N25:N29"/>
    <mergeCell ref="AA25:AA29"/>
    <mergeCell ref="A25:A29"/>
    <mergeCell ref="A20:A24"/>
    <mergeCell ref="C20:C24"/>
    <mergeCell ref="D20:D24"/>
    <mergeCell ref="E20:E24"/>
    <mergeCell ref="F20:F24"/>
    <mergeCell ref="G20:G24"/>
    <mergeCell ref="H20:H24"/>
    <mergeCell ref="I20:I24"/>
    <mergeCell ref="E25:E29"/>
    <mergeCell ref="F25:F29"/>
    <mergeCell ref="G25:G29"/>
    <mergeCell ref="H25:H29"/>
    <mergeCell ref="I25:I29"/>
    <mergeCell ref="J25:J29"/>
    <mergeCell ref="G15:G19"/>
  </mergeCells>
  <conditionalFormatting sqref="I10">
    <cfRule type="containsText" dxfId="2788" priority="698" operator="containsText" text="Muy Baja">
      <formula>NOT(ISERROR(SEARCH("Muy Baja",I10)))</formula>
    </cfRule>
    <cfRule type="containsText" dxfId="2787" priority="699" operator="containsText" text="Baja">
      <formula>NOT(ISERROR(SEARCH("Baja",I10)))</formula>
    </cfRule>
    <cfRule type="containsText" dxfId="2786" priority="823" operator="containsText" text="Muy Alta">
      <formula>NOT(ISERROR(SEARCH("Muy Alta",I10)))</formula>
    </cfRule>
    <cfRule type="containsText" dxfId="2785" priority="824" operator="containsText" text="Alta">
      <formula>NOT(ISERROR(SEARCH("Alta",I10)))</formula>
    </cfRule>
    <cfRule type="containsText" dxfId="2784" priority="825" operator="containsText" text="Media">
      <formula>NOT(ISERROR(SEARCH("Media",I10)))</formula>
    </cfRule>
    <cfRule type="containsText" dxfId="2783" priority="826" operator="containsText" text="Media">
      <formula>NOT(ISERROR(SEARCH("Media",I10)))</formula>
    </cfRule>
    <cfRule type="containsText" dxfId="2782" priority="827" operator="containsText" text="Media">
      <formula>NOT(ISERROR(SEARCH("Media",I10)))</formula>
    </cfRule>
    <cfRule type="containsText" dxfId="2781" priority="830" operator="containsText" text="Muy Baja">
      <formula>NOT(ISERROR(SEARCH("Muy Baja",I10)))</formula>
    </cfRule>
    <cfRule type="containsText" dxfId="2780" priority="831" operator="containsText" text="Baja">
      <formula>NOT(ISERROR(SEARCH("Baja",I10)))</formula>
    </cfRule>
    <cfRule type="containsText" dxfId="2779" priority="832" operator="containsText" text="Muy Baja">
      <formula>NOT(ISERROR(SEARCH("Muy Baja",I10)))</formula>
    </cfRule>
    <cfRule type="containsText" dxfId="2778" priority="833" operator="containsText" text="Muy Baja">
      <formula>NOT(ISERROR(SEARCH("Muy Baja",I10)))</formula>
    </cfRule>
    <cfRule type="containsText" dxfId="2777" priority="834" operator="containsText" text="Muy Baja">
      <formula>NOT(ISERROR(SEARCH("Muy Baja",I10)))</formula>
    </cfRule>
    <cfRule type="containsText" dxfId="2776" priority="835" operator="containsText" text="Muy Baja'Tabla probabilidad'!">
      <formula>NOT(ISERROR(SEARCH("Muy Baja'Tabla probabilidad'!",I10)))</formula>
    </cfRule>
    <cfRule type="containsText" dxfId="2775" priority="836" operator="containsText" text="Muy bajo">
      <formula>NOT(ISERROR(SEARCH("Muy bajo",I10)))</formula>
    </cfRule>
    <cfRule type="containsText" dxfId="2774" priority="845" operator="containsText" text="Alta">
      <formula>NOT(ISERROR(SEARCH("Alta",I10)))</formula>
    </cfRule>
    <cfRule type="containsText" dxfId="2773" priority="846" operator="containsText" text="Media">
      <formula>NOT(ISERROR(SEARCH("Media",I10)))</formula>
    </cfRule>
    <cfRule type="containsText" dxfId="2772" priority="847" operator="containsText" text="Baja">
      <formula>NOT(ISERROR(SEARCH("Baja",I10)))</formula>
    </cfRule>
    <cfRule type="containsText" dxfId="2771" priority="848" operator="containsText" text="Muy baja">
      <formula>NOT(ISERROR(SEARCH("Muy baja",I10)))</formula>
    </cfRule>
    <cfRule type="cellIs" dxfId="2770" priority="851" operator="between">
      <formula>1</formula>
      <formula>2</formula>
    </cfRule>
    <cfRule type="cellIs" dxfId="2769" priority="852" operator="between">
      <formula>0</formula>
      <formula>2</formula>
    </cfRule>
  </conditionalFormatting>
  <conditionalFormatting sqref="I10">
    <cfRule type="containsText" dxfId="2768" priority="701" operator="containsText" text="Muy Alta">
      <formula>NOT(ISERROR(SEARCH("Muy Alta",I10)))</formula>
    </cfRule>
  </conditionalFormatting>
  <conditionalFormatting sqref="L10 L15 L20 L25 L30 L40 L45 L50 L35">
    <cfRule type="containsText" dxfId="2767" priority="692" operator="containsText" text="Catastrófico">
      <formula>NOT(ISERROR(SEARCH("Catastrófico",L10)))</formula>
    </cfRule>
    <cfRule type="containsText" dxfId="2766" priority="693" operator="containsText" text="Mayor">
      <formula>NOT(ISERROR(SEARCH("Mayor",L10)))</formula>
    </cfRule>
    <cfRule type="containsText" dxfId="2765" priority="694" operator="containsText" text="Alta">
      <formula>NOT(ISERROR(SEARCH("Alta",L10)))</formula>
    </cfRule>
    <cfRule type="containsText" dxfId="2764" priority="695" operator="containsText" text="Moderado">
      <formula>NOT(ISERROR(SEARCH("Moderado",L10)))</formula>
    </cfRule>
    <cfRule type="containsText" dxfId="2763" priority="696" operator="containsText" text="Menor">
      <formula>NOT(ISERROR(SEARCH("Menor",L10)))</formula>
    </cfRule>
    <cfRule type="containsText" dxfId="2762" priority="697" operator="containsText" text="Leve">
      <formula>NOT(ISERROR(SEARCH("Leve",L10)))</formula>
    </cfRule>
  </conditionalFormatting>
  <conditionalFormatting sqref="N10 N15 N20">
    <cfRule type="containsText" dxfId="2761" priority="687" operator="containsText" text="Extremo">
      <formula>NOT(ISERROR(SEARCH("Extremo",N10)))</formula>
    </cfRule>
    <cfRule type="containsText" dxfId="2760" priority="688" operator="containsText" text="Alto">
      <formula>NOT(ISERROR(SEARCH("Alto",N10)))</formula>
    </cfRule>
    <cfRule type="containsText" dxfId="2759" priority="689" operator="containsText" text="Bajo">
      <formula>NOT(ISERROR(SEARCH("Bajo",N10)))</formula>
    </cfRule>
    <cfRule type="containsText" dxfId="2758" priority="690" operator="containsText" text="Moderado">
      <formula>NOT(ISERROR(SEARCH("Moderado",N10)))</formula>
    </cfRule>
    <cfRule type="containsText" dxfId="2757" priority="691" operator="containsText" text="Extremo">
      <formula>NOT(ISERROR(SEARCH("Extremo",N10)))</formula>
    </cfRule>
  </conditionalFormatting>
  <conditionalFormatting sqref="M10 M15 M20 M25 M30 M40 M45 M50 M35">
    <cfRule type="containsText" dxfId="2756" priority="681" operator="containsText" text="Catastrófico">
      <formula>NOT(ISERROR(SEARCH("Catastrófico",M10)))</formula>
    </cfRule>
    <cfRule type="containsText" dxfId="2755" priority="682" operator="containsText" text="Mayor">
      <formula>NOT(ISERROR(SEARCH("Mayor",M10)))</formula>
    </cfRule>
    <cfRule type="containsText" dxfId="2754" priority="683" operator="containsText" text="Alta">
      <formula>NOT(ISERROR(SEARCH("Alta",M10)))</formula>
    </cfRule>
    <cfRule type="containsText" dxfId="2753" priority="684" operator="containsText" text="Moderado">
      <formula>NOT(ISERROR(SEARCH("Moderado",M10)))</formula>
    </cfRule>
    <cfRule type="containsText" dxfId="2752" priority="685" operator="containsText" text="Menor">
      <formula>NOT(ISERROR(SEARCH("Menor",M10)))</formula>
    </cfRule>
    <cfRule type="containsText" dxfId="2751" priority="686" operator="containsText" text="Leve">
      <formula>NOT(ISERROR(SEARCH("Leve",M10)))</formula>
    </cfRule>
  </conditionalFormatting>
  <conditionalFormatting sqref="Y10:Y14">
    <cfRule type="containsText" dxfId="2750" priority="615" operator="containsText" text="Muy Alta">
      <formula>NOT(ISERROR(SEARCH("Muy Alta",Y10)))</formula>
    </cfRule>
    <cfRule type="containsText" dxfId="2749" priority="616" operator="containsText" text="Alta">
      <formula>NOT(ISERROR(SEARCH("Alta",Y10)))</formula>
    </cfRule>
    <cfRule type="containsText" dxfId="2748" priority="617" operator="containsText" text="Media">
      <formula>NOT(ISERROR(SEARCH("Media",Y10)))</formula>
    </cfRule>
    <cfRule type="containsText" dxfId="2747" priority="618" operator="containsText" text="Muy Baja">
      <formula>NOT(ISERROR(SEARCH("Muy Baja",Y10)))</formula>
    </cfRule>
    <cfRule type="containsText" dxfId="2746" priority="619" operator="containsText" text="Baja">
      <formula>NOT(ISERROR(SEARCH("Baja",Y10)))</formula>
    </cfRule>
    <cfRule type="containsText" dxfId="2745" priority="620" operator="containsText" text="Muy Baja">
      <formula>NOT(ISERROR(SEARCH("Muy Baja",Y10)))</formula>
    </cfRule>
  </conditionalFormatting>
  <conditionalFormatting sqref="AC10:AC14">
    <cfRule type="containsText" dxfId="2744" priority="610" operator="containsText" text="Catastrófico">
      <formula>NOT(ISERROR(SEARCH("Catastrófico",AC10)))</formula>
    </cfRule>
    <cfRule type="containsText" dxfId="2743" priority="611" operator="containsText" text="Mayor">
      <formula>NOT(ISERROR(SEARCH("Mayor",AC10)))</formula>
    </cfRule>
    <cfRule type="containsText" dxfId="2742" priority="612" operator="containsText" text="Moderado">
      <formula>NOT(ISERROR(SEARCH("Moderado",AC10)))</formula>
    </cfRule>
    <cfRule type="containsText" dxfId="2741" priority="613" operator="containsText" text="Menor">
      <formula>NOT(ISERROR(SEARCH("Menor",AC10)))</formula>
    </cfRule>
    <cfRule type="containsText" dxfId="2740" priority="614" operator="containsText" text="Leve">
      <formula>NOT(ISERROR(SEARCH("Leve",AC10)))</formula>
    </cfRule>
  </conditionalFormatting>
  <conditionalFormatting sqref="AG10">
    <cfRule type="containsText" dxfId="2739" priority="601" operator="containsText" text="Extremo">
      <formula>NOT(ISERROR(SEARCH("Extremo",AG10)))</formula>
    </cfRule>
    <cfRule type="containsText" dxfId="2738" priority="602" operator="containsText" text="Alto">
      <formula>NOT(ISERROR(SEARCH("Alto",AG10)))</formula>
    </cfRule>
    <cfRule type="containsText" dxfId="2737" priority="603" operator="containsText" text="Moderado">
      <formula>NOT(ISERROR(SEARCH("Moderado",AG10)))</formula>
    </cfRule>
    <cfRule type="containsText" dxfId="2736" priority="604" operator="containsText" text="Menor">
      <formula>NOT(ISERROR(SEARCH("Menor",AG10)))</formula>
    </cfRule>
    <cfRule type="containsText" dxfId="2735" priority="605" operator="containsText" text="Bajo">
      <formula>NOT(ISERROR(SEARCH("Bajo",AG10)))</formula>
    </cfRule>
    <cfRule type="containsText" dxfId="2734" priority="606" operator="containsText" text="Moderado">
      <formula>NOT(ISERROR(SEARCH("Moderado",AG10)))</formula>
    </cfRule>
    <cfRule type="containsText" dxfId="2733" priority="607" operator="containsText" text="Extremo">
      <formula>NOT(ISERROR(SEARCH("Extremo",AG10)))</formula>
    </cfRule>
    <cfRule type="containsText" dxfId="2732" priority="608" operator="containsText" text="Baja">
      <formula>NOT(ISERROR(SEARCH("Baja",AG10)))</formula>
    </cfRule>
    <cfRule type="containsText" dxfId="2731" priority="609" operator="containsText" text="Alto">
      <formula>NOT(ISERROR(SEARCH("Alto",AG10)))</formula>
    </cfRule>
  </conditionalFormatting>
  <conditionalFormatting sqref="AA10:AA54">
    <cfRule type="containsText" dxfId="2730" priority="1" operator="containsText" text="Muy Baja">
      <formula>NOT(ISERROR(SEARCH("Muy Baja",AA10)))</formula>
    </cfRule>
    <cfRule type="containsText" dxfId="2729" priority="590" operator="containsText" text="Muy Alta">
      <formula>NOT(ISERROR(SEARCH("Muy Alta",AA10)))</formula>
    </cfRule>
    <cfRule type="containsText" dxfId="2728" priority="591" operator="containsText" text="Alta">
      <formula>NOT(ISERROR(SEARCH("Alta",AA10)))</formula>
    </cfRule>
    <cfRule type="containsText" dxfId="2727" priority="592" operator="containsText" text="Media">
      <formula>NOT(ISERROR(SEARCH("Media",AA10)))</formula>
    </cfRule>
    <cfRule type="containsText" dxfId="2726" priority="593" operator="containsText" text="Baja">
      <formula>NOT(ISERROR(SEARCH("Baja",AA10)))</formula>
    </cfRule>
    <cfRule type="containsText" dxfId="2725" priority="594" operator="containsText" text="Muy Baja">
      <formula>NOT(ISERROR(SEARCH("Muy Baja",AA10)))</formula>
    </cfRule>
  </conditionalFormatting>
  <conditionalFormatting sqref="AE10:AE14">
    <cfRule type="containsText" dxfId="2724" priority="585" operator="containsText" text="Catastrófico">
      <formula>NOT(ISERROR(SEARCH("Catastrófico",AE10)))</formula>
    </cfRule>
    <cfRule type="containsText" dxfId="2723" priority="586" operator="containsText" text="Moderado">
      <formula>NOT(ISERROR(SEARCH("Moderado",AE10)))</formula>
    </cfRule>
    <cfRule type="containsText" dxfId="2722" priority="587" operator="containsText" text="Menor">
      <formula>NOT(ISERROR(SEARCH("Menor",AE10)))</formula>
    </cfRule>
    <cfRule type="containsText" dxfId="2721" priority="588" operator="containsText" text="Leve">
      <formula>NOT(ISERROR(SEARCH("Leve",AE10)))</formula>
    </cfRule>
    <cfRule type="containsText" dxfId="2720" priority="589" operator="containsText" text="Mayor">
      <formula>NOT(ISERROR(SEARCH("Mayor",AE10)))</formula>
    </cfRule>
  </conditionalFormatting>
  <conditionalFormatting sqref="I15 I20">
    <cfRule type="containsText" dxfId="2719" priority="562" operator="containsText" text="Muy Baja">
      <formula>NOT(ISERROR(SEARCH("Muy Baja",I15)))</formula>
    </cfRule>
    <cfRule type="containsText" dxfId="2718" priority="563" operator="containsText" text="Baja">
      <formula>NOT(ISERROR(SEARCH("Baja",I15)))</formula>
    </cfRule>
    <cfRule type="containsText" dxfId="2717" priority="565" operator="containsText" text="Muy Alta">
      <formula>NOT(ISERROR(SEARCH("Muy Alta",I15)))</formula>
    </cfRule>
    <cfRule type="containsText" dxfId="2716" priority="566" operator="containsText" text="Alta">
      <formula>NOT(ISERROR(SEARCH("Alta",I15)))</formula>
    </cfRule>
    <cfRule type="containsText" dxfId="2715" priority="567" operator="containsText" text="Media">
      <formula>NOT(ISERROR(SEARCH("Media",I15)))</formula>
    </cfRule>
    <cfRule type="containsText" dxfId="2714" priority="568" operator="containsText" text="Media">
      <formula>NOT(ISERROR(SEARCH("Media",I15)))</formula>
    </cfRule>
    <cfRule type="containsText" dxfId="2713" priority="569" operator="containsText" text="Media">
      <formula>NOT(ISERROR(SEARCH("Media",I15)))</formula>
    </cfRule>
    <cfRule type="containsText" dxfId="2712" priority="570" operator="containsText" text="Muy Baja">
      <formula>NOT(ISERROR(SEARCH("Muy Baja",I15)))</formula>
    </cfRule>
    <cfRule type="containsText" dxfId="2711" priority="571" operator="containsText" text="Baja">
      <formula>NOT(ISERROR(SEARCH("Baja",I15)))</formula>
    </cfRule>
    <cfRule type="containsText" dxfId="2710" priority="572" operator="containsText" text="Muy Baja">
      <formula>NOT(ISERROR(SEARCH("Muy Baja",I15)))</formula>
    </cfRule>
    <cfRule type="containsText" dxfId="2709" priority="573" operator="containsText" text="Muy Baja">
      <formula>NOT(ISERROR(SEARCH("Muy Baja",I15)))</formula>
    </cfRule>
    <cfRule type="containsText" dxfId="2708" priority="574" operator="containsText" text="Muy Baja">
      <formula>NOT(ISERROR(SEARCH("Muy Baja",I15)))</formula>
    </cfRule>
    <cfRule type="containsText" dxfId="2707" priority="575" operator="containsText" text="Muy Baja'Tabla probabilidad'!">
      <formula>NOT(ISERROR(SEARCH("Muy Baja'Tabla probabilidad'!",I15)))</formula>
    </cfRule>
    <cfRule type="containsText" dxfId="2706" priority="576" operator="containsText" text="Muy bajo">
      <formula>NOT(ISERROR(SEARCH("Muy bajo",I15)))</formula>
    </cfRule>
    <cfRule type="containsText" dxfId="2705" priority="577" operator="containsText" text="Alta">
      <formula>NOT(ISERROR(SEARCH("Alta",I15)))</formula>
    </cfRule>
    <cfRule type="containsText" dxfId="2704" priority="578" operator="containsText" text="Media">
      <formula>NOT(ISERROR(SEARCH("Media",I15)))</formula>
    </cfRule>
    <cfRule type="containsText" dxfId="2703" priority="579" operator="containsText" text="Baja">
      <formula>NOT(ISERROR(SEARCH("Baja",I15)))</formula>
    </cfRule>
    <cfRule type="containsText" dxfId="2702" priority="580" operator="containsText" text="Muy baja">
      <formula>NOT(ISERROR(SEARCH("Muy baja",I15)))</formula>
    </cfRule>
    <cfRule type="cellIs" dxfId="2701" priority="583" operator="between">
      <formula>1</formula>
      <formula>2</formula>
    </cfRule>
    <cfRule type="cellIs" dxfId="2700" priority="584" operator="between">
      <formula>0</formula>
      <formula>2</formula>
    </cfRule>
  </conditionalFormatting>
  <conditionalFormatting sqref="I15 I20">
    <cfRule type="containsText" dxfId="2699" priority="564" operator="containsText" text="Muy Alta">
      <formula>NOT(ISERROR(SEARCH("Muy Alta",I15)))</formula>
    </cfRule>
  </conditionalFormatting>
  <conditionalFormatting sqref="Y15:Y19">
    <cfRule type="containsText" dxfId="2698" priority="556" operator="containsText" text="Muy Alta">
      <formula>NOT(ISERROR(SEARCH("Muy Alta",Y15)))</formula>
    </cfRule>
    <cfRule type="containsText" dxfId="2697" priority="557" operator="containsText" text="Alta">
      <formula>NOT(ISERROR(SEARCH("Alta",Y15)))</formula>
    </cfRule>
    <cfRule type="containsText" dxfId="2696" priority="558" operator="containsText" text="Media">
      <formula>NOT(ISERROR(SEARCH("Media",Y15)))</formula>
    </cfRule>
    <cfRule type="containsText" dxfId="2695" priority="559" operator="containsText" text="Muy Baja">
      <formula>NOT(ISERROR(SEARCH("Muy Baja",Y15)))</formula>
    </cfRule>
    <cfRule type="containsText" dxfId="2694" priority="560" operator="containsText" text="Baja">
      <formula>NOT(ISERROR(SEARCH("Baja",Y15)))</formula>
    </cfRule>
    <cfRule type="containsText" dxfId="2693" priority="561" operator="containsText" text="Muy Baja">
      <formula>NOT(ISERROR(SEARCH("Muy Baja",Y15)))</formula>
    </cfRule>
  </conditionalFormatting>
  <conditionalFormatting sqref="AC15:AC19">
    <cfRule type="containsText" dxfId="2692" priority="551" operator="containsText" text="Catastrófico">
      <formula>NOT(ISERROR(SEARCH("Catastrófico",AC15)))</formula>
    </cfRule>
    <cfRule type="containsText" dxfId="2691" priority="552" operator="containsText" text="Mayor">
      <formula>NOT(ISERROR(SEARCH("Mayor",AC15)))</formula>
    </cfRule>
    <cfRule type="containsText" dxfId="2690" priority="553" operator="containsText" text="Moderado">
      <formula>NOT(ISERROR(SEARCH("Moderado",AC15)))</formula>
    </cfRule>
    <cfRule type="containsText" dxfId="2689" priority="554" operator="containsText" text="Menor">
      <formula>NOT(ISERROR(SEARCH("Menor",AC15)))</formula>
    </cfRule>
    <cfRule type="containsText" dxfId="2688" priority="555" operator="containsText" text="Leve">
      <formula>NOT(ISERROR(SEARCH("Leve",AC15)))</formula>
    </cfRule>
  </conditionalFormatting>
  <conditionalFormatting sqref="AG15">
    <cfRule type="containsText" dxfId="2687" priority="542" operator="containsText" text="Extremo">
      <formula>NOT(ISERROR(SEARCH("Extremo",AG15)))</formula>
    </cfRule>
    <cfRule type="containsText" dxfId="2686" priority="543" operator="containsText" text="Alto">
      <formula>NOT(ISERROR(SEARCH("Alto",AG15)))</formula>
    </cfRule>
    <cfRule type="containsText" dxfId="2685" priority="544" operator="containsText" text="Moderado">
      <formula>NOT(ISERROR(SEARCH("Moderado",AG15)))</formula>
    </cfRule>
    <cfRule type="containsText" dxfId="2684" priority="545" operator="containsText" text="Menor">
      <formula>NOT(ISERROR(SEARCH("Menor",AG15)))</formula>
    </cfRule>
    <cfRule type="containsText" dxfId="2683" priority="546" operator="containsText" text="Bajo">
      <formula>NOT(ISERROR(SEARCH("Bajo",AG15)))</formula>
    </cfRule>
    <cfRule type="containsText" dxfId="2682" priority="547" operator="containsText" text="Moderado">
      <formula>NOT(ISERROR(SEARCH("Moderado",AG15)))</formula>
    </cfRule>
    <cfRule type="containsText" dxfId="2681" priority="548" operator="containsText" text="Extremo">
      <formula>NOT(ISERROR(SEARCH("Extremo",AG15)))</formula>
    </cfRule>
    <cfRule type="containsText" dxfId="2680" priority="549" operator="containsText" text="Baja">
      <formula>NOT(ISERROR(SEARCH("Baja",AG15)))</formula>
    </cfRule>
    <cfRule type="containsText" dxfId="2679" priority="550" operator="containsText" text="Alto">
      <formula>NOT(ISERROR(SEARCH("Alto",AG15)))</formula>
    </cfRule>
  </conditionalFormatting>
  <conditionalFormatting sqref="AE15:AE19">
    <cfRule type="containsText" dxfId="2678" priority="532" operator="containsText" text="Catastrófico">
      <formula>NOT(ISERROR(SEARCH("Catastrófico",AE15)))</formula>
    </cfRule>
    <cfRule type="containsText" dxfId="2677" priority="533" operator="containsText" text="Moderado">
      <formula>NOT(ISERROR(SEARCH("Moderado",AE15)))</formula>
    </cfRule>
    <cfRule type="containsText" dxfId="2676" priority="534" operator="containsText" text="Menor">
      <formula>NOT(ISERROR(SEARCH("Menor",AE15)))</formula>
    </cfRule>
    <cfRule type="containsText" dxfId="2675" priority="535" operator="containsText" text="Leve">
      <formula>NOT(ISERROR(SEARCH("Leve",AE15)))</formula>
    </cfRule>
    <cfRule type="containsText" dxfId="2674" priority="536" operator="containsText" text="Mayor">
      <formula>NOT(ISERROR(SEARCH("Mayor",AE15)))</formula>
    </cfRule>
  </conditionalFormatting>
  <conditionalFormatting sqref="Y20:Y24">
    <cfRule type="containsText" dxfId="2673" priority="466" operator="containsText" text="Muy Alta">
      <formula>NOT(ISERROR(SEARCH("Muy Alta",Y20)))</formula>
    </cfRule>
    <cfRule type="containsText" dxfId="2672" priority="467" operator="containsText" text="Alta">
      <formula>NOT(ISERROR(SEARCH("Alta",Y20)))</formula>
    </cfRule>
    <cfRule type="containsText" dxfId="2671" priority="468" operator="containsText" text="Media">
      <formula>NOT(ISERROR(SEARCH("Media",Y20)))</formula>
    </cfRule>
    <cfRule type="containsText" dxfId="2670" priority="469" operator="containsText" text="Muy Baja">
      <formula>NOT(ISERROR(SEARCH("Muy Baja",Y20)))</formula>
    </cfRule>
    <cfRule type="containsText" dxfId="2669" priority="470" operator="containsText" text="Baja">
      <formula>NOT(ISERROR(SEARCH("Baja",Y20)))</formula>
    </cfRule>
    <cfRule type="containsText" dxfId="2668" priority="471" operator="containsText" text="Muy Baja">
      <formula>NOT(ISERROR(SEARCH("Muy Baja",Y20)))</formula>
    </cfRule>
  </conditionalFormatting>
  <conditionalFormatting sqref="AC20:AC24">
    <cfRule type="containsText" dxfId="2667" priority="461" operator="containsText" text="Catastrófico">
      <formula>NOT(ISERROR(SEARCH("Catastrófico",AC20)))</formula>
    </cfRule>
    <cfRule type="containsText" dxfId="2666" priority="462" operator="containsText" text="Mayor">
      <formula>NOT(ISERROR(SEARCH("Mayor",AC20)))</formula>
    </cfRule>
    <cfRule type="containsText" dxfId="2665" priority="463" operator="containsText" text="Moderado">
      <formula>NOT(ISERROR(SEARCH("Moderado",AC20)))</formula>
    </cfRule>
    <cfRule type="containsText" dxfId="2664" priority="464" operator="containsText" text="Menor">
      <formula>NOT(ISERROR(SEARCH("Menor",AC20)))</formula>
    </cfRule>
    <cfRule type="containsText" dxfId="2663" priority="465" operator="containsText" text="Leve">
      <formula>NOT(ISERROR(SEARCH("Leve",AC20)))</formula>
    </cfRule>
  </conditionalFormatting>
  <conditionalFormatting sqref="AG20">
    <cfRule type="containsText" dxfId="2662" priority="452" operator="containsText" text="Extremo">
      <formula>NOT(ISERROR(SEARCH("Extremo",AG20)))</formula>
    </cfRule>
    <cfRule type="containsText" dxfId="2661" priority="453" operator="containsText" text="Alto">
      <formula>NOT(ISERROR(SEARCH("Alto",AG20)))</formula>
    </cfRule>
    <cfRule type="containsText" dxfId="2660" priority="454" operator="containsText" text="Moderado">
      <formula>NOT(ISERROR(SEARCH("Moderado",AG20)))</formula>
    </cfRule>
    <cfRule type="containsText" dxfId="2659" priority="455" operator="containsText" text="Menor">
      <formula>NOT(ISERROR(SEARCH("Menor",AG20)))</formula>
    </cfRule>
    <cfRule type="containsText" dxfId="2658" priority="456" operator="containsText" text="Bajo">
      <formula>NOT(ISERROR(SEARCH("Bajo",AG20)))</formula>
    </cfRule>
    <cfRule type="containsText" dxfId="2657" priority="457" operator="containsText" text="Moderado">
      <formula>NOT(ISERROR(SEARCH("Moderado",AG20)))</formula>
    </cfRule>
    <cfRule type="containsText" dxfId="2656" priority="458" operator="containsText" text="Extremo">
      <formula>NOT(ISERROR(SEARCH("Extremo",AG20)))</formula>
    </cfRule>
    <cfRule type="containsText" dxfId="2655" priority="459" operator="containsText" text="Baja">
      <formula>NOT(ISERROR(SEARCH("Baja",AG20)))</formula>
    </cfRule>
    <cfRule type="containsText" dxfId="2654" priority="460" operator="containsText" text="Alto">
      <formula>NOT(ISERROR(SEARCH("Alto",AG20)))</formula>
    </cfRule>
  </conditionalFormatting>
  <conditionalFormatting sqref="AE20:AE24">
    <cfRule type="containsText" dxfId="2653" priority="442" operator="containsText" text="Catastrófico">
      <formula>NOT(ISERROR(SEARCH("Catastrófico",AE20)))</formula>
    </cfRule>
    <cfRule type="containsText" dxfId="2652" priority="443" operator="containsText" text="Moderado">
      <formula>NOT(ISERROR(SEARCH("Moderado",AE20)))</formula>
    </cfRule>
    <cfRule type="containsText" dxfId="2651" priority="444" operator="containsText" text="Menor">
      <formula>NOT(ISERROR(SEARCH("Menor",AE20)))</formula>
    </cfRule>
    <cfRule type="containsText" dxfId="2650" priority="445" operator="containsText" text="Leve">
      <formula>NOT(ISERROR(SEARCH("Leve",AE20)))</formula>
    </cfRule>
    <cfRule type="containsText" dxfId="2649" priority="446" operator="containsText" text="Mayor">
      <formula>NOT(ISERROR(SEARCH("Mayor",AE20)))</formula>
    </cfRule>
  </conditionalFormatting>
  <conditionalFormatting sqref="N25 N30 N35">
    <cfRule type="containsText" dxfId="2648" priority="431" operator="containsText" text="Extremo">
      <formula>NOT(ISERROR(SEARCH("Extremo",N25)))</formula>
    </cfRule>
    <cfRule type="containsText" dxfId="2647" priority="432" operator="containsText" text="Alto">
      <formula>NOT(ISERROR(SEARCH("Alto",N25)))</formula>
    </cfRule>
    <cfRule type="containsText" dxfId="2646" priority="433" operator="containsText" text="Bajo">
      <formula>NOT(ISERROR(SEARCH("Bajo",N25)))</formula>
    </cfRule>
    <cfRule type="containsText" dxfId="2645" priority="434" operator="containsText" text="Moderado">
      <formula>NOT(ISERROR(SEARCH("Moderado",N25)))</formula>
    </cfRule>
    <cfRule type="containsText" dxfId="2644" priority="435" operator="containsText" text="Extremo">
      <formula>NOT(ISERROR(SEARCH("Extremo",N25)))</formula>
    </cfRule>
  </conditionalFormatting>
  <conditionalFormatting sqref="I25 I30 I35">
    <cfRule type="containsText" dxfId="2643" priority="402" operator="containsText" text="Muy Baja">
      <formula>NOT(ISERROR(SEARCH("Muy Baja",I25)))</formula>
    </cfRule>
    <cfRule type="containsText" dxfId="2642" priority="403" operator="containsText" text="Baja">
      <formula>NOT(ISERROR(SEARCH("Baja",I25)))</formula>
    </cfRule>
    <cfRule type="containsText" dxfId="2641" priority="405" operator="containsText" text="Muy Alta">
      <formula>NOT(ISERROR(SEARCH("Muy Alta",I25)))</formula>
    </cfRule>
    <cfRule type="containsText" dxfId="2640" priority="406" operator="containsText" text="Alta">
      <formula>NOT(ISERROR(SEARCH("Alta",I25)))</formula>
    </cfRule>
    <cfRule type="containsText" dxfId="2639" priority="407" operator="containsText" text="Media">
      <formula>NOT(ISERROR(SEARCH("Media",I25)))</formula>
    </cfRule>
    <cfRule type="containsText" dxfId="2638" priority="408" operator="containsText" text="Media">
      <formula>NOT(ISERROR(SEARCH("Media",I25)))</formula>
    </cfRule>
    <cfRule type="containsText" dxfId="2637" priority="409" operator="containsText" text="Media">
      <formula>NOT(ISERROR(SEARCH("Media",I25)))</formula>
    </cfRule>
    <cfRule type="containsText" dxfId="2636" priority="410" operator="containsText" text="Muy Baja">
      <formula>NOT(ISERROR(SEARCH("Muy Baja",I25)))</formula>
    </cfRule>
    <cfRule type="containsText" dxfId="2635" priority="411" operator="containsText" text="Baja">
      <formula>NOT(ISERROR(SEARCH("Baja",I25)))</formula>
    </cfRule>
    <cfRule type="containsText" dxfId="2634" priority="412" operator="containsText" text="Muy Baja">
      <formula>NOT(ISERROR(SEARCH("Muy Baja",I25)))</formula>
    </cfRule>
    <cfRule type="containsText" dxfId="2633" priority="413" operator="containsText" text="Muy Baja">
      <formula>NOT(ISERROR(SEARCH("Muy Baja",I25)))</formula>
    </cfRule>
    <cfRule type="containsText" dxfId="2632" priority="414" operator="containsText" text="Muy Baja">
      <formula>NOT(ISERROR(SEARCH("Muy Baja",I25)))</formula>
    </cfRule>
    <cfRule type="containsText" dxfId="2631" priority="415" operator="containsText" text="Muy Baja'Tabla probabilidad'!">
      <formula>NOT(ISERROR(SEARCH("Muy Baja'Tabla probabilidad'!",I25)))</formula>
    </cfRule>
    <cfRule type="containsText" dxfId="2630" priority="416" operator="containsText" text="Muy bajo">
      <formula>NOT(ISERROR(SEARCH("Muy bajo",I25)))</formula>
    </cfRule>
    <cfRule type="containsText" dxfId="2629" priority="417" operator="containsText" text="Alta">
      <formula>NOT(ISERROR(SEARCH("Alta",I25)))</formula>
    </cfRule>
    <cfRule type="containsText" dxfId="2628" priority="418" operator="containsText" text="Media">
      <formula>NOT(ISERROR(SEARCH("Media",I25)))</formula>
    </cfRule>
    <cfRule type="containsText" dxfId="2627" priority="419" operator="containsText" text="Baja">
      <formula>NOT(ISERROR(SEARCH("Baja",I25)))</formula>
    </cfRule>
    <cfRule type="containsText" dxfId="2626" priority="420" operator="containsText" text="Muy baja">
      <formula>NOT(ISERROR(SEARCH("Muy baja",I25)))</formula>
    </cfRule>
    <cfRule type="cellIs" dxfId="2625" priority="423" operator="between">
      <formula>1</formula>
      <formula>2</formula>
    </cfRule>
    <cfRule type="cellIs" dxfId="2624" priority="424" operator="between">
      <formula>0</formula>
      <formula>2</formula>
    </cfRule>
  </conditionalFormatting>
  <conditionalFormatting sqref="I25 I30 I35">
    <cfRule type="containsText" dxfId="2623" priority="404" operator="containsText" text="Muy Alta">
      <formula>NOT(ISERROR(SEARCH("Muy Alta",I25)))</formula>
    </cfRule>
  </conditionalFormatting>
  <conditionalFormatting sqref="Y25:Y29">
    <cfRule type="containsText" dxfId="2622" priority="396" operator="containsText" text="Muy Alta">
      <formula>NOT(ISERROR(SEARCH("Muy Alta",Y25)))</formula>
    </cfRule>
    <cfRule type="containsText" dxfId="2621" priority="397" operator="containsText" text="Alta">
      <formula>NOT(ISERROR(SEARCH("Alta",Y25)))</formula>
    </cfRule>
    <cfRule type="containsText" dxfId="2620" priority="398" operator="containsText" text="Media">
      <formula>NOT(ISERROR(SEARCH("Media",Y25)))</formula>
    </cfRule>
    <cfRule type="containsText" dxfId="2619" priority="399" operator="containsText" text="Muy Baja">
      <formula>NOT(ISERROR(SEARCH("Muy Baja",Y25)))</formula>
    </cfRule>
    <cfRule type="containsText" dxfId="2618" priority="400" operator="containsText" text="Baja">
      <formula>NOT(ISERROR(SEARCH("Baja",Y25)))</formula>
    </cfRule>
    <cfRule type="containsText" dxfId="2617" priority="401" operator="containsText" text="Muy Baja">
      <formula>NOT(ISERROR(SEARCH("Muy Baja",Y25)))</formula>
    </cfRule>
  </conditionalFormatting>
  <conditionalFormatting sqref="AC25:AC29">
    <cfRule type="containsText" dxfId="2616" priority="391" operator="containsText" text="Catastrófico">
      <formula>NOT(ISERROR(SEARCH("Catastrófico",AC25)))</formula>
    </cfRule>
    <cfRule type="containsText" dxfId="2615" priority="392" operator="containsText" text="Mayor">
      <formula>NOT(ISERROR(SEARCH("Mayor",AC25)))</formula>
    </cfRule>
    <cfRule type="containsText" dxfId="2614" priority="393" operator="containsText" text="Moderado">
      <formula>NOT(ISERROR(SEARCH("Moderado",AC25)))</formula>
    </cfRule>
    <cfRule type="containsText" dxfId="2613" priority="394" operator="containsText" text="Menor">
      <formula>NOT(ISERROR(SEARCH("Menor",AC25)))</formula>
    </cfRule>
    <cfRule type="containsText" dxfId="2612" priority="395" operator="containsText" text="Leve">
      <formula>NOT(ISERROR(SEARCH("Leve",AC25)))</formula>
    </cfRule>
  </conditionalFormatting>
  <conditionalFormatting sqref="AG25">
    <cfRule type="containsText" dxfId="2611" priority="382" operator="containsText" text="Extremo">
      <formula>NOT(ISERROR(SEARCH("Extremo",AG25)))</formula>
    </cfRule>
    <cfRule type="containsText" dxfId="2610" priority="383" operator="containsText" text="Alto">
      <formula>NOT(ISERROR(SEARCH("Alto",AG25)))</formula>
    </cfRule>
    <cfRule type="containsText" dxfId="2609" priority="384" operator="containsText" text="Moderado">
      <formula>NOT(ISERROR(SEARCH("Moderado",AG25)))</formula>
    </cfRule>
    <cfRule type="containsText" dxfId="2608" priority="385" operator="containsText" text="Menor">
      <formula>NOT(ISERROR(SEARCH("Menor",AG25)))</formula>
    </cfRule>
    <cfRule type="containsText" dxfId="2607" priority="386" operator="containsText" text="Bajo">
      <formula>NOT(ISERROR(SEARCH("Bajo",AG25)))</formula>
    </cfRule>
    <cfRule type="containsText" dxfId="2606" priority="387" operator="containsText" text="Moderado">
      <formula>NOT(ISERROR(SEARCH("Moderado",AG25)))</formula>
    </cfRule>
    <cfRule type="containsText" dxfId="2605" priority="388" operator="containsText" text="Extremo">
      <formula>NOT(ISERROR(SEARCH("Extremo",AG25)))</formula>
    </cfRule>
    <cfRule type="containsText" dxfId="2604" priority="389" operator="containsText" text="Baja">
      <formula>NOT(ISERROR(SEARCH("Baja",AG25)))</formula>
    </cfRule>
    <cfRule type="containsText" dxfId="2603" priority="390" operator="containsText" text="Alto">
      <formula>NOT(ISERROR(SEARCH("Alto",AG25)))</formula>
    </cfRule>
  </conditionalFormatting>
  <conditionalFormatting sqref="AE25:AE29">
    <cfRule type="containsText" dxfId="2602" priority="372" operator="containsText" text="Catastrófico">
      <formula>NOT(ISERROR(SEARCH("Catastrófico",AE25)))</formula>
    </cfRule>
    <cfRule type="containsText" dxfId="2601" priority="373" operator="containsText" text="Moderado">
      <formula>NOT(ISERROR(SEARCH("Moderado",AE25)))</formula>
    </cfRule>
    <cfRule type="containsText" dxfId="2600" priority="374" operator="containsText" text="Menor">
      <formula>NOT(ISERROR(SEARCH("Menor",AE25)))</formula>
    </cfRule>
    <cfRule type="containsText" dxfId="2599" priority="375" operator="containsText" text="Leve">
      <formula>NOT(ISERROR(SEARCH("Leve",AE25)))</formula>
    </cfRule>
    <cfRule type="containsText" dxfId="2598" priority="376" operator="containsText" text="Mayor">
      <formula>NOT(ISERROR(SEARCH("Mayor",AE25)))</formula>
    </cfRule>
  </conditionalFormatting>
  <conditionalFormatting sqref="Y30:Y35">
    <cfRule type="containsText" dxfId="2597" priority="306" operator="containsText" text="Muy Alta">
      <formula>NOT(ISERROR(SEARCH("Muy Alta",Y30)))</formula>
    </cfRule>
    <cfRule type="containsText" dxfId="2596" priority="307" operator="containsText" text="Alta">
      <formula>NOT(ISERROR(SEARCH("Alta",Y30)))</formula>
    </cfRule>
    <cfRule type="containsText" dxfId="2595" priority="308" operator="containsText" text="Media">
      <formula>NOT(ISERROR(SEARCH("Media",Y30)))</formula>
    </cfRule>
    <cfRule type="containsText" dxfId="2594" priority="309" operator="containsText" text="Muy Baja">
      <formula>NOT(ISERROR(SEARCH("Muy Baja",Y30)))</formula>
    </cfRule>
    <cfRule type="containsText" dxfId="2593" priority="310" operator="containsText" text="Baja">
      <formula>NOT(ISERROR(SEARCH("Baja",Y30)))</formula>
    </cfRule>
    <cfRule type="containsText" dxfId="2592" priority="311" operator="containsText" text="Muy Baja">
      <formula>NOT(ISERROR(SEARCH("Muy Baja",Y30)))</formula>
    </cfRule>
  </conditionalFormatting>
  <conditionalFormatting sqref="AC30:AC34">
    <cfRule type="containsText" dxfId="2591" priority="301" operator="containsText" text="Catastrófico">
      <formula>NOT(ISERROR(SEARCH("Catastrófico",AC30)))</formula>
    </cfRule>
    <cfRule type="containsText" dxfId="2590" priority="302" operator="containsText" text="Mayor">
      <formula>NOT(ISERROR(SEARCH("Mayor",AC30)))</formula>
    </cfRule>
    <cfRule type="containsText" dxfId="2589" priority="303" operator="containsText" text="Moderado">
      <formula>NOT(ISERROR(SEARCH("Moderado",AC30)))</formula>
    </cfRule>
    <cfRule type="containsText" dxfId="2588" priority="304" operator="containsText" text="Menor">
      <formula>NOT(ISERROR(SEARCH("Menor",AC30)))</formula>
    </cfRule>
    <cfRule type="containsText" dxfId="2587" priority="305" operator="containsText" text="Leve">
      <formula>NOT(ISERROR(SEARCH("Leve",AC30)))</formula>
    </cfRule>
  </conditionalFormatting>
  <conditionalFormatting sqref="AG30">
    <cfRule type="containsText" dxfId="2586" priority="292" operator="containsText" text="Extremo">
      <formula>NOT(ISERROR(SEARCH("Extremo",AG30)))</formula>
    </cfRule>
    <cfRule type="containsText" dxfId="2585" priority="293" operator="containsText" text="Alto">
      <formula>NOT(ISERROR(SEARCH("Alto",AG30)))</formula>
    </cfRule>
    <cfRule type="containsText" dxfId="2584" priority="294" operator="containsText" text="Moderado">
      <formula>NOT(ISERROR(SEARCH("Moderado",AG30)))</formula>
    </cfRule>
    <cfRule type="containsText" dxfId="2583" priority="295" operator="containsText" text="Menor">
      <formula>NOT(ISERROR(SEARCH("Menor",AG30)))</formula>
    </cfRule>
    <cfRule type="containsText" dxfId="2582" priority="296" operator="containsText" text="Bajo">
      <formula>NOT(ISERROR(SEARCH("Bajo",AG30)))</formula>
    </cfRule>
    <cfRule type="containsText" dxfId="2581" priority="297" operator="containsText" text="Moderado">
      <formula>NOT(ISERROR(SEARCH("Moderado",AG30)))</formula>
    </cfRule>
    <cfRule type="containsText" dxfId="2580" priority="298" operator="containsText" text="Extremo">
      <formula>NOT(ISERROR(SEARCH("Extremo",AG30)))</formula>
    </cfRule>
    <cfRule type="containsText" dxfId="2579" priority="299" operator="containsText" text="Baja">
      <formula>NOT(ISERROR(SEARCH("Baja",AG30)))</formula>
    </cfRule>
    <cfRule type="containsText" dxfId="2578" priority="300" operator="containsText" text="Alto">
      <formula>NOT(ISERROR(SEARCH("Alto",AG30)))</formula>
    </cfRule>
  </conditionalFormatting>
  <conditionalFormatting sqref="AE30:AE34">
    <cfRule type="containsText" dxfId="2577" priority="282" operator="containsText" text="Catastrófico">
      <formula>NOT(ISERROR(SEARCH("Catastrófico",AE30)))</formula>
    </cfRule>
    <cfRule type="containsText" dxfId="2576" priority="283" operator="containsText" text="Moderado">
      <formula>NOT(ISERROR(SEARCH("Moderado",AE30)))</formula>
    </cfRule>
    <cfRule type="containsText" dxfId="2575" priority="284" operator="containsText" text="Menor">
      <formula>NOT(ISERROR(SEARCH("Menor",AE30)))</formula>
    </cfRule>
    <cfRule type="containsText" dxfId="2574" priority="285" operator="containsText" text="Leve">
      <formula>NOT(ISERROR(SEARCH("Leve",AE30)))</formula>
    </cfRule>
    <cfRule type="containsText" dxfId="2573" priority="286" operator="containsText" text="Mayor">
      <formula>NOT(ISERROR(SEARCH("Mayor",AE30)))</formula>
    </cfRule>
  </conditionalFormatting>
  <conditionalFormatting sqref="AC35:AC39">
    <cfRule type="containsText" dxfId="2572" priority="231" operator="containsText" text="Catastrófico">
      <formula>NOT(ISERROR(SEARCH("Catastrófico",AC35)))</formula>
    </cfRule>
    <cfRule type="containsText" dxfId="2571" priority="232" operator="containsText" text="Mayor">
      <formula>NOT(ISERROR(SEARCH("Mayor",AC35)))</formula>
    </cfRule>
    <cfRule type="containsText" dxfId="2570" priority="233" operator="containsText" text="Moderado">
      <formula>NOT(ISERROR(SEARCH("Moderado",AC35)))</formula>
    </cfRule>
    <cfRule type="containsText" dxfId="2569" priority="234" operator="containsText" text="Menor">
      <formula>NOT(ISERROR(SEARCH("Menor",AC35)))</formula>
    </cfRule>
    <cfRule type="containsText" dxfId="2568" priority="235" operator="containsText" text="Leve">
      <formula>NOT(ISERROR(SEARCH("Leve",AC35)))</formula>
    </cfRule>
  </conditionalFormatting>
  <conditionalFormatting sqref="AG35">
    <cfRule type="containsText" dxfId="2567" priority="222" operator="containsText" text="Extremo">
      <formula>NOT(ISERROR(SEARCH("Extremo",AG35)))</formula>
    </cfRule>
    <cfRule type="containsText" dxfId="2566" priority="223" operator="containsText" text="Alto">
      <formula>NOT(ISERROR(SEARCH("Alto",AG35)))</formula>
    </cfRule>
    <cfRule type="containsText" dxfId="2565" priority="224" operator="containsText" text="Moderado">
      <formula>NOT(ISERROR(SEARCH("Moderado",AG35)))</formula>
    </cfRule>
    <cfRule type="containsText" dxfId="2564" priority="225" operator="containsText" text="Menor">
      <formula>NOT(ISERROR(SEARCH("Menor",AG35)))</formula>
    </cfRule>
    <cfRule type="containsText" dxfId="2563" priority="226" operator="containsText" text="Bajo">
      <formula>NOT(ISERROR(SEARCH("Bajo",AG35)))</formula>
    </cfRule>
    <cfRule type="containsText" dxfId="2562" priority="227" operator="containsText" text="Moderado">
      <formula>NOT(ISERROR(SEARCH("Moderado",AG35)))</formula>
    </cfRule>
    <cfRule type="containsText" dxfId="2561" priority="228" operator="containsText" text="Extremo">
      <formula>NOT(ISERROR(SEARCH("Extremo",AG35)))</formula>
    </cfRule>
    <cfRule type="containsText" dxfId="2560" priority="229" operator="containsText" text="Baja">
      <formula>NOT(ISERROR(SEARCH("Baja",AG35)))</formula>
    </cfRule>
    <cfRule type="containsText" dxfId="2559" priority="230" operator="containsText" text="Alto">
      <formula>NOT(ISERROR(SEARCH("Alto",AG35)))</formula>
    </cfRule>
  </conditionalFormatting>
  <conditionalFormatting sqref="AE35:AE39">
    <cfRule type="containsText" dxfId="2558" priority="212" operator="containsText" text="Catastrófico">
      <formula>NOT(ISERROR(SEARCH("Catastrófico",AE35)))</formula>
    </cfRule>
    <cfRule type="containsText" dxfId="2557" priority="213" operator="containsText" text="Moderado">
      <formula>NOT(ISERROR(SEARCH("Moderado",AE35)))</formula>
    </cfRule>
    <cfRule type="containsText" dxfId="2556" priority="214" operator="containsText" text="Menor">
      <formula>NOT(ISERROR(SEARCH("Menor",AE35)))</formula>
    </cfRule>
    <cfRule type="containsText" dxfId="2555" priority="215" operator="containsText" text="Leve">
      <formula>NOT(ISERROR(SEARCH("Leve",AE35)))</formula>
    </cfRule>
    <cfRule type="containsText" dxfId="2554" priority="216" operator="containsText" text="Mayor">
      <formula>NOT(ISERROR(SEARCH("Mayor",AE35)))</formula>
    </cfRule>
  </conditionalFormatting>
  <conditionalFormatting sqref="N40">
    <cfRule type="containsText" dxfId="2553" priority="207" operator="containsText" text="Extremo">
      <formula>NOT(ISERROR(SEARCH("Extremo",N40)))</formula>
    </cfRule>
    <cfRule type="containsText" dxfId="2552" priority="208" operator="containsText" text="Alto">
      <formula>NOT(ISERROR(SEARCH("Alto",N40)))</formula>
    </cfRule>
    <cfRule type="containsText" dxfId="2551" priority="209" operator="containsText" text="Bajo">
      <formula>NOT(ISERROR(SEARCH("Bajo",N40)))</formula>
    </cfRule>
    <cfRule type="containsText" dxfId="2550" priority="210" operator="containsText" text="Moderado">
      <formula>NOT(ISERROR(SEARCH("Moderado",N40)))</formula>
    </cfRule>
    <cfRule type="containsText" dxfId="2549" priority="211" operator="containsText" text="Extremo">
      <formula>NOT(ISERROR(SEARCH("Extremo",N40)))</formula>
    </cfRule>
  </conditionalFormatting>
  <conditionalFormatting sqref="I40">
    <cfRule type="containsText" dxfId="2548" priority="184" operator="containsText" text="Muy Baja">
      <formula>NOT(ISERROR(SEARCH("Muy Baja",I40)))</formula>
    </cfRule>
    <cfRule type="containsText" dxfId="2547" priority="185" operator="containsText" text="Baja">
      <formula>NOT(ISERROR(SEARCH("Baja",I40)))</formula>
    </cfRule>
    <cfRule type="containsText" dxfId="2546" priority="187" operator="containsText" text="Muy Alta">
      <formula>NOT(ISERROR(SEARCH("Muy Alta",I40)))</formula>
    </cfRule>
    <cfRule type="containsText" dxfId="2545" priority="188" operator="containsText" text="Alta">
      <formula>NOT(ISERROR(SEARCH("Alta",I40)))</formula>
    </cfRule>
    <cfRule type="containsText" dxfId="2544" priority="189" operator="containsText" text="Media">
      <formula>NOT(ISERROR(SEARCH("Media",I40)))</formula>
    </cfRule>
    <cfRule type="containsText" dxfId="2543" priority="190" operator="containsText" text="Media">
      <formula>NOT(ISERROR(SEARCH("Media",I40)))</formula>
    </cfRule>
    <cfRule type="containsText" dxfId="2542" priority="191" operator="containsText" text="Media">
      <formula>NOT(ISERROR(SEARCH("Media",I40)))</formula>
    </cfRule>
    <cfRule type="containsText" dxfId="2541" priority="192" operator="containsText" text="Muy Baja">
      <formula>NOT(ISERROR(SEARCH("Muy Baja",I40)))</formula>
    </cfRule>
    <cfRule type="containsText" dxfId="2540" priority="193" operator="containsText" text="Baja">
      <formula>NOT(ISERROR(SEARCH("Baja",I40)))</formula>
    </cfRule>
    <cfRule type="containsText" dxfId="2539" priority="194" operator="containsText" text="Muy Baja">
      <formula>NOT(ISERROR(SEARCH("Muy Baja",I40)))</formula>
    </cfRule>
    <cfRule type="containsText" dxfId="2538" priority="195" operator="containsText" text="Muy Baja">
      <formula>NOT(ISERROR(SEARCH("Muy Baja",I40)))</formula>
    </cfRule>
    <cfRule type="containsText" dxfId="2537" priority="196" operator="containsText" text="Muy Baja">
      <formula>NOT(ISERROR(SEARCH("Muy Baja",I40)))</formula>
    </cfRule>
    <cfRule type="containsText" dxfId="2536" priority="197" operator="containsText" text="Muy Baja'Tabla probabilidad'!">
      <formula>NOT(ISERROR(SEARCH("Muy Baja'Tabla probabilidad'!",I40)))</formula>
    </cfRule>
    <cfRule type="containsText" dxfId="2535" priority="198" operator="containsText" text="Muy bajo">
      <formula>NOT(ISERROR(SEARCH("Muy bajo",I40)))</formula>
    </cfRule>
    <cfRule type="containsText" dxfId="2534" priority="199" operator="containsText" text="Alta">
      <formula>NOT(ISERROR(SEARCH("Alta",I40)))</formula>
    </cfRule>
    <cfRule type="containsText" dxfId="2533" priority="200" operator="containsText" text="Media">
      <formula>NOT(ISERROR(SEARCH("Media",I40)))</formula>
    </cfRule>
    <cfRule type="containsText" dxfId="2532" priority="201" operator="containsText" text="Baja">
      <formula>NOT(ISERROR(SEARCH("Baja",I40)))</formula>
    </cfRule>
    <cfRule type="containsText" dxfId="2531" priority="202" operator="containsText" text="Muy baja">
      <formula>NOT(ISERROR(SEARCH("Muy baja",I40)))</formula>
    </cfRule>
    <cfRule type="cellIs" dxfId="2530" priority="205" operator="between">
      <formula>1</formula>
      <formula>2</formula>
    </cfRule>
    <cfRule type="cellIs" dxfId="2529" priority="206" operator="between">
      <formula>0</formula>
      <formula>2</formula>
    </cfRule>
  </conditionalFormatting>
  <conditionalFormatting sqref="I40">
    <cfRule type="containsText" dxfId="2528" priority="186" operator="containsText" text="Muy Alta">
      <formula>NOT(ISERROR(SEARCH("Muy Alta",I40)))</formula>
    </cfRule>
  </conditionalFormatting>
  <conditionalFormatting sqref="Y40:Y44">
    <cfRule type="containsText" dxfId="2527" priority="166" operator="containsText" text="Muy Alta">
      <formula>NOT(ISERROR(SEARCH("Muy Alta",Y40)))</formula>
    </cfRule>
    <cfRule type="containsText" dxfId="2526" priority="167" operator="containsText" text="Alta">
      <formula>NOT(ISERROR(SEARCH("Alta",Y40)))</formula>
    </cfRule>
    <cfRule type="containsText" dxfId="2525" priority="168" operator="containsText" text="Media">
      <formula>NOT(ISERROR(SEARCH("Media",Y40)))</formula>
    </cfRule>
    <cfRule type="containsText" dxfId="2524" priority="169" operator="containsText" text="Muy Baja">
      <formula>NOT(ISERROR(SEARCH("Muy Baja",Y40)))</formula>
    </cfRule>
    <cfRule type="containsText" dxfId="2523" priority="170" operator="containsText" text="Baja">
      <formula>NOT(ISERROR(SEARCH("Baja",Y40)))</formula>
    </cfRule>
    <cfRule type="containsText" dxfId="2522" priority="171" operator="containsText" text="Muy Baja">
      <formula>NOT(ISERROR(SEARCH("Muy Baja",Y40)))</formula>
    </cfRule>
  </conditionalFormatting>
  <conditionalFormatting sqref="AC40:AC44">
    <cfRule type="containsText" dxfId="2521" priority="161" operator="containsText" text="Catastrófico">
      <formula>NOT(ISERROR(SEARCH("Catastrófico",AC40)))</formula>
    </cfRule>
    <cfRule type="containsText" dxfId="2520" priority="162" operator="containsText" text="Mayor">
      <formula>NOT(ISERROR(SEARCH("Mayor",AC40)))</formula>
    </cfRule>
    <cfRule type="containsText" dxfId="2519" priority="163" operator="containsText" text="Moderado">
      <formula>NOT(ISERROR(SEARCH("Moderado",AC40)))</formula>
    </cfRule>
    <cfRule type="containsText" dxfId="2518" priority="164" operator="containsText" text="Menor">
      <formula>NOT(ISERROR(SEARCH("Menor",AC40)))</formula>
    </cfRule>
    <cfRule type="containsText" dxfId="2517" priority="165" operator="containsText" text="Leve">
      <formula>NOT(ISERROR(SEARCH("Leve",AC40)))</formula>
    </cfRule>
  </conditionalFormatting>
  <conditionalFormatting sqref="AG40">
    <cfRule type="containsText" dxfId="2516" priority="152" operator="containsText" text="Extremo">
      <formula>NOT(ISERROR(SEARCH("Extremo",AG40)))</formula>
    </cfRule>
    <cfRule type="containsText" dxfId="2515" priority="153" operator="containsText" text="Alto">
      <formula>NOT(ISERROR(SEARCH("Alto",AG40)))</formula>
    </cfRule>
    <cfRule type="containsText" dxfId="2514" priority="154" operator="containsText" text="Moderado">
      <formula>NOT(ISERROR(SEARCH("Moderado",AG40)))</formula>
    </cfRule>
    <cfRule type="containsText" dxfId="2513" priority="155" operator="containsText" text="Menor">
      <formula>NOT(ISERROR(SEARCH("Menor",AG40)))</formula>
    </cfRule>
    <cfRule type="containsText" dxfId="2512" priority="156" operator="containsText" text="Bajo">
      <formula>NOT(ISERROR(SEARCH("Bajo",AG40)))</formula>
    </cfRule>
    <cfRule type="containsText" dxfId="2511" priority="157" operator="containsText" text="Moderado">
      <formula>NOT(ISERROR(SEARCH("Moderado",AG40)))</formula>
    </cfRule>
    <cfRule type="containsText" dxfId="2510" priority="158" operator="containsText" text="Extremo">
      <formula>NOT(ISERROR(SEARCH("Extremo",AG40)))</formula>
    </cfRule>
    <cfRule type="containsText" dxfId="2509" priority="159" operator="containsText" text="Baja">
      <formula>NOT(ISERROR(SEARCH("Baja",AG40)))</formula>
    </cfRule>
    <cfRule type="containsText" dxfId="2508" priority="160" operator="containsText" text="Alto">
      <formula>NOT(ISERROR(SEARCH("Alto",AG40)))</formula>
    </cfRule>
  </conditionalFormatting>
  <conditionalFormatting sqref="AE40:AE44">
    <cfRule type="containsText" dxfId="2507" priority="142" operator="containsText" text="Catastrófico">
      <formula>NOT(ISERROR(SEARCH("Catastrófico",AE40)))</formula>
    </cfRule>
    <cfRule type="containsText" dxfId="2506" priority="143" operator="containsText" text="Moderado">
      <formula>NOT(ISERROR(SEARCH("Moderado",AE40)))</formula>
    </cfRule>
    <cfRule type="containsText" dxfId="2505" priority="144" operator="containsText" text="Menor">
      <formula>NOT(ISERROR(SEARCH("Menor",AE40)))</formula>
    </cfRule>
    <cfRule type="containsText" dxfId="2504" priority="145" operator="containsText" text="Leve">
      <formula>NOT(ISERROR(SEARCH("Leve",AE40)))</formula>
    </cfRule>
    <cfRule type="containsText" dxfId="2503" priority="146" operator="containsText" text="Mayor">
      <formula>NOT(ISERROR(SEARCH("Mayor",AE40)))</formula>
    </cfRule>
  </conditionalFormatting>
  <conditionalFormatting sqref="N45">
    <cfRule type="containsText" dxfId="2502" priority="137" operator="containsText" text="Extremo">
      <formula>NOT(ISERROR(SEARCH("Extremo",N45)))</formula>
    </cfRule>
    <cfRule type="containsText" dxfId="2501" priority="138" operator="containsText" text="Alto">
      <formula>NOT(ISERROR(SEARCH("Alto",N45)))</formula>
    </cfRule>
    <cfRule type="containsText" dxfId="2500" priority="139" operator="containsText" text="Bajo">
      <formula>NOT(ISERROR(SEARCH("Bajo",N45)))</formula>
    </cfRule>
    <cfRule type="containsText" dxfId="2499" priority="140" operator="containsText" text="Moderado">
      <formula>NOT(ISERROR(SEARCH("Moderado",N45)))</formula>
    </cfRule>
    <cfRule type="containsText" dxfId="2498" priority="141" operator="containsText" text="Extremo">
      <formula>NOT(ISERROR(SEARCH("Extremo",N45)))</formula>
    </cfRule>
  </conditionalFormatting>
  <conditionalFormatting sqref="I45">
    <cfRule type="containsText" dxfId="2497" priority="114" operator="containsText" text="Muy Baja">
      <formula>NOT(ISERROR(SEARCH("Muy Baja",I45)))</formula>
    </cfRule>
    <cfRule type="containsText" dxfId="2496" priority="115" operator="containsText" text="Baja">
      <formula>NOT(ISERROR(SEARCH("Baja",I45)))</formula>
    </cfRule>
    <cfRule type="containsText" dxfId="2495" priority="117" operator="containsText" text="Muy Alta">
      <formula>NOT(ISERROR(SEARCH("Muy Alta",I45)))</formula>
    </cfRule>
    <cfRule type="containsText" dxfId="2494" priority="118" operator="containsText" text="Alta">
      <formula>NOT(ISERROR(SEARCH("Alta",I45)))</formula>
    </cfRule>
    <cfRule type="containsText" dxfId="2493" priority="119" operator="containsText" text="Media">
      <formula>NOT(ISERROR(SEARCH("Media",I45)))</formula>
    </cfRule>
    <cfRule type="containsText" dxfId="2492" priority="120" operator="containsText" text="Media">
      <formula>NOT(ISERROR(SEARCH("Media",I45)))</formula>
    </cfRule>
    <cfRule type="containsText" dxfId="2491" priority="121" operator="containsText" text="Media">
      <formula>NOT(ISERROR(SEARCH("Media",I45)))</formula>
    </cfRule>
    <cfRule type="containsText" dxfId="2490" priority="122" operator="containsText" text="Muy Baja">
      <formula>NOT(ISERROR(SEARCH("Muy Baja",I45)))</formula>
    </cfRule>
    <cfRule type="containsText" dxfId="2489" priority="123" operator="containsText" text="Baja">
      <formula>NOT(ISERROR(SEARCH("Baja",I45)))</formula>
    </cfRule>
    <cfRule type="containsText" dxfId="2488" priority="124" operator="containsText" text="Muy Baja">
      <formula>NOT(ISERROR(SEARCH("Muy Baja",I45)))</formula>
    </cfRule>
    <cfRule type="containsText" dxfId="2487" priority="125" operator="containsText" text="Muy Baja">
      <formula>NOT(ISERROR(SEARCH("Muy Baja",I45)))</formula>
    </cfRule>
    <cfRule type="containsText" dxfId="2486" priority="126" operator="containsText" text="Muy Baja">
      <formula>NOT(ISERROR(SEARCH("Muy Baja",I45)))</formula>
    </cfRule>
    <cfRule type="containsText" dxfId="2485" priority="127" operator="containsText" text="Muy Baja'Tabla probabilidad'!">
      <formula>NOT(ISERROR(SEARCH("Muy Baja'Tabla probabilidad'!",I45)))</formula>
    </cfRule>
    <cfRule type="containsText" dxfId="2484" priority="128" operator="containsText" text="Muy bajo">
      <formula>NOT(ISERROR(SEARCH("Muy bajo",I45)))</formula>
    </cfRule>
    <cfRule type="containsText" dxfId="2483" priority="129" operator="containsText" text="Alta">
      <formula>NOT(ISERROR(SEARCH("Alta",I45)))</formula>
    </cfRule>
    <cfRule type="containsText" dxfId="2482" priority="130" operator="containsText" text="Media">
      <formula>NOT(ISERROR(SEARCH("Media",I45)))</formula>
    </cfRule>
    <cfRule type="containsText" dxfId="2481" priority="131" operator="containsText" text="Baja">
      <formula>NOT(ISERROR(SEARCH("Baja",I45)))</formula>
    </cfRule>
    <cfRule type="containsText" dxfId="2480" priority="132" operator="containsText" text="Muy baja">
      <formula>NOT(ISERROR(SEARCH("Muy baja",I45)))</formula>
    </cfRule>
    <cfRule type="cellIs" dxfId="2479" priority="135" operator="between">
      <formula>1</formula>
      <formula>2</formula>
    </cfRule>
    <cfRule type="cellIs" dxfId="2478" priority="136" operator="between">
      <formula>0</formula>
      <formula>2</formula>
    </cfRule>
  </conditionalFormatting>
  <conditionalFormatting sqref="I45">
    <cfRule type="containsText" dxfId="2477" priority="116" operator="containsText" text="Muy Alta">
      <formula>NOT(ISERROR(SEARCH("Muy Alta",I45)))</formula>
    </cfRule>
  </conditionalFormatting>
  <conditionalFormatting sqref="Y45:Y49">
    <cfRule type="containsText" dxfId="2476" priority="96" operator="containsText" text="Muy Alta">
      <formula>NOT(ISERROR(SEARCH("Muy Alta",Y45)))</formula>
    </cfRule>
    <cfRule type="containsText" dxfId="2475" priority="97" operator="containsText" text="Alta">
      <formula>NOT(ISERROR(SEARCH("Alta",Y45)))</formula>
    </cfRule>
    <cfRule type="containsText" dxfId="2474" priority="98" operator="containsText" text="Media">
      <formula>NOT(ISERROR(SEARCH("Media",Y45)))</formula>
    </cfRule>
    <cfRule type="containsText" dxfId="2473" priority="99" operator="containsText" text="Muy Baja">
      <formula>NOT(ISERROR(SEARCH("Muy Baja",Y45)))</formula>
    </cfRule>
    <cfRule type="containsText" dxfId="2472" priority="100" operator="containsText" text="Baja">
      <formula>NOT(ISERROR(SEARCH("Baja",Y45)))</formula>
    </cfRule>
    <cfRule type="containsText" dxfId="2471" priority="101" operator="containsText" text="Muy Baja">
      <formula>NOT(ISERROR(SEARCH("Muy Baja",Y45)))</formula>
    </cfRule>
  </conditionalFormatting>
  <conditionalFormatting sqref="AC45:AC49">
    <cfRule type="containsText" dxfId="2470" priority="91" operator="containsText" text="Catastrófico">
      <formula>NOT(ISERROR(SEARCH("Catastrófico",AC45)))</formula>
    </cfRule>
    <cfRule type="containsText" dxfId="2469" priority="92" operator="containsText" text="Mayor">
      <formula>NOT(ISERROR(SEARCH("Mayor",AC45)))</formula>
    </cfRule>
    <cfRule type="containsText" dxfId="2468" priority="93" operator="containsText" text="Moderado">
      <formula>NOT(ISERROR(SEARCH("Moderado",AC45)))</formula>
    </cfRule>
    <cfRule type="containsText" dxfId="2467" priority="94" operator="containsText" text="Menor">
      <formula>NOT(ISERROR(SEARCH("Menor",AC45)))</formula>
    </cfRule>
    <cfRule type="containsText" dxfId="2466" priority="95" operator="containsText" text="Leve">
      <formula>NOT(ISERROR(SEARCH("Leve",AC45)))</formula>
    </cfRule>
  </conditionalFormatting>
  <conditionalFormatting sqref="AG45">
    <cfRule type="containsText" dxfId="2465" priority="82" operator="containsText" text="Extremo">
      <formula>NOT(ISERROR(SEARCH("Extremo",AG45)))</formula>
    </cfRule>
    <cfRule type="containsText" dxfId="2464" priority="83" operator="containsText" text="Alto">
      <formula>NOT(ISERROR(SEARCH("Alto",AG45)))</formula>
    </cfRule>
    <cfRule type="containsText" dxfId="2463" priority="84" operator="containsText" text="Moderado">
      <formula>NOT(ISERROR(SEARCH("Moderado",AG45)))</formula>
    </cfRule>
    <cfRule type="containsText" dxfId="2462" priority="85" operator="containsText" text="Menor">
      <formula>NOT(ISERROR(SEARCH("Menor",AG45)))</formula>
    </cfRule>
    <cfRule type="containsText" dxfId="2461" priority="86" operator="containsText" text="Bajo">
      <formula>NOT(ISERROR(SEARCH("Bajo",AG45)))</formula>
    </cfRule>
    <cfRule type="containsText" dxfId="2460" priority="87" operator="containsText" text="Moderado">
      <formula>NOT(ISERROR(SEARCH("Moderado",AG45)))</formula>
    </cfRule>
    <cfRule type="containsText" dxfId="2459" priority="88" operator="containsText" text="Extremo">
      <formula>NOT(ISERROR(SEARCH("Extremo",AG45)))</formula>
    </cfRule>
    <cfRule type="containsText" dxfId="2458" priority="89" operator="containsText" text="Baja">
      <formula>NOT(ISERROR(SEARCH("Baja",AG45)))</formula>
    </cfRule>
    <cfRule type="containsText" dxfId="2457" priority="90" operator="containsText" text="Alto">
      <formula>NOT(ISERROR(SEARCH("Alto",AG45)))</formula>
    </cfRule>
  </conditionalFormatting>
  <conditionalFormatting sqref="AE45:AE49">
    <cfRule type="containsText" dxfId="2456" priority="72" operator="containsText" text="Catastrófico">
      <formula>NOT(ISERROR(SEARCH("Catastrófico",AE45)))</formula>
    </cfRule>
    <cfRule type="containsText" dxfId="2455" priority="73" operator="containsText" text="Moderado">
      <formula>NOT(ISERROR(SEARCH("Moderado",AE45)))</formula>
    </cfRule>
    <cfRule type="containsText" dxfId="2454" priority="74" operator="containsText" text="Menor">
      <formula>NOT(ISERROR(SEARCH("Menor",AE45)))</formula>
    </cfRule>
    <cfRule type="containsText" dxfId="2453" priority="75" operator="containsText" text="Leve">
      <formula>NOT(ISERROR(SEARCH("Leve",AE45)))</formula>
    </cfRule>
    <cfRule type="containsText" dxfId="2452" priority="76" operator="containsText" text="Mayor">
      <formula>NOT(ISERROR(SEARCH("Mayor",AE45)))</formula>
    </cfRule>
  </conditionalFormatting>
  <conditionalFormatting sqref="N50">
    <cfRule type="containsText" dxfId="2451" priority="67" operator="containsText" text="Extremo">
      <formula>NOT(ISERROR(SEARCH("Extremo",N50)))</formula>
    </cfRule>
    <cfRule type="containsText" dxfId="2450" priority="68" operator="containsText" text="Alto">
      <formula>NOT(ISERROR(SEARCH("Alto",N50)))</formula>
    </cfRule>
    <cfRule type="containsText" dxfId="2449" priority="69" operator="containsText" text="Bajo">
      <formula>NOT(ISERROR(SEARCH("Bajo",N50)))</formula>
    </cfRule>
    <cfRule type="containsText" dxfId="2448" priority="70" operator="containsText" text="Moderado">
      <formula>NOT(ISERROR(SEARCH("Moderado",N50)))</formula>
    </cfRule>
    <cfRule type="containsText" dxfId="2447" priority="71" operator="containsText" text="Extremo">
      <formula>NOT(ISERROR(SEARCH("Extremo",N50)))</formula>
    </cfRule>
  </conditionalFormatting>
  <conditionalFormatting sqref="I50">
    <cfRule type="containsText" dxfId="2446" priority="44" operator="containsText" text="Muy Baja">
      <formula>NOT(ISERROR(SEARCH("Muy Baja",I50)))</formula>
    </cfRule>
    <cfRule type="containsText" dxfId="2445" priority="45" operator="containsText" text="Baja">
      <formula>NOT(ISERROR(SEARCH("Baja",I50)))</formula>
    </cfRule>
    <cfRule type="containsText" dxfId="2444" priority="47" operator="containsText" text="Muy Alta">
      <formula>NOT(ISERROR(SEARCH("Muy Alta",I50)))</formula>
    </cfRule>
    <cfRule type="containsText" dxfId="2443" priority="48" operator="containsText" text="Alta">
      <formula>NOT(ISERROR(SEARCH("Alta",I50)))</formula>
    </cfRule>
    <cfRule type="containsText" dxfId="2442" priority="49" operator="containsText" text="Media">
      <formula>NOT(ISERROR(SEARCH("Media",I50)))</formula>
    </cfRule>
    <cfRule type="containsText" dxfId="2441" priority="50" operator="containsText" text="Media">
      <formula>NOT(ISERROR(SEARCH("Media",I50)))</formula>
    </cfRule>
    <cfRule type="containsText" dxfId="2440" priority="51" operator="containsText" text="Media">
      <formula>NOT(ISERROR(SEARCH("Media",I50)))</formula>
    </cfRule>
    <cfRule type="containsText" dxfId="2439" priority="52" operator="containsText" text="Muy Baja">
      <formula>NOT(ISERROR(SEARCH("Muy Baja",I50)))</formula>
    </cfRule>
    <cfRule type="containsText" dxfId="2438" priority="53" operator="containsText" text="Baja">
      <formula>NOT(ISERROR(SEARCH("Baja",I50)))</formula>
    </cfRule>
    <cfRule type="containsText" dxfId="2437" priority="54" operator="containsText" text="Muy Baja">
      <formula>NOT(ISERROR(SEARCH("Muy Baja",I50)))</formula>
    </cfRule>
    <cfRule type="containsText" dxfId="2436" priority="55" operator="containsText" text="Muy Baja">
      <formula>NOT(ISERROR(SEARCH("Muy Baja",I50)))</formula>
    </cfRule>
    <cfRule type="containsText" dxfId="2435" priority="56" operator="containsText" text="Muy Baja">
      <formula>NOT(ISERROR(SEARCH("Muy Baja",I50)))</formula>
    </cfRule>
    <cfRule type="containsText" dxfId="2434" priority="57" operator="containsText" text="Muy Baja'Tabla probabilidad'!">
      <formula>NOT(ISERROR(SEARCH("Muy Baja'Tabla probabilidad'!",I50)))</formula>
    </cfRule>
    <cfRule type="containsText" dxfId="2433" priority="58" operator="containsText" text="Muy bajo">
      <formula>NOT(ISERROR(SEARCH("Muy bajo",I50)))</formula>
    </cfRule>
    <cfRule type="containsText" dxfId="2432" priority="59" operator="containsText" text="Alta">
      <formula>NOT(ISERROR(SEARCH("Alta",I50)))</formula>
    </cfRule>
    <cfRule type="containsText" dxfId="2431" priority="60" operator="containsText" text="Media">
      <formula>NOT(ISERROR(SEARCH("Media",I50)))</formula>
    </cfRule>
    <cfRule type="containsText" dxfId="2430" priority="61" operator="containsText" text="Baja">
      <formula>NOT(ISERROR(SEARCH("Baja",I50)))</formula>
    </cfRule>
    <cfRule type="containsText" dxfId="2429" priority="62" operator="containsText" text="Muy baja">
      <formula>NOT(ISERROR(SEARCH("Muy baja",I50)))</formula>
    </cfRule>
    <cfRule type="cellIs" dxfId="2428" priority="65" operator="between">
      <formula>1</formula>
      <formula>2</formula>
    </cfRule>
    <cfRule type="cellIs" dxfId="2427" priority="66" operator="between">
      <formula>0</formula>
      <formula>2</formula>
    </cfRule>
  </conditionalFormatting>
  <conditionalFormatting sqref="I50">
    <cfRule type="containsText" dxfId="2426" priority="46" operator="containsText" text="Muy Alta">
      <formula>NOT(ISERROR(SEARCH("Muy Alta",I50)))</formula>
    </cfRule>
  </conditionalFormatting>
  <conditionalFormatting sqref="Y50:Y54">
    <cfRule type="containsText" dxfId="2425" priority="26" operator="containsText" text="Muy Alta">
      <formula>NOT(ISERROR(SEARCH("Muy Alta",Y50)))</formula>
    </cfRule>
    <cfRule type="containsText" dxfId="2424" priority="27" operator="containsText" text="Alta">
      <formula>NOT(ISERROR(SEARCH("Alta",Y50)))</formula>
    </cfRule>
    <cfRule type="containsText" dxfId="2423" priority="28" operator="containsText" text="Media">
      <formula>NOT(ISERROR(SEARCH("Media",Y50)))</formula>
    </cfRule>
    <cfRule type="containsText" dxfId="2422" priority="29" operator="containsText" text="Muy Baja">
      <formula>NOT(ISERROR(SEARCH("Muy Baja",Y50)))</formula>
    </cfRule>
    <cfRule type="containsText" dxfId="2421" priority="30" operator="containsText" text="Baja">
      <formula>NOT(ISERROR(SEARCH("Baja",Y50)))</formula>
    </cfRule>
    <cfRule type="containsText" dxfId="2420" priority="31" operator="containsText" text="Muy Baja">
      <formula>NOT(ISERROR(SEARCH("Muy Baja",Y50)))</formula>
    </cfRule>
  </conditionalFormatting>
  <conditionalFormatting sqref="AC50:AC54">
    <cfRule type="containsText" dxfId="2419" priority="21" operator="containsText" text="Catastrófico">
      <formula>NOT(ISERROR(SEARCH("Catastrófico",AC50)))</formula>
    </cfRule>
    <cfRule type="containsText" dxfId="2418" priority="22" operator="containsText" text="Mayor">
      <formula>NOT(ISERROR(SEARCH("Mayor",AC50)))</formula>
    </cfRule>
    <cfRule type="containsText" dxfId="2417" priority="23" operator="containsText" text="Moderado">
      <formula>NOT(ISERROR(SEARCH("Moderado",AC50)))</formula>
    </cfRule>
    <cfRule type="containsText" dxfId="2416" priority="24" operator="containsText" text="Menor">
      <formula>NOT(ISERROR(SEARCH("Menor",AC50)))</formula>
    </cfRule>
    <cfRule type="containsText" dxfId="2415" priority="25" operator="containsText" text="Leve">
      <formula>NOT(ISERROR(SEARCH("Leve",AC50)))</formula>
    </cfRule>
  </conditionalFormatting>
  <conditionalFormatting sqref="AG50">
    <cfRule type="containsText" dxfId="2414" priority="12" operator="containsText" text="Extremo">
      <formula>NOT(ISERROR(SEARCH("Extremo",AG50)))</formula>
    </cfRule>
    <cfRule type="containsText" dxfId="2413" priority="13" operator="containsText" text="Alto">
      <formula>NOT(ISERROR(SEARCH("Alto",AG50)))</formula>
    </cfRule>
    <cfRule type="containsText" dxfId="2412" priority="14" operator="containsText" text="Moderado">
      <formula>NOT(ISERROR(SEARCH("Moderado",AG50)))</formula>
    </cfRule>
    <cfRule type="containsText" dxfId="2411" priority="15" operator="containsText" text="Menor">
      <formula>NOT(ISERROR(SEARCH("Menor",AG50)))</formula>
    </cfRule>
    <cfRule type="containsText" dxfId="2410" priority="16" operator="containsText" text="Bajo">
      <formula>NOT(ISERROR(SEARCH("Bajo",AG50)))</formula>
    </cfRule>
    <cfRule type="containsText" dxfId="2409" priority="17" operator="containsText" text="Moderado">
      <formula>NOT(ISERROR(SEARCH("Moderado",AG50)))</formula>
    </cfRule>
    <cfRule type="containsText" dxfId="2408" priority="18" operator="containsText" text="Extremo">
      <formula>NOT(ISERROR(SEARCH("Extremo",AG50)))</formula>
    </cfRule>
    <cfRule type="containsText" dxfId="2407" priority="19" operator="containsText" text="Baja">
      <formula>NOT(ISERROR(SEARCH("Baja",AG50)))</formula>
    </cfRule>
    <cfRule type="containsText" dxfId="2406" priority="20" operator="containsText" text="Alto">
      <formula>NOT(ISERROR(SEARCH("Alto",AG50)))</formula>
    </cfRule>
  </conditionalFormatting>
  <conditionalFormatting sqref="AE50:AE54">
    <cfRule type="containsText" dxfId="2405" priority="2" operator="containsText" text="Catastrófico">
      <formula>NOT(ISERROR(SEARCH("Catastrófico",AE50)))</formula>
    </cfRule>
    <cfRule type="containsText" dxfId="2404" priority="3" operator="containsText" text="Moderado">
      <formula>NOT(ISERROR(SEARCH("Moderado",AE50)))</formula>
    </cfRule>
    <cfRule type="containsText" dxfId="2403" priority="4" operator="containsText" text="Menor">
      <formula>NOT(ISERROR(SEARCH("Menor",AE50)))</formula>
    </cfRule>
    <cfRule type="containsText" dxfId="2402" priority="5" operator="containsText" text="Leve">
      <formula>NOT(ISERROR(SEARCH("Leve",AE50)))</formula>
    </cfRule>
    <cfRule type="containsText" dxfId="2401" priority="6" operator="containsText" text="Mayor">
      <formula>NOT(ISERROR(SEARCH("Mayor",AE50)))</formula>
    </cfRule>
  </conditionalFormatting>
  <dataValidations count="1">
    <dataValidation allowBlank="1" showInputMessage="1" showErrorMessage="1" prompt="Enunciar cuál es el control" sqref="P10:P13 P15:P18" xr:uid="{61608951-B30F-46D6-9B55-58D8D41F5FD9}"/>
  </dataValidations>
  <pageMargins left="0.7" right="0.7" top="0.75" bottom="0.75" header="0.3" footer="0.3"/>
  <pageSetup orientation="portrait" r:id="rId1"/>
  <drawing r:id="rId2"/>
  <extLst>
    <ext xmlns:x14="http://schemas.microsoft.com/office/spreadsheetml/2009/9/main" uri="{78C0D931-6437-407d-A8EE-F0AAD7539E65}">
      <x14:conditionalFormattings>
        <x14:conditionalFormatting xmlns:xm="http://schemas.microsoft.com/office/excel/2006/main">
          <x14:cfRule type="containsText" priority="849" operator="containsText" id="{85F911A9-FF11-4B11-A4CC-F406EAB53E70}">
            <xm:f>NOT(ISERROR(SEARCH('Tabla probabilidad'!$B$5,I10)))</xm:f>
            <xm:f>'Tabla probabilidad'!$B$5</xm:f>
            <x14:dxf>
              <font>
                <color rgb="FF006100"/>
              </font>
              <fill>
                <patternFill>
                  <bgColor rgb="FFC6EFCE"/>
                </patternFill>
              </fill>
            </x14:dxf>
          </x14:cfRule>
          <x14:cfRule type="containsText" priority="850" operator="containsText" id="{C222FDBF-3C08-4113-9351-76033CF06434}">
            <xm:f>NOT(ISERROR(SEARCH('Tabla probabilidad'!$B$5,I10)))</xm:f>
            <xm:f>'Tabla probabilidad'!$B$5</xm:f>
            <x14:dxf>
              <font>
                <color rgb="FF9C0006"/>
              </font>
              <fill>
                <patternFill>
                  <bgColor rgb="FFFFC7CE"/>
                </patternFill>
              </fill>
            </x14:dxf>
          </x14:cfRule>
          <xm:sqref>I10</xm:sqref>
        </x14:conditionalFormatting>
        <x14:conditionalFormatting xmlns:xm="http://schemas.microsoft.com/office/excel/2006/main">
          <x14:cfRule type="containsText" priority="581" operator="containsText" id="{130BBF8F-6F36-4C1F-BB40-DA538C9DA4BA}">
            <xm:f>NOT(ISERROR(SEARCH('Tabla probabilidad'!$B$5,I15)))</xm:f>
            <xm:f>'Tabla probabilidad'!$B$5</xm:f>
            <x14:dxf>
              <font>
                <color rgb="FF006100"/>
              </font>
              <fill>
                <patternFill>
                  <bgColor rgb="FFC6EFCE"/>
                </patternFill>
              </fill>
            </x14:dxf>
          </x14:cfRule>
          <x14:cfRule type="containsText" priority="582" operator="containsText" id="{0DBD8F32-72F4-47FE-A8E8-92CA123A277C}">
            <xm:f>NOT(ISERROR(SEARCH('Tabla probabilidad'!$B$5,I15)))</xm:f>
            <xm:f>'Tabla probabilidad'!$B$5</xm:f>
            <x14:dxf>
              <font>
                <color rgb="FF9C0006"/>
              </font>
              <fill>
                <patternFill>
                  <bgColor rgb="FFFFC7CE"/>
                </patternFill>
              </fill>
            </x14:dxf>
          </x14:cfRule>
          <xm:sqref>I15 I20</xm:sqref>
        </x14:conditionalFormatting>
        <x14:conditionalFormatting xmlns:xm="http://schemas.microsoft.com/office/excel/2006/main">
          <x14:cfRule type="containsText" priority="421" operator="containsText" id="{DF7D542B-1BF1-4317-8F9F-9E217298398A}">
            <xm:f>NOT(ISERROR(SEARCH('Tabla probabilidad'!$B$5,I25)))</xm:f>
            <xm:f>'Tabla probabilidad'!$B$5</xm:f>
            <x14:dxf>
              <font>
                <color rgb="FF006100"/>
              </font>
              <fill>
                <patternFill>
                  <bgColor rgb="FFC6EFCE"/>
                </patternFill>
              </fill>
            </x14:dxf>
          </x14:cfRule>
          <x14:cfRule type="containsText" priority="422" operator="containsText" id="{588CF624-76F0-4DA9-B250-68F531E8679C}">
            <xm:f>NOT(ISERROR(SEARCH('Tabla probabilidad'!$B$5,I25)))</xm:f>
            <xm:f>'Tabla probabilidad'!$B$5</xm:f>
            <x14:dxf>
              <font>
                <color rgb="FF9C0006"/>
              </font>
              <fill>
                <patternFill>
                  <bgColor rgb="FFFFC7CE"/>
                </patternFill>
              </fill>
            </x14:dxf>
          </x14:cfRule>
          <xm:sqref>I25 I30 I35</xm:sqref>
        </x14:conditionalFormatting>
        <x14:conditionalFormatting xmlns:xm="http://schemas.microsoft.com/office/excel/2006/main">
          <x14:cfRule type="containsText" priority="203" operator="containsText" id="{D71E484F-FE07-4D18-8E45-7EB7DDE70E2C}">
            <xm:f>NOT(ISERROR(SEARCH('Tabla probabilidad'!$B$5,I40)))</xm:f>
            <xm:f>'Tabla probabilidad'!$B$5</xm:f>
            <x14:dxf>
              <font>
                <color rgb="FF006100"/>
              </font>
              <fill>
                <patternFill>
                  <bgColor rgb="FFC6EFCE"/>
                </patternFill>
              </fill>
            </x14:dxf>
          </x14:cfRule>
          <x14:cfRule type="containsText" priority="204" operator="containsText" id="{DC4E61ED-7433-4BAB-A2FA-262F21FE4597}">
            <xm:f>NOT(ISERROR(SEARCH('Tabla probabilidad'!$B$5,I40)))</xm:f>
            <xm:f>'Tabla probabilidad'!$B$5</xm:f>
            <x14:dxf>
              <font>
                <color rgb="FF9C0006"/>
              </font>
              <fill>
                <patternFill>
                  <bgColor rgb="FFFFC7CE"/>
                </patternFill>
              </fill>
            </x14:dxf>
          </x14:cfRule>
          <xm:sqref>I40</xm:sqref>
        </x14:conditionalFormatting>
        <x14:conditionalFormatting xmlns:xm="http://schemas.microsoft.com/office/excel/2006/main">
          <x14:cfRule type="containsText" priority="133" operator="containsText" id="{91325732-CCEB-40E7-9A2C-98900CB15E77}">
            <xm:f>NOT(ISERROR(SEARCH('Tabla probabilidad'!$B$5,I45)))</xm:f>
            <xm:f>'Tabla probabilidad'!$B$5</xm:f>
            <x14:dxf>
              <font>
                <color rgb="FF006100"/>
              </font>
              <fill>
                <patternFill>
                  <bgColor rgb="FFC6EFCE"/>
                </patternFill>
              </fill>
            </x14:dxf>
          </x14:cfRule>
          <x14:cfRule type="containsText" priority="134" operator="containsText" id="{36243104-5BAC-4A7B-8705-D48F4AC59121}">
            <xm:f>NOT(ISERROR(SEARCH('Tabla probabilidad'!$B$5,I45)))</xm:f>
            <xm:f>'Tabla probabilidad'!$B$5</xm:f>
            <x14:dxf>
              <font>
                <color rgb="FF9C0006"/>
              </font>
              <fill>
                <patternFill>
                  <bgColor rgb="FFFFC7CE"/>
                </patternFill>
              </fill>
            </x14:dxf>
          </x14:cfRule>
          <xm:sqref>I45</xm:sqref>
        </x14:conditionalFormatting>
        <x14:conditionalFormatting xmlns:xm="http://schemas.microsoft.com/office/excel/2006/main">
          <x14:cfRule type="containsText" priority="63" operator="containsText" id="{3498E6D8-7225-4046-93C9-2583E1784B5A}">
            <xm:f>NOT(ISERROR(SEARCH('Tabla probabilidad'!$B$5,I50)))</xm:f>
            <xm:f>'Tabla probabilidad'!$B$5</xm:f>
            <x14:dxf>
              <font>
                <color rgb="FF006100"/>
              </font>
              <fill>
                <patternFill>
                  <bgColor rgb="FFC6EFCE"/>
                </patternFill>
              </fill>
            </x14:dxf>
          </x14:cfRule>
          <x14:cfRule type="containsText" priority="64" operator="containsText" id="{E63BDDF0-19FD-41FB-A743-3056F46EF7F2}">
            <xm:f>NOT(ISERROR(SEARCH('Tabla probabilidad'!$B$5,I50)))</xm:f>
            <xm:f>'Tabla probabilidad'!$B$5</xm:f>
            <x14:dxf>
              <font>
                <color rgb="FF9C0006"/>
              </font>
              <fill>
                <patternFill>
                  <bgColor rgb="FFFFC7CE"/>
                </patternFill>
              </fill>
            </x14:dxf>
          </x14:cfRule>
          <xm:sqref>I50</xm:sqref>
        </x14:conditionalFormatting>
      </x14:conditionalFormattings>
    </ext>
    <ext xmlns:x14="http://schemas.microsoft.com/office/spreadsheetml/2009/9/main" uri="{CCE6A557-97BC-4b89-ADB6-D9C93CAAB3DF}">
      <x14:dataValidations xmlns:xm="http://schemas.microsoft.com/office/excel/2006/main" count="10">
        <x14:dataValidation type="list" allowBlank="1" showInputMessage="1" showErrorMessage="1" xr:uid="{F6152631-F681-4C4E-BD91-BCB01166AE87}">
          <x14:formula1>
            <xm:f>LISTA!$J$3:$J$4</xm:f>
          </x14:formula1>
          <xm:sqref>AN10 AN15 AN20 AN25 AN30 AN35 AN40 AN45 AN50</xm:sqref>
        </x14:dataValidation>
        <x14:dataValidation type="list" allowBlank="1" showInputMessage="1" showErrorMessage="1" xr:uid="{270C6AF1-470F-403E-AB6A-1DF3F7D25A9D}">
          <x14:formula1>
            <xm:f>LISTA!$K$3:$K$6</xm:f>
          </x14:formula1>
          <xm:sqref>AH10 AH15 AH20 AH25 AH30 AH35 AH40 AH45 AH50</xm:sqref>
        </x14:dataValidation>
        <x14:dataValidation type="list" allowBlank="1" showInputMessage="1" showErrorMessage="1" xr:uid="{94376D5C-53F0-4688-9515-A14D1E0F7D9F}">
          <x14:formula1>
            <xm:f>LISTA!$F$3:$F$4</xm:f>
          </x14:formula1>
          <xm:sqref>S10:S54</xm:sqref>
        </x14:dataValidation>
        <x14:dataValidation type="list" allowBlank="1" showInputMessage="1" showErrorMessage="1" xr:uid="{B499CAED-1749-4DA2-99B1-B5FB19D917D8}">
          <x14:formula1>
            <xm:f>LISTA!$G$3:$G$4</xm:f>
          </x14:formula1>
          <xm:sqref>U10:U54</xm:sqref>
        </x14:dataValidation>
        <x14:dataValidation type="list" allowBlank="1" showInputMessage="1" showErrorMessage="1" xr:uid="{829348BB-3BA9-4F51-A95A-54A0B35C6704}">
          <x14:formula1>
            <xm:f>LISTA!$H$3:$H$4</xm:f>
          </x14:formula1>
          <xm:sqref>V10:V54</xm:sqref>
        </x14:dataValidation>
        <x14:dataValidation type="list" allowBlank="1" showInputMessage="1" showErrorMessage="1" xr:uid="{68E9454F-9727-41CD-95D8-6CCA21FDBA47}">
          <x14:formula1>
            <xm:f>LISTA!$I$3:$I$4</xm:f>
          </x14:formula1>
          <xm:sqref>W10:W54</xm:sqref>
        </x14:dataValidation>
        <x14:dataValidation type="list" allowBlank="1" showInputMessage="1" showErrorMessage="1" xr:uid="{55F41AD7-F2FF-47D8-8429-7EF993D60E0F}">
          <x14:formula1>
            <xm:f>LISTA!$E$3:$E$5</xm:f>
          </x14:formula1>
          <xm:sqref>R10:R54</xm:sqref>
        </x14:dataValidation>
        <x14:dataValidation type="list" allowBlank="1" showInputMessage="1" showErrorMessage="1" xr:uid="{3F1B1000-8CD2-4732-A507-20A58C38F3E8}">
          <x14:formula1>
            <xm:f>LISTA!$C$3:$C$10</xm:f>
          </x14:formula1>
          <xm:sqref>G10:G54</xm:sqref>
        </x14:dataValidation>
        <x14:dataValidation type="list" allowBlank="1" showInputMessage="1" showErrorMessage="1" xr:uid="{3C9F1541-7D6F-40D4-9706-FE4CB23C2382}">
          <x14:formula1>
            <xm:f>LISTA!$D$3:$D$31</xm:f>
          </x14:formula1>
          <xm:sqref>K10:K54</xm:sqref>
        </x14:dataValidation>
        <x14:dataValidation type="list" allowBlank="1" showInputMessage="1" showErrorMessage="1" xr:uid="{90AA8A76-33C7-489A-9B88-625243A4135E}">
          <x14:formula1>
            <xm:f>LISTA!$B$3:$B$9</xm:f>
          </x14:formula1>
          <xm:sqref>C10:C54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783721-0FF2-4607-A9F1-DCF8BA3148B7}">
  <sheetPr>
    <tabColor theme="9" tint="0.39997558519241921"/>
  </sheetPr>
  <dimension ref="A3:I7"/>
  <sheetViews>
    <sheetView zoomScale="69" zoomScaleNormal="69" workbookViewId="0">
      <selection activeCell="H7" sqref="H7"/>
    </sheetView>
  </sheetViews>
  <sheetFormatPr baseColWidth="10" defaultColWidth="11.42578125" defaultRowHeight="15" x14ac:dyDescent="0.25"/>
  <cols>
    <col min="1" max="1" width="27.42578125" style="6" customWidth="1"/>
    <col min="2" max="2" width="33.28515625" style="6" customWidth="1"/>
    <col min="3" max="3" width="70.42578125" style="6" customWidth="1"/>
    <col min="4" max="4" width="46.42578125" style="6" customWidth="1"/>
    <col min="5" max="5" width="40.42578125" style="6" customWidth="1"/>
    <col min="6" max="6" width="41.28515625" style="6" customWidth="1"/>
    <col min="7" max="7" width="47.7109375" style="6" customWidth="1"/>
    <col min="8" max="8" width="42.85546875" style="6" customWidth="1"/>
    <col min="9" max="9" width="34" style="6" customWidth="1"/>
    <col min="10" max="16384" width="11.42578125" style="6"/>
  </cols>
  <sheetData>
    <row r="3" spans="1:9" x14ac:dyDescent="0.25">
      <c r="A3" s="378" t="s">
        <v>12</v>
      </c>
      <c r="B3" s="378"/>
      <c r="C3" s="378"/>
      <c r="D3" s="378"/>
      <c r="E3" s="378"/>
      <c r="F3" s="378"/>
      <c r="G3" s="378"/>
      <c r="H3" s="378"/>
    </row>
    <row r="4" spans="1:9" x14ac:dyDescent="0.25">
      <c r="A4" s="378"/>
      <c r="B4" s="378"/>
      <c r="C4" s="378"/>
      <c r="D4" s="378"/>
      <c r="E4" s="378"/>
      <c r="F4" s="378"/>
      <c r="G4" s="378"/>
      <c r="H4" s="378"/>
    </row>
    <row r="5" spans="1:9" ht="34.5" thickBot="1" x14ac:dyDescent="0.3">
      <c r="A5" s="18"/>
      <c r="B5" s="18"/>
      <c r="C5" s="18"/>
      <c r="D5" s="18"/>
      <c r="E5" s="18"/>
      <c r="F5" s="18"/>
      <c r="G5" s="18"/>
      <c r="H5" s="18"/>
    </row>
    <row r="6" spans="1:9" ht="71.25" customHeight="1" thickBot="1" x14ac:dyDescent="0.3">
      <c r="A6" s="379" t="s">
        <v>12</v>
      </c>
      <c r="B6" s="83" t="s">
        <v>93</v>
      </c>
      <c r="C6" s="84" t="s">
        <v>94</v>
      </c>
      <c r="D6" s="84" t="s">
        <v>95</v>
      </c>
      <c r="E6" s="84" t="s">
        <v>96</v>
      </c>
      <c r="F6" s="84" t="s">
        <v>97</v>
      </c>
      <c r="G6" s="154" t="s">
        <v>98</v>
      </c>
      <c r="H6" s="83" t="s">
        <v>99</v>
      </c>
      <c r="I6" s="83" t="s">
        <v>356</v>
      </c>
    </row>
    <row r="7" spans="1:9" ht="265.5" customHeight="1" thickBot="1" x14ac:dyDescent="0.3">
      <c r="A7" s="380"/>
      <c r="B7" s="19" t="s">
        <v>100</v>
      </c>
      <c r="C7" s="19" t="s">
        <v>101</v>
      </c>
      <c r="D7" s="19" t="s">
        <v>102</v>
      </c>
      <c r="E7" s="19" t="s">
        <v>103</v>
      </c>
      <c r="F7" s="19" t="s">
        <v>104</v>
      </c>
      <c r="G7" s="20" t="s">
        <v>105</v>
      </c>
      <c r="H7" s="166" t="s">
        <v>106</v>
      </c>
      <c r="I7" s="166" t="s">
        <v>357</v>
      </c>
    </row>
  </sheetData>
  <mergeCells count="2">
    <mergeCell ref="A3:H4"/>
    <mergeCell ref="A6:A7"/>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210667-3AFD-47FD-9605-A490F90675A5}">
  <sheetPr>
    <tabColor rgb="FF00B0F0"/>
  </sheetPr>
  <dimension ref="A1:EG735"/>
  <sheetViews>
    <sheetView zoomScale="90" zoomScaleNormal="90" workbookViewId="0">
      <selection activeCell="C9" sqref="C9"/>
    </sheetView>
  </sheetViews>
  <sheetFormatPr baseColWidth="10" defaultRowHeight="15" x14ac:dyDescent="0.25"/>
  <cols>
    <col min="2" max="2" width="24.140625" customWidth="1"/>
    <col min="3" max="3" width="75.7109375" customWidth="1"/>
    <col min="4" max="4" width="29.85546875" customWidth="1"/>
    <col min="32" max="137" width="11.42578125" style="118"/>
  </cols>
  <sheetData>
    <row r="1" spans="1:31" s="118" customFormat="1" x14ac:dyDescent="0.25"/>
    <row r="2" spans="1:31" ht="23.25" x14ac:dyDescent="0.25">
      <c r="A2" s="6"/>
      <c r="B2" s="381" t="s">
        <v>107</v>
      </c>
      <c r="C2" s="381"/>
      <c r="D2" s="381"/>
      <c r="E2" s="6"/>
      <c r="F2" s="6"/>
      <c r="G2" s="6"/>
      <c r="H2" s="6"/>
      <c r="I2" s="6"/>
      <c r="J2" s="6"/>
      <c r="K2" s="6"/>
      <c r="L2" s="6"/>
      <c r="M2" s="6"/>
      <c r="N2" s="6"/>
      <c r="O2" s="6"/>
      <c r="P2" s="6"/>
      <c r="Q2" s="6"/>
      <c r="R2" s="6"/>
      <c r="S2" s="6"/>
      <c r="T2" s="6"/>
      <c r="U2" s="6"/>
      <c r="V2" s="6"/>
      <c r="W2" s="6"/>
      <c r="X2" s="6"/>
      <c r="Y2" s="6"/>
      <c r="Z2" s="6"/>
      <c r="AA2" s="6"/>
      <c r="AB2" s="6"/>
      <c r="AC2" s="6"/>
      <c r="AD2" s="6"/>
      <c r="AE2" s="6"/>
    </row>
    <row r="3" spans="1:31" x14ac:dyDescent="0.25">
      <c r="A3" s="6"/>
      <c r="B3" s="107"/>
      <c r="C3" s="107"/>
      <c r="D3" s="107"/>
      <c r="E3" s="6"/>
      <c r="F3" s="6"/>
      <c r="G3" s="6"/>
      <c r="H3" s="6"/>
      <c r="I3" s="6"/>
      <c r="J3" s="6"/>
      <c r="K3" s="6"/>
      <c r="L3" s="6"/>
      <c r="M3" s="6"/>
      <c r="N3" s="6"/>
      <c r="O3" s="6"/>
      <c r="P3" s="6"/>
      <c r="Q3" s="6"/>
      <c r="R3" s="6"/>
      <c r="S3" s="6"/>
      <c r="T3" s="6"/>
      <c r="U3" s="6"/>
      <c r="V3" s="6"/>
      <c r="W3" s="6"/>
      <c r="X3" s="6"/>
      <c r="Y3" s="6"/>
      <c r="Z3" s="6"/>
      <c r="AA3" s="6"/>
      <c r="AB3" s="6"/>
      <c r="AC3" s="6"/>
      <c r="AD3" s="6"/>
      <c r="AE3" s="6"/>
    </row>
    <row r="4" spans="1:31" ht="23.25" x14ac:dyDescent="0.25">
      <c r="A4" s="6"/>
      <c r="B4" s="21"/>
      <c r="C4" s="121" t="s">
        <v>108</v>
      </c>
      <c r="D4" s="121" t="s">
        <v>109</v>
      </c>
      <c r="E4" s="6"/>
      <c r="F4" s="6"/>
      <c r="G4" s="6"/>
      <c r="H4" s="6"/>
      <c r="I4" s="6"/>
      <c r="J4" s="6"/>
      <c r="K4" s="6"/>
      <c r="L4" s="6"/>
      <c r="M4" s="6"/>
      <c r="N4" s="6"/>
      <c r="O4" s="6"/>
      <c r="P4" s="6"/>
      <c r="Q4" s="6"/>
      <c r="R4" s="6"/>
      <c r="S4" s="6"/>
      <c r="T4" s="6"/>
      <c r="U4" s="6"/>
      <c r="V4" s="6"/>
      <c r="W4" s="6"/>
      <c r="X4" s="6"/>
      <c r="Y4" s="6"/>
      <c r="Z4" s="6"/>
      <c r="AA4" s="6"/>
      <c r="AB4" s="6"/>
      <c r="AC4" s="6"/>
      <c r="AD4" s="6"/>
      <c r="AE4" s="6"/>
    </row>
    <row r="5" spans="1:31" ht="46.5" x14ac:dyDescent="0.25">
      <c r="A5" s="6"/>
      <c r="B5" s="122" t="s">
        <v>110</v>
      </c>
      <c r="C5" s="123" t="s">
        <v>380</v>
      </c>
      <c r="D5" s="124">
        <v>0.2</v>
      </c>
      <c r="E5" s="6"/>
      <c r="F5" s="6"/>
      <c r="G5" s="6"/>
      <c r="H5" s="6"/>
      <c r="I5" s="6"/>
      <c r="J5" s="6"/>
      <c r="K5" s="6"/>
      <c r="L5" s="6"/>
      <c r="M5" s="6"/>
      <c r="N5" s="6"/>
      <c r="O5" s="6"/>
      <c r="P5" s="6"/>
      <c r="Q5" s="6"/>
      <c r="R5" s="6"/>
      <c r="S5" s="6"/>
      <c r="T5" s="6"/>
      <c r="U5" s="6"/>
      <c r="V5" s="6"/>
      <c r="W5" s="6"/>
      <c r="X5" s="6"/>
      <c r="Y5" s="6"/>
      <c r="Z5" s="6"/>
      <c r="AA5" s="6"/>
      <c r="AB5" s="6"/>
      <c r="AC5" s="6"/>
      <c r="AD5" s="6"/>
      <c r="AE5" s="6"/>
    </row>
    <row r="6" spans="1:31" ht="46.5" x14ac:dyDescent="0.25">
      <c r="A6" s="6"/>
      <c r="B6" s="125" t="s">
        <v>111</v>
      </c>
      <c r="C6" s="126" t="s">
        <v>112</v>
      </c>
      <c r="D6" s="127">
        <v>0.4</v>
      </c>
      <c r="E6" s="6"/>
      <c r="F6" s="6"/>
      <c r="G6" s="6"/>
      <c r="H6" s="6"/>
      <c r="I6" s="6"/>
      <c r="J6" s="6"/>
      <c r="K6" s="6"/>
      <c r="L6" s="6"/>
      <c r="M6" s="6"/>
      <c r="N6" s="6"/>
      <c r="O6" s="6"/>
      <c r="P6" s="6"/>
      <c r="Q6" s="6"/>
      <c r="R6" s="6"/>
      <c r="S6" s="6"/>
      <c r="T6" s="6"/>
      <c r="U6" s="6"/>
      <c r="V6" s="6"/>
      <c r="W6" s="6"/>
      <c r="X6" s="6"/>
      <c r="Y6" s="6"/>
      <c r="Z6" s="6"/>
      <c r="AA6" s="6"/>
      <c r="AB6" s="6"/>
      <c r="AC6" s="6"/>
      <c r="AD6" s="6"/>
      <c r="AE6" s="6"/>
    </row>
    <row r="7" spans="1:31" ht="46.5" x14ac:dyDescent="0.25">
      <c r="A7" s="6"/>
      <c r="B7" s="128" t="s">
        <v>113</v>
      </c>
      <c r="C7" s="126" t="s">
        <v>114</v>
      </c>
      <c r="D7" s="127">
        <v>0.6</v>
      </c>
      <c r="E7" s="6"/>
      <c r="F7" s="6"/>
      <c r="G7" s="6"/>
      <c r="H7" s="6"/>
      <c r="I7" s="6"/>
      <c r="J7" s="6"/>
      <c r="K7" s="6"/>
      <c r="L7" s="6"/>
      <c r="M7" s="6"/>
      <c r="N7" s="6"/>
      <c r="O7" s="6"/>
      <c r="P7" s="6"/>
      <c r="Q7" s="6"/>
      <c r="R7" s="6"/>
      <c r="S7" s="6"/>
      <c r="T7" s="6"/>
      <c r="U7" s="6"/>
      <c r="V7" s="6"/>
      <c r="W7" s="6"/>
      <c r="X7" s="6"/>
      <c r="Y7" s="6"/>
      <c r="Z7" s="6"/>
      <c r="AA7" s="6"/>
      <c r="AB7" s="6"/>
      <c r="AC7" s="6"/>
      <c r="AD7" s="6"/>
      <c r="AE7" s="6"/>
    </row>
    <row r="8" spans="1:31" ht="69.75" x14ac:dyDescent="0.25">
      <c r="A8" s="6"/>
      <c r="B8" s="129" t="s">
        <v>115</v>
      </c>
      <c r="C8" s="126" t="s">
        <v>116</v>
      </c>
      <c r="D8" s="127">
        <v>0.8</v>
      </c>
      <c r="E8" s="6"/>
      <c r="F8" s="6"/>
      <c r="G8" s="6"/>
      <c r="H8" s="6"/>
      <c r="I8" s="6"/>
      <c r="J8" s="6"/>
      <c r="K8" s="6"/>
      <c r="L8" s="6"/>
      <c r="M8" s="6"/>
      <c r="N8" s="6"/>
      <c r="O8" s="6"/>
      <c r="P8" s="6"/>
      <c r="Q8" s="6"/>
      <c r="R8" s="6"/>
      <c r="S8" s="6"/>
      <c r="T8" s="6"/>
      <c r="U8" s="6"/>
      <c r="V8" s="6"/>
      <c r="W8" s="6"/>
      <c r="X8" s="6"/>
      <c r="Y8" s="6"/>
      <c r="Z8" s="6"/>
      <c r="AA8" s="6"/>
      <c r="AB8" s="6"/>
      <c r="AC8" s="6"/>
      <c r="AD8" s="6"/>
      <c r="AE8" s="6"/>
    </row>
    <row r="9" spans="1:31" ht="46.5" x14ac:dyDescent="0.25">
      <c r="A9" s="6"/>
      <c r="B9" s="130" t="s">
        <v>117</v>
      </c>
      <c r="C9" s="126" t="s">
        <v>118</v>
      </c>
      <c r="D9" s="127">
        <v>1</v>
      </c>
      <c r="E9" s="6"/>
      <c r="F9" s="6"/>
      <c r="G9" s="6"/>
      <c r="H9" s="6"/>
      <c r="I9" s="6"/>
      <c r="J9" s="6"/>
      <c r="K9" s="6"/>
      <c r="L9" s="6"/>
      <c r="M9" s="6"/>
      <c r="N9" s="6"/>
      <c r="O9" s="6"/>
      <c r="P9" s="6"/>
      <c r="Q9" s="6"/>
      <c r="R9" s="6"/>
      <c r="S9" s="6"/>
      <c r="T9" s="6"/>
      <c r="U9" s="6"/>
      <c r="V9" s="6"/>
      <c r="W9" s="6"/>
      <c r="X9" s="6"/>
      <c r="Y9" s="6"/>
      <c r="Z9" s="6"/>
      <c r="AA9" s="6"/>
      <c r="AB9" s="6"/>
      <c r="AC9" s="6"/>
      <c r="AD9" s="6"/>
      <c r="AE9" s="6"/>
    </row>
    <row r="10" spans="1:31" x14ac:dyDescent="0.25">
      <c r="A10" s="6"/>
      <c r="B10" s="22"/>
      <c r="C10" s="22"/>
      <c r="D10" s="22"/>
      <c r="E10" s="6"/>
      <c r="F10" s="6"/>
      <c r="G10" s="6"/>
      <c r="H10" s="6"/>
      <c r="I10" s="6"/>
      <c r="J10" s="6"/>
      <c r="K10" s="6"/>
      <c r="L10" s="6"/>
      <c r="M10" s="6"/>
      <c r="N10" s="6"/>
      <c r="O10" s="6"/>
      <c r="P10" s="6"/>
      <c r="Q10" s="6"/>
      <c r="R10" s="6"/>
      <c r="S10" s="6"/>
      <c r="T10" s="6"/>
      <c r="U10" s="6"/>
      <c r="V10" s="6"/>
      <c r="W10" s="6"/>
      <c r="X10" s="6"/>
      <c r="Y10" s="6"/>
      <c r="Z10" s="6"/>
      <c r="AA10" s="6"/>
      <c r="AB10" s="6"/>
      <c r="AC10" s="6"/>
      <c r="AD10" s="6"/>
      <c r="AE10" s="6"/>
    </row>
    <row r="11" spans="1:31" ht="16.5" x14ac:dyDescent="0.25">
      <c r="A11" s="6"/>
      <c r="B11" s="23"/>
      <c r="C11" s="22"/>
      <c r="D11" s="22"/>
      <c r="E11" s="6"/>
      <c r="F11" s="6"/>
      <c r="G11" s="6"/>
      <c r="H11" s="6"/>
      <c r="I11" s="6"/>
      <c r="J11" s="6"/>
      <c r="K11" s="6"/>
      <c r="L11" s="6"/>
      <c r="M11" s="6"/>
      <c r="N11" s="6"/>
      <c r="O11" s="6"/>
      <c r="P11" s="6"/>
      <c r="Q11" s="6"/>
      <c r="R11" s="6"/>
      <c r="S11" s="6"/>
      <c r="T11" s="6"/>
      <c r="U11" s="6"/>
      <c r="V11" s="6"/>
      <c r="W11" s="6"/>
      <c r="X11" s="6"/>
      <c r="Y11" s="6"/>
      <c r="Z11" s="6"/>
      <c r="AA11" s="6"/>
      <c r="AB11" s="6"/>
      <c r="AC11" s="6"/>
      <c r="AD11" s="6"/>
      <c r="AE11" s="6"/>
    </row>
    <row r="12" spans="1:31" x14ac:dyDescent="0.25">
      <c r="A12" s="6"/>
      <c r="B12" s="22"/>
      <c r="C12" s="22"/>
      <c r="D12" s="22"/>
      <c r="E12" s="6"/>
      <c r="F12" s="6"/>
      <c r="G12" s="6"/>
      <c r="H12" s="6"/>
      <c r="I12" s="6"/>
      <c r="J12" s="6"/>
      <c r="K12" s="6"/>
      <c r="L12" s="6"/>
      <c r="M12" s="6"/>
      <c r="N12" s="6"/>
      <c r="O12" s="6"/>
      <c r="P12" s="6"/>
      <c r="Q12" s="6"/>
      <c r="R12" s="6"/>
      <c r="S12" s="6"/>
      <c r="T12" s="6"/>
      <c r="U12" s="6"/>
      <c r="V12" s="6"/>
      <c r="W12" s="6"/>
      <c r="X12" s="6"/>
      <c r="Y12" s="6"/>
      <c r="Z12" s="6"/>
      <c r="AA12" s="6"/>
      <c r="AB12" s="6"/>
      <c r="AC12" s="6"/>
      <c r="AD12" s="6"/>
      <c r="AE12" s="6"/>
    </row>
    <row r="13" spans="1:31" x14ac:dyDescent="0.25">
      <c r="A13" s="6"/>
      <c r="B13" s="22"/>
      <c r="C13" s="22"/>
      <c r="D13" s="22"/>
      <c r="E13" s="6"/>
      <c r="F13" s="6"/>
      <c r="G13" s="6"/>
      <c r="H13" s="6"/>
      <c r="I13" s="6"/>
      <c r="J13" s="6"/>
      <c r="K13" s="6"/>
      <c r="L13" s="6"/>
      <c r="M13" s="6"/>
      <c r="N13" s="6"/>
      <c r="O13" s="6"/>
      <c r="P13" s="6"/>
      <c r="Q13" s="6"/>
      <c r="R13" s="6"/>
      <c r="S13" s="6"/>
      <c r="T13" s="6"/>
      <c r="U13" s="6"/>
      <c r="V13" s="6"/>
      <c r="W13" s="6"/>
      <c r="X13" s="6"/>
      <c r="Y13" s="6"/>
      <c r="Z13" s="6"/>
      <c r="AA13" s="6"/>
      <c r="AB13" s="6"/>
      <c r="AC13" s="6"/>
      <c r="AD13" s="6"/>
      <c r="AE13" s="6"/>
    </row>
    <row r="14" spans="1:31" x14ac:dyDescent="0.25">
      <c r="A14" s="6"/>
      <c r="B14" s="22"/>
      <c r="C14" s="22"/>
      <c r="D14" s="22"/>
      <c r="E14" s="6"/>
      <c r="F14" s="6"/>
      <c r="G14" s="6"/>
      <c r="H14" s="6"/>
      <c r="I14" s="6"/>
      <c r="J14" s="6"/>
      <c r="K14" s="6"/>
      <c r="L14" s="6"/>
      <c r="M14" s="6"/>
      <c r="N14" s="6"/>
      <c r="O14" s="6"/>
      <c r="P14" s="6"/>
      <c r="Q14" s="6"/>
      <c r="R14" s="6"/>
      <c r="S14" s="6"/>
      <c r="T14" s="6"/>
      <c r="U14" s="6"/>
      <c r="V14" s="6"/>
      <c r="W14" s="6"/>
      <c r="X14" s="6"/>
      <c r="Y14" s="6"/>
      <c r="Z14" s="6"/>
      <c r="AA14" s="6"/>
      <c r="AB14" s="6"/>
      <c r="AC14" s="6"/>
      <c r="AD14" s="6"/>
      <c r="AE14" s="6"/>
    </row>
    <row r="15" spans="1:31" x14ac:dyDescent="0.25">
      <c r="A15" s="6"/>
      <c r="B15" s="22"/>
      <c r="C15" s="22"/>
      <c r="D15" s="22"/>
      <c r="E15" s="6"/>
      <c r="F15" s="6"/>
      <c r="G15" s="6"/>
      <c r="H15" s="6"/>
      <c r="I15" s="6"/>
      <c r="J15" s="6"/>
      <c r="K15" s="6"/>
      <c r="L15" s="6"/>
      <c r="M15" s="6"/>
      <c r="N15" s="6"/>
      <c r="O15" s="6"/>
      <c r="P15" s="6"/>
      <c r="Q15" s="6"/>
      <c r="R15" s="6"/>
      <c r="S15" s="6"/>
      <c r="T15" s="6"/>
      <c r="U15" s="6"/>
      <c r="V15" s="6"/>
      <c r="W15" s="6"/>
      <c r="X15" s="6"/>
      <c r="Y15" s="6"/>
      <c r="Z15" s="6"/>
      <c r="AA15" s="6"/>
      <c r="AB15" s="6"/>
      <c r="AC15" s="6"/>
      <c r="AD15" s="6"/>
      <c r="AE15" s="6"/>
    </row>
    <row r="16" spans="1:31" x14ac:dyDescent="0.25">
      <c r="A16" s="6"/>
      <c r="B16" s="22"/>
      <c r="C16" s="22"/>
      <c r="D16" s="22"/>
      <c r="E16" s="6"/>
      <c r="F16" s="6"/>
      <c r="G16" s="6"/>
      <c r="H16" s="6"/>
      <c r="I16" s="6"/>
      <c r="J16" s="6"/>
      <c r="K16" s="6"/>
      <c r="L16" s="6"/>
      <c r="M16" s="6"/>
      <c r="N16" s="6"/>
      <c r="O16" s="6"/>
      <c r="P16" s="6"/>
      <c r="Q16" s="6"/>
      <c r="R16" s="6"/>
      <c r="S16" s="6"/>
      <c r="T16" s="6"/>
      <c r="U16" s="6"/>
      <c r="V16" s="6"/>
      <c r="W16" s="6"/>
      <c r="X16" s="6"/>
      <c r="Y16" s="6"/>
      <c r="Z16" s="6"/>
      <c r="AA16" s="6"/>
      <c r="AB16" s="6"/>
      <c r="AC16" s="6"/>
      <c r="AD16" s="6"/>
      <c r="AE16" s="6"/>
    </row>
    <row r="17" spans="1:31" x14ac:dyDescent="0.25">
      <c r="A17" s="6"/>
      <c r="B17" s="22"/>
      <c r="C17" s="22"/>
      <c r="D17" s="22"/>
      <c r="E17" s="6"/>
      <c r="F17" s="6"/>
      <c r="G17" s="6"/>
      <c r="H17" s="6"/>
      <c r="I17" s="6"/>
      <c r="J17" s="6"/>
      <c r="K17" s="6"/>
      <c r="L17" s="6"/>
      <c r="M17" s="6"/>
      <c r="N17" s="6"/>
      <c r="O17" s="6"/>
      <c r="P17" s="6"/>
      <c r="Q17" s="6"/>
      <c r="R17" s="6"/>
      <c r="S17" s="6"/>
      <c r="T17" s="6"/>
      <c r="U17" s="6"/>
      <c r="V17" s="6"/>
      <c r="W17" s="6"/>
      <c r="X17" s="6"/>
      <c r="Y17" s="6"/>
      <c r="Z17" s="6"/>
      <c r="AA17" s="6"/>
      <c r="AB17" s="6"/>
      <c r="AC17" s="6"/>
      <c r="AD17" s="6"/>
      <c r="AE17" s="6"/>
    </row>
    <row r="18" spans="1:31" x14ac:dyDescent="0.25">
      <c r="A18" s="6"/>
      <c r="B18" s="22"/>
      <c r="C18" s="22"/>
      <c r="D18" s="22"/>
      <c r="E18" s="6"/>
      <c r="F18" s="6"/>
      <c r="G18" s="6"/>
      <c r="H18" s="6"/>
      <c r="I18" s="6"/>
      <c r="J18" s="6"/>
      <c r="K18" s="6"/>
      <c r="L18" s="6"/>
      <c r="M18" s="6"/>
      <c r="N18" s="6"/>
      <c r="O18" s="6"/>
      <c r="P18" s="6"/>
      <c r="Q18" s="6"/>
      <c r="R18" s="6"/>
      <c r="S18" s="6"/>
      <c r="T18" s="6"/>
      <c r="U18" s="6"/>
      <c r="V18" s="6"/>
      <c r="W18" s="6"/>
      <c r="X18" s="6"/>
      <c r="Y18" s="6"/>
      <c r="Z18" s="6"/>
      <c r="AA18" s="6"/>
      <c r="AB18" s="6"/>
      <c r="AC18" s="6"/>
      <c r="AD18" s="6"/>
      <c r="AE18" s="6"/>
    </row>
    <row r="19" spans="1:31" x14ac:dyDescent="0.25">
      <c r="A19" s="6"/>
      <c r="B19" s="22"/>
      <c r="C19" s="22"/>
      <c r="D19" s="22"/>
      <c r="E19" s="6"/>
      <c r="F19" s="6"/>
      <c r="G19" s="6"/>
      <c r="H19" s="6"/>
      <c r="I19" s="6"/>
      <c r="J19" s="6"/>
      <c r="K19" s="6"/>
      <c r="L19" s="6"/>
      <c r="M19" s="6"/>
      <c r="N19" s="6"/>
      <c r="O19" s="6"/>
      <c r="P19" s="6"/>
      <c r="Q19" s="6"/>
      <c r="R19" s="6"/>
      <c r="S19" s="6"/>
      <c r="T19" s="6"/>
      <c r="U19" s="6"/>
      <c r="V19" s="6"/>
      <c r="W19" s="6"/>
      <c r="X19" s="6"/>
      <c r="Y19" s="6"/>
      <c r="Z19" s="6"/>
      <c r="AA19" s="6"/>
      <c r="AB19" s="6"/>
      <c r="AC19" s="6"/>
      <c r="AD19" s="6"/>
      <c r="AE19" s="6"/>
    </row>
    <row r="20" spans="1:31" x14ac:dyDescent="0.25">
      <c r="A20" s="6"/>
      <c r="B20" s="6"/>
      <c r="C20" s="6"/>
      <c r="D20" s="6"/>
      <c r="E20" s="6"/>
      <c r="F20" s="6"/>
      <c r="G20" s="6"/>
      <c r="H20" s="6"/>
      <c r="I20" s="6"/>
      <c r="J20" s="6"/>
      <c r="K20" s="6"/>
      <c r="L20" s="6"/>
      <c r="M20" s="6"/>
      <c r="N20" s="6"/>
      <c r="O20" s="6"/>
      <c r="P20" s="6"/>
      <c r="Q20" s="6"/>
      <c r="R20" s="6"/>
      <c r="S20" s="6"/>
      <c r="T20" s="6"/>
      <c r="U20" s="6"/>
      <c r="V20" s="6"/>
      <c r="W20" s="6"/>
      <c r="X20" s="6"/>
      <c r="Y20" s="6"/>
      <c r="Z20" s="6"/>
      <c r="AA20" s="6"/>
      <c r="AB20" s="6"/>
      <c r="AC20" s="6"/>
      <c r="AD20" s="6"/>
      <c r="AE20" s="6"/>
    </row>
    <row r="21" spans="1:31" x14ac:dyDescent="0.25">
      <c r="A21" s="6"/>
      <c r="B21" s="6"/>
      <c r="C21" s="6"/>
      <c r="D21" s="6"/>
      <c r="E21" s="6"/>
      <c r="F21" s="6"/>
      <c r="G21" s="6"/>
      <c r="H21" s="6"/>
      <c r="I21" s="6"/>
      <c r="J21" s="6"/>
      <c r="K21" s="6"/>
      <c r="L21" s="6"/>
      <c r="M21" s="6"/>
      <c r="N21" s="6"/>
      <c r="O21" s="6"/>
      <c r="P21" s="6"/>
      <c r="Q21" s="6"/>
      <c r="R21" s="6"/>
      <c r="S21" s="6"/>
      <c r="T21" s="6"/>
      <c r="U21" s="6"/>
      <c r="V21" s="6"/>
      <c r="W21" s="6"/>
      <c r="X21" s="6"/>
      <c r="Y21" s="6"/>
      <c r="Z21" s="6"/>
      <c r="AA21" s="6"/>
      <c r="AB21" s="6"/>
      <c r="AC21" s="6"/>
      <c r="AD21" s="6"/>
      <c r="AE21" s="6"/>
    </row>
    <row r="22" spans="1:31" x14ac:dyDescent="0.25">
      <c r="A22" s="6"/>
      <c r="B22" s="6"/>
      <c r="C22" s="6"/>
      <c r="D22" s="6"/>
      <c r="E22" s="6"/>
      <c r="F22" s="6"/>
      <c r="G22" s="6"/>
      <c r="H22" s="6"/>
      <c r="I22" s="6"/>
      <c r="J22" s="6"/>
      <c r="K22" s="6"/>
      <c r="L22" s="6"/>
      <c r="M22" s="6"/>
      <c r="N22" s="6"/>
      <c r="O22" s="6"/>
      <c r="P22" s="6"/>
      <c r="Q22" s="6"/>
      <c r="R22" s="6"/>
      <c r="S22" s="6"/>
      <c r="T22" s="6"/>
      <c r="U22" s="6"/>
      <c r="V22" s="6"/>
      <c r="W22" s="6"/>
      <c r="X22" s="6"/>
      <c r="Y22" s="6"/>
      <c r="Z22" s="6"/>
      <c r="AA22" s="6"/>
      <c r="AB22" s="6"/>
      <c r="AC22" s="6"/>
      <c r="AD22" s="6"/>
      <c r="AE22" s="6"/>
    </row>
    <row r="23" spans="1:31" x14ac:dyDescent="0.25">
      <c r="A23" s="6"/>
      <c r="B23" s="6"/>
      <c r="C23" s="6"/>
      <c r="D23" s="6"/>
      <c r="E23" s="6"/>
      <c r="F23" s="6"/>
      <c r="G23" s="6"/>
      <c r="H23" s="6"/>
      <c r="I23" s="6"/>
      <c r="J23" s="6"/>
      <c r="K23" s="6"/>
      <c r="L23" s="6"/>
      <c r="M23" s="6"/>
      <c r="N23" s="6"/>
      <c r="O23" s="6"/>
      <c r="P23" s="6"/>
      <c r="Q23" s="6"/>
      <c r="R23" s="6"/>
      <c r="S23" s="6"/>
      <c r="T23" s="6"/>
      <c r="U23" s="6"/>
      <c r="V23" s="6"/>
      <c r="W23" s="6"/>
      <c r="X23" s="6"/>
      <c r="Y23" s="6"/>
      <c r="Z23" s="6"/>
      <c r="AA23" s="6"/>
      <c r="AB23" s="6"/>
      <c r="AC23" s="6"/>
      <c r="AD23" s="6"/>
      <c r="AE23" s="6"/>
    </row>
    <row r="24" spans="1:31" x14ac:dyDescent="0.25">
      <c r="A24" s="6"/>
      <c r="B24" s="6"/>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row>
    <row r="25" spans="1:31" x14ac:dyDescent="0.25">
      <c r="A25" s="6"/>
      <c r="B25" s="6"/>
      <c r="C25" s="6"/>
      <c r="D25" s="6"/>
      <c r="E25" s="6"/>
      <c r="F25" s="6"/>
      <c r="G25" s="6"/>
      <c r="H25" s="6"/>
      <c r="I25" s="6"/>
      <c r="J25" s="6"/>
      <c r="K25" s="6"/>
      <c r="L25" s="6"/>
      <c r="M25" s="6"/>
      <c r="N25" s="6"/>
      <c r="O25" s="6"/>
      <c r="P25" s="6"/>
      <c r="Q25" s="6"/>
      <c r="R25" s="6"/>
      <c r="S25" s="6"/>
      <c r="T25" s="6"/>
      <c r="U25" s="6"/>
      <c r="V25" s="6"/>
      <c r="W25" s="6"/>
      <c r="X25" s="6"/>
      <c r="Y25" s="6"/>
      <c r="Z25" s="6"/>
      <c r="AA25" s="6"/>
      <c r="AB25" s="6"/>
      <c r="AC25" s="6"/>
      <c r="AD25" s="6"/>
      <c r="AE25" s="6"/>
    </row>
    <row r="26" spans="1:31" x14ac:dyDescent="0.25">
      <c r="A26" s="6"/>
      <c r="B26" s="6"/>
      <c r="C26" s="6"/>
      <c r="D26" s="6"/>
      <c r="E26" s="6"/>
      <c r="F26" s="6"/>
      <c r="G26" s="6"/>
      <c r="H26" s="6"/>
      <c r="I26" s="6"/>
      <c r="J26" s="6"/>
      <c r="K26" s="6"/>
      <c r="L26" s="6"/>
      <c r="M26" s="6"/>
      <c r="N26" s="6"/>
      <c r="O26" s="6"/>
      <c r="P26" s="6"/>
      <c r="Q26" s="6"/>
      <c r="R26" s="6"/>
      <c r="S26" s="6"/>
      <c r="T26" s="6"/>
      <c r="U26" s="6"/>
      <c r="V26" s="6"/>
      <c r="W26" s="6"/>
      <c r="X26" s="6"/>
      <c r="Y26" s="6"/>
      <c r="Z26" s="6"/>
      <c r="AA26" s="6"/>
      <c r="AB26" s="6"/>
      <c r="AC26" s="6"/>
      <c r="AD26" s="6"/>
      <c r="AE26" s="6"/>
    </row>
    <row r="27" spans="1:31" x14ac:dyDescent="0.25">
      <c r="A27" s="6"/>
      <c r="B27" s="6"/>
      <c r="C27" s="6"/>
      <c r="D27" s="6"/>
      <c r="E27" s="6"/>
      <c r="F27" s="6"/>
      <c r="G27" s="6"/>
      <c r="H27" s="6"/>
      <c r="I27" s="6"/>
      <c r="J27" s="6"/>
      <c r="K27" s="6"/>
      <c r="L27" s="6"/>
      <c r="M27" s="6"/>
      <c r="N27" s="6"/>
      <c r="O27" s="6"/>
      <c r="P27" s="6"/>
      <c r="Q27" s="6"/>
      <c r="R27" s="6"/>
      <c r="S27" s="6"/>
      <c r="T27" s="6"/>
      <c r="U27" s="6"/>
      <c r="V27" s="6"/>
      <c r="W27" s="6"/>
      <c r="X27" s="6"/>
      <c r="Y27" s="6"/>
      <c r="Z27" s="6"/>
      <c r="AA27" s="6"/>
      <c r="AB27" s="6"/>
      <c r="AC27" s="6"/>
      <c r="AD27" s="6"/>
      <c r="AE27" s="6"/>
    </row>
    <row r="28" spans="1:31" x14ac:dyDescent="0.25">
      <c r="A28" s="6"/>
      <c r="B28" s="6"/>
      <c r="C28" s="6"/>
      <c r="D28" s="6"/>
      <c r="E28" s="6"/>
      <c r="F28" s="6"/>
      <c r="G28" s="6"/>
      <c r="H28" s="6"/>
      <c r="I28" s="6"/>
      <c r="J28" s="6"/>
      <c r="K28" s="6"/>
      <c r="L28" s="6"/>
      <c r="M28" s="6"/>
      <c r="N28" s="6"/>
      <c r="O28" s="6"/>
      <c r="P28" s="6"/>
      <c r="Q28" s="6"/>
      <c r="R28" s="6"/>
      <c r="S28" s="6"/>
      <c r="T28" s="6"/>
      <c r="U28" s="6"/>
      <c r="V28" s="6"/>
      <c r="W28" s="6"/>
      <c r="X28" s="6"/>
      <c r="Y28" s="6"/>
      <c r="Z28" s="6"/>
      <c r="AA28" s="6"/>
      <c r="AB28" s="6"/>
      <c r="AC28" s="6"/>
      <c r="AD28" s="6"/>
      <c r="AE28" s="6"/>
    </row>
    <row r="29" spans="1:31" x14ac:dyDescent="0.25">
      <c r="A29" s="6"/>
      <c r="B29" s="6"/>
      <c r="C29" s="6"/>
      <c r="D29" s="6"/>
      <c r="E29" s="6"/>
      <c r="F29" s="6"/>
      <c r="G29" s="6"/>
      <c r="H29" s="6"/>
      <c r="I29" s="6"/>
      <c r="J29" s="6"/>
      <c r="K29" s="6"/>
      <c r="L29" s="6"/>
      <c r="M29" s="6"/>
      <c r="N29" s="6"/>
      <c r="O29" s="6"/>
      <c r="P29" s="6"/>
      <c r="Q29" s="6"/>
      <c r="R29" s="6"/>
      <c r="S29" s="6"/>
      <c r="T29" s="6"/>
      <c r="U29" s="6"/>
      <c r="V29" s="6"/>
      <c r="W29" s="6"/>
      <c r="X29" s="6"/>
      <c r="Y29" s="6"/>
      <c r="Z29" s="6"/>
      <c r="AA29" s="6"/>
      <c r="AB29" s="6"/>
      <c r="AC29" s="6"/>
      <c r="AD29" s="6"/>
      <c r="AE29" s="6"/>
    </row>
    <row r="30" spans="1:31" x14ac:dyDescent="0.25">
      <c r="A30" s="6"/>
      <c r="B30" s="6"/>
      <c r="C30" s="6"/>
      <c r="D30" s="6"/>
      <c r="E30" s="6"/>
      <c r="F30" s="6"/>
      <c r="G30" s="6"/>
      <c r="H30" s="6"/>
      <c r="I30" s="6"/>
      <c r="J30" s="6"/>
      <c r="K30" s="6"/>
      <c r="L30" s="6"/>
      <c r="M30" s="6"/>
      <c r="N30" s="6"/>
      <c r="O30" s="6"/>
      <c r="P30" s="6"/>
      <c r="Q30" s="6"/>
      <c r="R30" s="6"/>
      <c r="S30" s="6"/>
      <c r="T30" s="6"/>
      <c r="U30" s="6"/>
      <c r="V30" s="6"/>
      <c r="W30" s="6"/>
      <c r="X30" s="6"/>
      <c r="Y30" s="6"/>
      <c r="Z30" s="6"/>
      <c r="AA30" s="6"/>
      <c r="AB30" s="6"/>
      <c r="AC30" s="6"/>
      <c r="AD30" s="6"/>
      <c r="AE30" s="6"/>
    </row>
    <row r="31" spans="1:31" x14ac:dyDescent="0.25">
      <c r="A31" s="6"/>
      <c r="B31" s="6"/>
      <c r="C31" s="6"/>
      <c r="D31" s="6"/>
      <c r="E31" s="6"/>
      <c r="F31" s="6"/>
      <c r="G31" s="6"/>
      <c r="H31" s="6"/>
      <c r="I31" s="6"/>
      <c r="J31" s="6"/>
      <c r="K31" s="6"/>
      <c r="L31" s="6"/>
      <c r="M31" s="6"/>
      <c r="N31" s="6"/>
      <c r="O31" s="6"/>
      <c r="P31" s="6"/>
      <c r="Q31" s="6"/>
      <c r="R31" s="6"/>
      <c r="S31" s="6"/>
      <c r="T31" s="6"/>
      <c r="U31" s="6"/>
      <c r="V31" s="6"/>
      <c r="W31" s="6"/>
      <c r="X31" s="6"/>
      <c r="Y31" s="6"/>
      <c r="Z31" s="6"/>
      <c r="AA31" s="6"/>
      <c r="AB31" s="6"/>
      <c r="AC31" s="6"/>
      <c r="AD31" s="6"/>
      <c r="AE31" s="6"/>
    </row>
    <row r="32" spans="1:31" x14ac:dyDescent="0.25">
      <c r="A32" s="6"/>
      <c r="B32" s="6"/>
      <c r="C32" s="6"/>
      <c r="D32" s="6"/>
      <c r="E32" s="6"/>
      <c r="F32" s="6"/>
      <c r="G32" s="6"/>
      <c r="H32" s="6"/>
      <c r="I32" s="6"/>
      <c r="J32" s="6"/>
      <c r="K32" s="6"/>
      <c r="L32" s="6"/>
      <c r="M32" s="6"/>
      <c r="N32" s="6"/>
      <c r="O32" s="6"/>
      <c r="P32" s="6"/>
      <c r="Q32" s="6"/>
      <c r="R32" s="6"/>
      <c r="S32" s="6"/>
      <c r="T32" s="6"/>
      <c r="U32" s="6"/>
      <c r="V32" s="6"/>
      <c r="W32" s="6"/>
      <c r="X32" s="6"/>
      <c r="Y32" s="6"/>
      <c r="Z32" s="6"/>
      <c r="AA32" s="6"/>
      <c r="AB32" s="6"/>
      <c r="AC32" s="6"/>
      <c r="AD32" s="6"/>
      <c r="AE32" s="6"/>
    </row>
    <row r="33" spans="1:31" x14ac:dyDescent="0.25">
      <c r="A33" s="6"/>
      <c r="B33" s="6"/>
      <c r="C33" s="6"/>
      <c r="D33" s="6"/>
      <c r="E33" s="6"/>
      <c r="F33" s="6"/>
      <c r="G33" s="6"/>
      <c r="H33" s="6"/>
      <c r="I33" s="6"/>
      <c r="J33" s="6"/>
      <c r="K33" s="6"/>
      <c r="L33" s="6"/>
      <c r="M33" s="6"/>
      <c r="N33" s="6"/>
      <c r="O33" s="6"/>
      <c r="P33" s="6"/>
      <c r="Q33" s="6"/>
      <c r="R33" s="6"/>
      <c r="S33" s="6"/>
      <c r="T33" s="6"/>
      <c r="U33" s="6"/>
      <c r="V33" s="6"/>
      <c r="W33" s="6"/>
      <c r="X33" s="6"/>
      <c r="Y33" s="6"/>
      <c r="Z33" s="6"/>
      <c r="AA33" s="6"/>
      <c r="AB33" s="6"/>
      <c r="AC33" s="6"/>
      <c r="AD33" s="6"/>
      <c r="AE33" s="6"/>
    </row>
    <row r="34" spans="1:31" s="118" customFormat="1" x14ac:dyDescent="0.25"/>
    <row r="35" spans="1:31" s="118" customFormat="1" x14ac:dyDescent="0.25"/>
    <row r="36" spans="1:31" s="118" customFormat="1" x14ac:dyDescent="0.25"/>
    <row r="37" spans="1:31" s="118" customFormat="1" x14ac:dyDescent="0.25"/>
    <row r="38" spans="1:31" s="118" customFormat="1" x14ac:dyDescent="0.25"/>
    <row r="39" spans="1:31" s="118" customFormat="1" x14ac:dyDescent="0.25"/>
    <row r="40" spans="1:31" s="118" customFormat="1" x14ac:dyDescent="0.25"/>
    <row r="41" spans="1:31" s="118" customFormat="1" x14ac:dyDescent="0.25"/>
    <row r="42" spans="1:31" s="118" customFormat="1" x14ac:dyDescent="0.25"/>
    <row r="43" spans="1:31" s="118" customFormat="1" x14ac:dyDescent="0.25"/>
    <row r="44" spans="1:31" s="118" customFormat="1" x14ac:dyDescent="0.25"/>
    <row r="45" spans="1:31" s="118" customFormat="1" x14ac:dyDescent="0.25"/>
    <row r="46" spans="1:31" s="118" customFormat="1" x14ac:dyDescent="0.25"/>
    <row r="47" spans="1:31" s="118" customFormat="1" x14ac:dyDescent="0.25"/>
    <row r="48" spans="1:31" s="118" customFormat="1" x14ac:dyDescent="0.25"/>
    <row r="49" s="118" customFormat="1" x14ac:dyDescent="0.25"/>
    <row r="50" s="118" customFormat="1" x14ac:dyDescent="0.25"/>
    <row r="51" s="118" customFormat="1" x14ac:dyDescent="0.25"/>
    <row r="52" s="118" customFormat="1" x14ac:dyDescent="0.25"/>
    <row r="53" s="118" customFormat="1" x14ac:dyDescent="0.25"/>
    <row r="54" s="118" customFormat="1" x14ac:dyDescent="0.25"/>
    <row r="55" s="118" customFormat="1" x14ac:dyDescent="0.25"/>
    <row r="56" s="118" customFormat="1" x14ac:dyDescent="0.25"/>
    <row r="57" s="118" customFormat="1" x14ac:dyDescent="0.25"/>
    <row r="58" s="118" customFormat="1" x14ac:dyDescent="0.25"/>
    <row r="59" s="118" customFormat="1" x14ac:dyDescent="0.25"/>
    <row r="60" s="118" customFormat="1" x14ac:dyDescent="0.25"/>
    <row r="61" s="118" customFormat="1" x14ac:dyDescent="0.25"/>
    <row r="62" s="118" customFormat="1" x14ac:dyDescent="0.25"/>
    <row r="63" s="118" customFormat="1" x14ac:dyDescent="0.25"/>
    <row r="64" s="118" customFormat="1" x14ac:dyDescent="0.25"/>
    <row r="65" s="118" customFormat="1" x14ac:dyDescent="0.25"/>
    <row r="66" s="118" customFormat="1" x14ac:dyDescent="0.25"/>
    <row r="67" s="118" customFormat="1" x14ac:dyDescent="0.25"/>
    <row r="68" s="118" customFormat="1" x14ac:dyDescent="0.25"/>
    <row r="69" s="118" customFormat="1" x14ac:dyDescent="0.25"/>
    <row r="70" s="118" customFormat="1" x14ac:dyDescent="0.25"/>
    <row r="71" s="118" customFormat="1" x14ac:dyDescent="0.25"/>
    <row r="72" s="118" customFormat="1" x14ac:dyDescent="0.25"/>
    <row r="73" s="118" customFormat="1" x14ac:dyDescent="0.25"/>
    <row r="74" s="118" customFormat="1" x14ac:dyDescent="0.25"/>
    <row r="75" s="118" customFormat="1" x14ac:dyDescent="0.25"/>
    <row r="76" s="118" customFormat="1" x14ac:dyDescent="0.25"/>
    <row r="77" s="118" customFormat="1" x14ac:dyDescent="0.25"/>
    <row r="78" s="118" customFormat="1" x14ac:dyDescent="0.25"/>
    <row r="79" s="118" customFormat="1" x14ac:dyDescent="0.25"/>
    <row r="80" s="118" customFormat="1" x14ac:dyDescent="0.25"/>
    <row r="81" s="118" customFormat="1" x14ac:dyDescent="0.25"/>
    <row r="82" s="118" customFormat="1" x14ac:dyDescent="0.25"/>
    <row r="83" s="118" customFormat="1" x14ac:dyDescent="0.25"/>
    <row r="84" s="118" customFormat="1" x14ac:dyDescent="0.25"/>
    <row r="85" s="118" customFormat="1" x14ac:dyDescent="0.25"/>
    <row r="86" s="118" customFormat="1" x14ac:dyDescent="0.25"/>
    <row r="87" s="118" customFormat="1" x14ac:dyDescent="0.25"/>
    <row r="88" s="118" customFormat="1" x14ac:dyDescent="0.25"/>
    <row r="89" s="118" customFormat="1" x14ac:dyDescent="0.25"/>
    <row r="90" s="118" customFormat="1" x14ac:dyDescent="0.25"/>
    <row r="91" s="118" customFormat="1" x14ac:dyDescent="0.25"/>
    <row r="92" s="118" customFormat="1" x14ac:dyDescent="0.25"/>
    <row r="93" s="118" customFormat="1" x14ac:dyDescent="0.25"/>
    <row r="94" s="118" customFormat="1" x14ac:dyDescent="0.25"/>
    <row r="95" s="118" customFormat="1" x14ac:dyDescent="0.25"/>
    <row r="96" s="118" customFormat="1" x14ac:dyDescent="0.25"/>
    <row r="97" s="118" customFormat="1" x14ac:dyDescent="0.25"/>
    <row r="98" s="118" customFormat="1" x14ac:dyDescent="0.25"/>
    <row r="99" s="118" customFormat="1" x14ac:dyDescent="0.25"/>
    <row r="100" s="118" customFormat="1" x14ac:dyDescent="0.25"/>
    <row r="101" s="118" customFormat="1" x14ac:dyDescent="0.25"/>
    <row r="102" s="118" customFormat="1" x14ac:dyDescent="0.25"/>
    <row r="103" s="118" customFormat="1" x14ac:dyDescent="0.25"/>
    <row r="104" s="118" customFormat="1" x14ac:dyDescent="0.25"/>
    <row r="105" s="118" customFormat="1" x14ac:dyDescent="0.25"/>
    <row r="106" s="118" customFormat="1" x14ac:dyDescent="0.25"/>
    <row r="107" s="118" customFormat="1" x14ac:dyDescent="0.25"/>
    <row r="108" s="118" customFormat="1" x14ac:dyDescent="0.25"/>
    <row r="109" s="118" customFormat="1" x14ac:dyDescent="0.25"/>
    <row r="110" s="118" customFormat="1" x14ac:dyDescent="0.25"/>
    <row r="111" s="118" customFormat="1" x14ac:dyDescent="0.25"/>
    <row r="112" s="118" customFormat="1" x14ac:dyDescent="0.25"/>
    <row r="113" s="118" customFormat="1" x14ac:dyDescent="0.25"/>
    <row r="114" s="118" customFormat="1" x14ac:dyDescent="0.25"/>
    <row r="115" s="118" customFormat="1" x14ac:dyDescent="0.25"/>
    <row r="116" s="118" customFormat="1" x14ac:dyDescent="0.25"/>
    <row r="117" s="118" customFormat="1" x14ac:dyDescent="0.25"/>
    <row r="118" s="118" customFormat="1" x14ac:dyDescent="0.25"/>
    <row r="119" s="118" customFormat="1" x14ac:dyDescent="0.25"/>
    <row r="120" s="118" customFormat="1" x14ac:dyDescent="0.25"/>
    <row r="121" s="118" customFormat="1" x14ac:dyDescent="0.25"/>
    <row r="122" s="118" customFormat="1" x14ac:dyDescent="0.25"/>
    <row r="123" s="118" customFormat="1" x14ac:dyDescent="0.25"/>
    <row r="124" s="118" customFormat="1" x14ac:dyDescent="0.25"/>
    <row r="125" s="118" customFormat="1" x14ac:dyDescent="0.25"/>
    <row r="126" s="118" customFormat="1" x14ac:dyDescent="0.25"/>
    <row r="127" s="118" customFormat="1" x14ac:dyDescent="0.25"/>
    <row r="128" s="118" customFormat="1" x14ac:dyDescent="0.25"/>
    <row r="129" s="118" customFormat="1" x14ac:dyDescent="0.25"/>
    <row r="130" s="118" customFormat="1" x14ac:dyDescent="0.25"/>
    <row r="131" s="118" customFormat="1" x14ac:dyDescent="0.25"/>
    <row r="132" s="118" customFormat="1" x14ac:dyDescent="0.25"/>
    <row r="133" s="118" customFormat="1" x14ac:dyDescent="0.25"/>
    <row r="134" s="118" customFormat="1" x14ac:dyDescent="0.25"/>
    <row r="135" s="118" customFormat="1" x14ac:dyDescent="0.25"/>
    <row r="136" s="118" customFormat="1" x14ac:dyDescent="0.25"/>
    <row r="137" s="118" customFormat="1" x14ac:dyDescent="0.25"/>
    <row r="138" s="118" customFormat="1" x14ac:dyDescent="0.25"/>
    <row r="139" s="118" customFormat="1" x14ac:dyDescent="0.25"/>
    <row r="140" s="118" customFormat="1" x14ac:dyDescent="0.25"/>
    <row r="141" s="118" customFormat="1" x14ac:dyDescent="0.25"/>
    <row r="142" s="118" customFormat="1" x14ac:dyDescent="0.25"/>
    <row r="143" s="118" customFormat="1" x14ac:dyDescent="0.25"/>
    <row r="144" s="118" customFormat="1" x14ac:dyDescent="0.25"/>
    <row r="145" s="118" customFormat="1" x14ac:dyDescent="0.25"/>
    <row r="146" s="118" customFormat="1" x14ac:dyDescent="0.25"/>
    <row r="147" s="118" customFormat="1" x14ac:dyDescent="0.25"/>
    <row r="148" s="118" customFormat="1" x14ac:dyDescent="0.25"/>
    <row r="149" s="118" customFormat="1" x14ac:dyDescent="0.25"/>
    <row r="150" s="118" customFormat="1" x14ac:dyDescent="0.25"/>
    <row r="151" s="118" customFormat="1" x14ac:dyDescent="0.25"/>
    <row r="152" s="118" customFormat="1" x14ac:dyDescent="0.25"/>
    <row r="153" s="118" customFormat="1" x14ac:dyDescent="0.25"/>
    <row r="154" s="118" customFormat="1" x14ac:dyDescent="0.25"/>
    <row r="155" s="118" customFormat="1" x14ac:dyDescent="0.25"/>
    <row r="156" s="118" customFormat="1" x14ac:dyDescent="0.25"/>
    <row r="157" s="118" customFormat="1" x14ac:dyDescent="0.25"/>
    <row r="158" s="118" customFormat="1" x14ac:dyDescent="0.25"/>
    <row r="159" s="118" customFormat="1" x14ac:dyDescent="0.25"/>
    <row r="160" s="118" customFormat="1" x14ac:dyDescent="0.25"/>
    <row r="161" s="118" customFormat="1" x14ac:dyDescent="0.25"/>
    <row r="162" s="118" customFormat="1" x14ac:dyDescent="0.25"/>
    <row r="163" s="118" customFormat="1" x14ac:dyDescent="0.25"/>
    <row r="164" s="118" customFormat="1" x14ac:dyDescent="0.25"/>
    <row r="165" s="118" customFormat="1" x14ac:dyDescent="0.25"/>
    <row r="166" s="118" customFormat="1" x14ac:dyDescent="0.25"/>
    <row r="167" s="118" customFormat="1" x14ac:dyDescent="0.25"/>
    <row r="168" s="118" customFormat="1" x14ac:dyDescent="0.25"/>
    <row r="169" s="118" customFormat="1" x14ac:dyDescent="0.25"/>
    <row r="170" s="118" customFormat="1" x14ac:dyDescent="0.25"/>
    <row r="171" s="118" customFormat="1" x14ac:dyDescent="0.25"/>
    <row r="172" s="118" customFormat="1" x14ac:dyDescent="0.25"/>
    <row r="173" s="118" customFormat="1" x14ac:dyDescent="0.25"/>
    <row r="174" s="118" customFormat="1" x14ac:dyDescent="0.25"/>
    <row r="175" s="118" customFormat="1" x14ac:dyDescent="0.25"/>
    <row r="176" s="118" customFormat="1" x14ac:dyDescent="0.25"/>
    <row r="177" s="118" customFormat="1" x14ac:dyDescent="0.25"/>
    <row r="178" s="118" customFormat="1" x14ac:dyDescent="0.25"/>
    <row r="179" s="118" customFormat="1" x14ac:dyDescent="0.25"/>
    <row r="180" s="118" customFormat="1" x14ac:dyDescent="0.25"/>
    <row r="181" s="118" customFormat="1" x14ac:dyDescent="0.25"/>
    <row r="182" s="118" customFormat="1" x14ac:dyDescent="0.25"/>
    <row r="183" s="118" customFormat="1" x14ac:dyDescent="0.25"/>
    <row r="184" s="118" customFormat="1" x14ac:dyDescent="0.25"/>
    <row r="185" s="118" customFormat="1" x14ac:dyDescent="0.25"/>
    <row r="186" s="118" customFormat="1" x14ac:dyDescent="0.25"/>
    <row r="187" s="118" customFormat="1" x14ac:dyDescent="0.25"/>
    <row r="188" s="118" customFormat="1" x14ac:dyDescent="0.25"/>
    <row r="189" s="118" customFormat="1" x14ac:dyDescent="0.25"/>
    <row r="190" s="118" customFormat="1" x14ac:dyDescent="0.25"/>
    <row r="191" s="118" customFormat="1" x14ac:dyDescent="0.25"/>
    <row r="192" s="118" customFormat="1" x14ac:dyDescent="0.25"/>
    <row r="193" s="118" customFormat="1" x14ac:dyDescent="0.25"/>
    <row r="194" s="118" customFormat="1" x14ac:dyDescent="0.25"/>
    <row r="195" s="118" customFormat="1" x14ac:dyDescent="0.25"/>
    <row r="196" s="118" customFormat="1" x14ac:dyDescent="0.25"/>
    <row r="197" s="118" customFormat="1" x14ac:dyDescent="0.25"/>
    <row r="198" s="118" customFormat="1" x14ac:dyDescent="0.25"/>
    <row r="199" s="118" customFormat="1" x14ac:dyDescent="0.25"/>
    <row r="200" s="118" customFormat="1" x14ac:dyDescent="0.25"/>
    <row r="201" s="118" customFormat="1" x14ac:dyDescent="0.25"/>
    <row r="202" s="118" customFormat="1" x14ac:dyDescent="0.25"/>
    <row r="203" s="118" customFormat="1" x14ac:dyDescent="0.25"/>
    <row r="204" s="118" customFormat="1" x14ac:dyDescent="0.25"/>
    <row r="205" s="118" customFormat="1" x14ac:dyDescent="0.25"/>
    <row r="206" s="118" customFormat="1" x14ac:dyDescent="0.25"/>
    <row r="207" s="118" customFormat="1" x14ac:dyDescent="0.25"/>
    <row r="208" s="118" customFormat="1" x14ac:dyDescent="0.25"/>
    <row r="209" s="118" customFormat="1" x14ac:dyDescent="0.25"/>
    <row r="210" s="118" customFormat="1" x14ac:dyDescent="0.25"/>
    <row r="211" s="118" customFormat="1" x14ac:dyDescent="0.25"/>
    <row r="212" s="118" customFormat="1" x14ac:dyDescent="0.25"/>
    <row r="213" s="118" customFormat="1" x14ac:dyDescent="0.25"/>
    <row r="214" s="118" customFormat="1" x14ac:dyDescent="0.25"/>
    <row r="215" s="118" customFormat="1" x14ac:dyDescent="0.25"/>
    <row r="216" s="118" customFormat="1" x14ac:dyDescent="0.25"/>
    <row r="217" s="118" customFormat="1" x14ac:dyDescent="0.25"/>
    <row r="218" s="118" customFormat="1" x14ac:dyDescent="0.25"/>
    <row r="219" s="118" customFormat="1" x14ac:dyDescent="0.25"/>
    <row r="220" s="118" customFormat="1" x14ac:dyDescent="0.25"/>
    <row r="221" s="118" customFormat="1" x14ac:dyDescent="0.25"/>
    <row r="222" s="118" customFormat="1" x14ac:dyDescent="0.25"/>
    <row r="223" s="118" customFormat="1" x14ac:dyDescent="0.25"/>
    <row r="224" s="118" customFormat="1" x14ac:dyDescent="0.25"/>
    <row r="225" s="118" customFormat="1" x14ac:dyDescent="0.25"/>
    <row r="226" s="118" customFormat="1" x14ac:dyDescent="0.25"/>
    <row r="227" s="118" customFormat="1" x14ac:dyDescent="0.25"/>
    <row r="228" s="118" customFormat="1" x14ac:dyDescent="0.25"/>
    <row r="229" s="118" customFormat="1" x14ac:dyDescent="0.25"/>
    <row r="230" s="118" customFormat="1" x14ac:dyDescent="0.25"/>
    <row r="231" s="118" customFormat="1" x14ac:dyDescent="0.25"/>
    <row r="232" s="118" customFormat="1" x14ac:dyDescent="0.25"/>
    <row r="233" s="118" customFormat="1" x14ac:dyDescent="0.25"/>
    <row r="234" s="118" customFormat="1" x14ac:dyDescent="0.25"/>
    <row r="235" s="118" customFormat="1" x14ac:dyDescent="0.25"/>
    <row r="236" s="118" customFormat="1" x14ac:dyDescent="0.25"/>
    <row r="237" s="118" customFormat="1" x14ac:dyDescent="0.25"/>
    <row r="238" s="118" customFormat="1" x14ac:dyDescent="0.25"/>
    <row r="239" s="118" customFormat="1" x14ac:dyDescent="0.25"/>
    <row r="240" s="118" customFormat="1" x14ac:dyDescent="0.25"/>
    <row r="241" s="118" customFormat="1" x14ac:dyDescent="0.25"/>
    <row r="242" s="118" customFormat="1" x14ac:dyDescent="0.25"/>
    <row r="243" s="118" customFormat="1" x14ac:dyDescent="0.25"/>
    <row r="244" s="118" customFormat="1" x14ac:dyDescent="0.25"/>
    <row r="245" s="118" customFormat="1" x14ac:dyDescent="0.25"/>
    <row r="246" s="118" customFormat="1" x14ac:dyDescent="0.25"/>
    <row r="247" s="118" customFormat="1" x14ac:dyDescent="0.25"/>
    <row r="248" s="118" customFormat="1" x14ac:dyDescent="0.25"/>
    <row r="249" s="118" customFormat="1" x14ac:dyDescent="0.25"/>
    <row r="250" s="118" customFormat="1" x14ac:dyDescent="0.25"/>
    <row r="251" s="118" customFormat="1" x14ac:dyDescent="0.25"/>
    <row r="252" s="118" customFormat="1" x14ac:dyDescent="0.25"/>
    <row r="253" s="118" customFormat="1" x14ac:dyDescent="0.25"/>
    <row r="254" s="118" customFormat="1" x14ac:dyDescent="0.25"/>
    <row r="255" s="118" customFormat="1" x14ac:dyDescent="0.25"/>
    <row r="256" s="118" customFormat="1" x14ac:dyDescent="0.25"/>
    <row r="257" s="118" customFormat="1" x14ac:dyDescent="0.25"/>
    <row r="258" s="118" customFormat="1" x14ac:dyDescent="0.25"/>
    <row r="259" s="118" customFormat="1" x14ac:dyDescent="0.25"/>
    <row r="260" s="118" customFormat="1" x14ac:dyDescent="0.25"/>
    <row r="261" s="118" customFormat="1" x14ac:dyDescent="0.25"/>
    <row r="262" s="118" customFormat="1" x14ac:dyDescent="0.25"/>
    <row r="263" s="118" customFormat="1" x14ac:dyDescent="0.25"/>
    <row r="264" s="118" customFormat="1" x14ac:dyDescent="0.25"/>
    <row r="265" s="118" customFormat="1" x14ac:dyDescent="0.25"/>
    <row r="266" s="118" customFormat="1" x14ac:dyDescent="0.25"/>
    <row r="267" s="118" customFormat="1" x14ac:dyDescent="0.25"/>
    <row r="268" s="118" customFormat="1" x14ac:dyDescent="0.25"/>
    <row r="269" s="118" customFormat="1" x14ac:dyDescent="0.25"/>
    <row r="270" s="118" customFormat="1" x14ac:dyDescent="0.25"/>
    <row r="271" s="118" customFormat="1" x14ac:dyDescent="0.25"/>
    <row r="272" s="118" customFormat="1" x14ac:dyDescent="0.25"/>
    <row r="273" s="118" customFormat="1" x14ac:dyDescent="0.25"/>
    <row r="274" s="118" customFormat="1" x14ac:dyDescent="0.25"/>
    <row r="275" s="118" customFormat="1" x14ac:dyDescent="0.25"/>
    <row r="276" s="118" customFormat="1" x14ac:dyDescent="0.25"/>
    <row r="277" s="118" customFormat="1" x14ac:dyDescent="0.25"/>
    <row r="278" s="118" customFormat="1" x14ac:dyDescent="0.25"/>
    <row r="279" s="118" customFormat="1" x14ac:dyDescent="0.25"/>
    <row r="280" s="118" customFormat="1" x14ac:dyDescent="0.25"/>
    <row r="281" s="118" customFormat="1" x14ac:dyDescent="0.25"/>
    <row r="282" s="118" customFormat="1" x14ac:dyDescent="0.25"/>
    <row r="283" s="118" customFormat="1" x14ac:dyDescent="0.25"/>
    <row r="284" s="118" customFormat="1" x14ac:dyDescent="0.25"/>
    <row r="285" s="118" customFormat="1" x14ac:dyDescent="0.25"/>
    <row r="286" s="118" customFormat="1" x14ac:dyDescent="0.25"/>
    <row r="287" s="118" customFormat="1" x14ac:dyDescent="0.25"/>
    <row r="288" s="118" customFormat="1" x14ac:dyDescent="0.25"/>
    <row r="289" s="118" customFormat="1" x14ac:dyDescent="0.25"/>
    <row r="290" s="118" customFormat="1" x14ac:dyDescent="0.25"/>
    <row r="291" s="118" customFormat="1" x14ac:dyDescent="0.25"/>
    <row r="292" s="118" customFormat="1" x14ac:dyDescent="0.25"/>
    <row r="293" s="118" customFormat="1" x14ac:dyDescent="0.25"/>
    <row r="294" s="118" customFormat="1" x14ac:dyDescent="0.25"/>
    <row r="295" s="118" customFormat="1" x14ac:dyDescent="0.25"/>
    <row r="296" s="118" customFormat="1" x14ac:dyDescent="0.25"/>
    <row r="297" s="118" customFormat="1" x14ac:dyDescent="0.25"/>
    <row r="298" s="118" customFormat="1" x14ac:dyDescent="0.25"/>
    <row r="299" s="118" customFormat="1" x14ac:dyDescent="0.25"/>
    <row r="300" s="118" customFormat="1" x14ac:dyDescent="0.25"/>
    <row r="301" s="118" customFormat="1" x14ac:dyDescent="0.25"/>
    <row r="302" s="118" customFormat="1" x14ac:dyDescent="0.25"/>
    <row r="303" s="118" customFormat="1" x14ac:dyDescent="0.25"/>
    <row r="304" s="118" customFormat="1" x14ac:dyDescent="0.25"/>
    <row r="305" s="118" customFormat="1" x14ac:dyDescent="0.25"/>
    <row r="306" s="118" customFormat="1" x14ac:dyDescent="0.25"/>
    <row r="307" s="118" customFormat="1" x14ac:dyDescent="0.25"/>
    <row r="308" s="118" customFormat="1" x14ac:dyDescent="0.25"/>
    <row r="309" s="118" customFormat="1" x14ac:dyDescent="0.25"/>
    <row r="310" s="118" customFormat="1" x14ac:dyDescent="0.25"/>
    <row r="311" s="118" customFormat="1" x14ac:dyDescent="0.25"/>
    <row r="312" s="118" customFormat="1" x14ac:dyDescent="0.25"/>
    <row r="313" s="118" customFormat="1" x14ac:dyDescent="0.25"/>
    <row r="314" s="118" customFormat="1" x14ac:dyDescent="0.25"/>
    <row r="315" s="118" customFormat="1" x14ac:dyDescent="0.25"/>
    <row r="316" s="118" customFormat="1" x14ac:dyDescent="0.25"/>
    <row r="317" s="118" customFormat="1" x14ac:dyDescent="0.25"/>
    <row r="318" s="118" customFormat="1" x14ac:dyDescent="0.25"/>
    <row r="319" s="118" customFormat="1" x14ac:dyDescent="0.25"/>
    <row r="320" s="118" customFormat="1" x14ac:dyDescent="0.25"/>
    <row r="321" s="118" customFormat="1" x14ac:dyDescent="0.25"/>
    <row r="322" s="118" customFormat="1" x14ac:dyDescent="0.25"/>
    <row r="323" s="118" customFormat="1" x14ac:dyDescent="0.25"/>
    <row r="324" s="118" customFormat="1" x14ac:dyDescent="0.25"/>
    <row r="325" s="118" customFormat="1" x14ac:dyDescent="0.25"/>
    <row r="326" s="118" customFormat="1" x14ac:dyDescent="0.25"/>
    <row r="327" s="118" customFormat="1" x14ac:dyDescent="0.25"/>
    <row r="328" s="118" customFormat="1" x14ac:dyDescent="0.25"/>
    <row r="329" s="118" customFormat="1" x14ac:dyDescent="0.25"/>
    <row r="330" s="118" customFormat="1" x14ac:dyDescent="0.25"/>
    <row r="331" s="118" customFormat="1" x14ac:dyDescent="0.25"/>
    <row r="332" s="118" customFormat="1" x14ac:dyDescent="0.25"/>
    <row r="333" s="118" customFormat="1" x14ac:dyDescent="0.25"/>
    <row r="334" s="118" customFormat="1" x14ac:dyDescent="0.25"/>
    <row r="335" s="118" customFormat="1" x14ac:dyDescent="0.25"/>
    <row r="336" s="118" customFormat="1" x14ac:dyDescent="0.25"/>
    <row r="337" s="118" customFormat="1" x14ac:dyDescent="0.25"/>
    <row r="338" s="118" customFormat="1" x14ac:dyDescent="0.25"/>
    <row r="339" s="118" customFormat="1" x14ac:dyDescent="0.25"/>
    <row r="340" s="118" customFormat="1" x14ac:dyDescent="0.25"/>
    <row r="341" s="118" customFormat="1" x14ac:dyDescent="0.25"/>
    <row r="342" s="118" customFormat="1" x14ac:dyDescent="0.25"/>
    <row r="343" s="118" customFormat="1" x14ac:dyDescent="0.25"/>
    <row r="344" s="118" customFormat="1" x14ac:dyDescent="0.25"/>
    <row r="345" s="118" customFormat="1" x14ac:dyDescent="0.25"/>
    <row r="346" s="118" customFormat="1" x14ac:dyDescent="0.25"/>
    <row r="347" s="118" customFormat="1" x14ac:dyDescent="0.25"/>
    <row r="348" s="118" customFormat="1" x14ac:dyDescent="0.25"/>
    <row r="349" s="118" customFormat="1" x14ac:dyDescent="0.25"/>
    <row r="350" s="118" customFormat="1" x14ac:dyDescent="0.25"/>
    <row r="351" s="118" customFormat="1" x14ac:dyDescent="0.25"/>
    <row r="352" s="118" customFormat="1" x14ac:dyDescent="0.25"/>
    <row r="353" s="118" customFormat="1" x14ac:dyDescent="0.25"/>
    <row r="354" s="118" customFormat="1" x14ac:dyDescent="0.25"/>
    <row r="355" s="118" customFormat="1" x14ac:dyDescent="0.25"/>
    <row r="356" s="118" customFormat="1" x14ac:dyDescent="0.25"/>
    <row r="357" s="118" customFormat="1" x14ac:dyDescent="0.25"/>
    <row r="358" s="118" customFormat="1" x14ac:dyDescent="0.25"/>
    <row r="359" s="118" customFormat="1" x14ac:dyDescent="0.25"/>
    <row r="360" s="118" customFormat="1" x14ac:dyDescent="0.25"/>
    <row r="361" s="118" customFormat="1" x14ac:dyDescent="0.25"/>
    <row r="362" s="118" customFormat="1" x14ac:dyDescent="0.25"/>
    <row r="363" s="118" customFormat="1" x14ac:dyDescent="0.25"/>
    <row r="364" s="118" customFormat="1" x14ac:dyDescent="0.25"/>
    <row r="365" s="118" customFormat="1" x14ac:dyDescent="0.25"/>
    <row r="366" s="118" customFormat="1" x14ac:dyDescent="0.25"/>
    <row r="367" s="118" customFormat="1" x14ac:dyDescent="0.25"/>
    <row r="368" s="118" customFormat="1" x14ac:dyDescent="0.25"/>
    <row r="369" s="118" customFormat="1" x14ac:dyDescent="0.25"/>
    <row r="370" s="118" customFormat="1" x14ac:dyDescent="0.25"/>
    <row r="371" s="118" customFormat="1" x14ac:dyDescent="0.25"/>
    <row r="372" s="118" customFormat="1" x14ac:dyDescent="0.25"/>
    <row r="373" s="118" customFormat="1" x14ac:dyDescent="0.25"/>
    <row r="374" s="118" customFormat="1" x14ac:dyDescent="0.25"/>
    <row r="375" s="118" customFormat="1" x14ac:dyDescent="0.25"/>
    <row r="376" s="118" customFormat="1" x14ac:dyDescent="0.25"/>
    <row r="377" s="118" customFormat="1" x14ac:dyDescent="0.25"/>
    <row r="378" s="118" customFormat="1" x14ac:dyDescent="0.25"/>
    <row r="379" s="118" customFormat="1" x14ac:dyDescent="0.25"/>
    <row r="380" s="118" customFormat="1" x14ac:dyDescent="0.25"/>
    <row r="381" s="118" customFormat="1" x14ac:dyDescent="0.25"/>
    <row r="382" s="118" customFormat="1" x14ac:dyDescent="0.25"/>
    <row r="383" s="118" customFormat="1" x14ac:dyDescent="0.25"/>
    <row r="384" s="118" customFormat="1" x14ac:dyDescent="0.25"/>
    <row r="385" s="118" customFormat="1" x14ac:dyDescent="0.25"/>
    <row r="386" s="118" customFormat="1" x14ac:dyDescent="0.25"/>
    <row r="387" s="118" customFormat="1" x14ac:dyDescent="0.25"/>
    <row r="388" s="118" customFormat="1" x14ac:dyDescent="0.25"/>
    <row r="389" s="118" customFormat="1" x14ac:dyDescent="0.25"/>
    <row r="390" s="118" customFormat="1" x14ac:dyDescent="0.25"/>
    <row r="391" s="118" customFormat="1" x14ac:dyDescent="0.25"/>
    <row r="392" s="118" customFormat="1" x14ac:dyDescent="0.25"/>
    <row r="393" s="118" customFormat="1" x14ac:dyDescent="0.25"/>
    <row r="394" s="118" customFormat="1" x14ac:dyDescent="0.25"/>
    <row r="395" s="118" customFormat="1" x14ac:dyDescent="0.25"/>
    <row r="396" s="118" customFormat="1" x14ac:dyDescent="0.25"/>
    <row r="397" s="118" customFormat="1" x14ac:dyDescent="0.25"/>
    <row r="398" s="118" customFormat="1" x14ac:dyDescent="0.25"/>
    <row r="399" s="118" customFormat="1" x14ac:dyDescent="0.25"/>
    <row r="400" s="118" customFormat="1" x14ac:dyDescent="0.25"/>
    <row r="401" s="118" customFormat="1" x14ac:dyDescent="0.25"/>
    <row r="402" s="118" customFormat="1" x14ac:dyDescent="0.25"/>
    <row r="403" s="118" customFormat="1" x14ac:dyDescent="0.25"/>
    <row r="404" s="118" customFormat="1" x14ac:dyDescent="0.25"/>
    <row r="405" s="118" customFormat="1" x14ac:dyDescent="0.25"/>
    <row r="406" s="118" customFormat="1" x14ac:dyDescent="0.25"/>
    <row r="407" s="118" customFormat="1" x14ac:dyDescent="0.25"/>
    <row r="408" s="118" customFormat="1" x14ac:dyDescent="0.25"/>
    <row r="409" s="118" customFormat="1" x14ac:dyDescent="0.25"/>
    <row r="410" s="118" customFormat="1" x14ac:dyDescent="0.25"/>
    <row r="411" s="118" customFormat="1" x14ac:dyDescent="0.25"/>
    <row r="412" s="118" customFormat="1" x14ac:dyDescent="0.25"/>
    <row r="413" s="118" customFormat="1" x14ac:dyDescent="0.25"/>
    <row r="414" s="118" customFormat="1" x14ac:dyDescent="0.25"/>
    <row r="415" s="118" customFormat="1" x14ac:dyDescent="0.25"/>
    <row r="416" s="118" customFormat="1" x14ac:dyDescent="0.25"/>
    <row r="417" s="118" customFormat="1" x14ac:dyDescent="0.25"/>
    <row r="418" s="118" customFormat="1" x14ac:dyDescent="0.25"/>
    <row r="419" s="118" customFormat="1" x14ac:dyDescent="0.25"/>
    <row r="420" s="118" customFormat="1" x14ac:dyDescent="0.25"/>
    <row r="421" s="118" customFormat="1" x14ac:dyDescent="0.25"/>
    <row r="422" s="118" customFormat="1" x14ac:dyDescent="0.25"/>
    <row r="423" s="118" customFormat="1" x14ac:dyDescent="0.25"/>
    <row r="424" s="118" customFormat="1" x14ac:dyDescent="0.25"/>
    <row r="425" s="118" customFormat="1" x14ac:dyDescent="0.25"/>
    <row r="426" s="118" customFormat="1" x14ac:dyDescent="0.25"/>
    <row r="427" s="118" customFormat="1" x14ac:dyDescent="0.25"/>
    <row r="428" s="118" customFormat="1" x14ac:dyDescent="0.25"/>
    <row r="429" s="118" customFormat="1" x14ac:dyDescent="0.25"/>
    <row r="430" s="118" customFormat="1" x14ac:dyDescent="0.25"/>
    <row r="431" s="118" customFormat="1" x14ac:dyDescent="0.25"/>
    <row r="432" s="118" customFormat="1" x14ac:dyDescent="0.25"/>
    <row r="433" s="118" customFormat="1" x14ac:dyDescent="0.25"/>
    <row r="434" s="118" customFormat="1" x14ac:dyDescent="0.25"/>
    <row r="435" s="118" customFormat="1" x14ac:dyDescent="0.25"/>
    <row r="436" s="118" customFormat="1" x14ac:dyDescent="0.25"/>
    <row r="437" s="118" customFormat="1" x14ac:dyDescent="0.25"/>
    <row r="438" s="118" customFormat="1" x14ac:dyDescent="0.25"/>
    <row r="439" s="118" customFormat="1" x14ac:dyDescent="0.25"/>
    <row r="440" s="118" customFormat="1" x14ac:dyDescent="0.25"/>
    <row r="441" s="118" customFormat="1" x14ac:dyDescent="0.25"/>
    <row r="442" s="118" customFormat="1" x14ac:dyDescent="0.25"/>
    <row r="443" s="118" customFormat="1" x14ac:dyDescent="0.25"/>
    <row r="444" s="118" customFormat="1" x14ac:dyDescent="0.25"/>
    <row r="445" s="118" customFormat="1" x14ac:dyDescent="0.25"/>
    <row r="446" s="118" customFormat="1" x14ac:dyDescent="0.25"/>
    <row r="447" s="118" customFormat="1" x14ac:dyDescent="0.25"/>
    <row r="448" s="118" customFormat="1" x14ac:dyDescent="0.25"/>
    <row r="449" s="118" customFormat="1" x14ac:dyDescent="0.25"/>
    <row r="450" s="118" customFormat="1" x14ac:dyDescent="0.25"/>
    <row r="451" s="118" customFormat="1" x14ac:dyDescent="0.25"/>
    <row r="452" s="118" customFormat="1" x14ac:dyDescent="0.25"/>
    <row r="453" s="118" customFormat="1" x14ac:dyDescent="0.25"/>
    <row r="454" s="118" customFormat="1" x14ac:dyDescent="0.25"/>
    <row r="455" s="118" customFormat="1" x14ac:dyDescent="0.25"/>
    <row r="456" s="118" customFormat="1" x14ac:dyDescent="0.25"/>
    <row r="457" s="118" customFormat="1" x14ac:dyDescent="0.25"/>
    <row r="458" s="118" customFormat="1" x14ac:dyDescent="0.25"/>
    <row r="459" s="118" customFormat="1" x14ac:dyDescent="0.25"/>
    <row r="460" s="118" customFormat="1" x14ac:dyDescent="0.25"/>
    <row r="461" s="118" customFormat="1" x14ac:dyDescent="0.25"/>
    <row r="462" s="118" customFormat="1" x14ac:dyDescent="0.25"/>
    <row r="463" s="118" customFormat="1" x14ac:dyDescent="0.25"/>
    <row r="464" s="118" customFormat="1" x14ac:dyDescent="0.25"/>
    <row r="465" s="118" customFormat="1" x14ac:dyDescent="0.25"/>
    <row r="466" s="118" customFormat="1" x14ac:dyDescent="0.25"/>
    <row r="467" s="118" customFormat="1" x14ac:dyDescent="0.25"/>
    <row r="468" s="118" customFormat="1" x14ac:dyDescent="0.25"/>
    <row r="469" s="118" customFormat="1" x14ac:dyDescent="0.25"/>
    <row r="470" s="118" customFormat="1" x14ac:dyDescent="0.25"/>
    <row r="471" s="118" customFormat="1" x14ac:dyDescent="0.25"/>
    <row r="472" s="118" customFormat="1" x14ac:dyDescent="0.25"/>
    <row r="473" s="118" customFormat="1" x14ac:dyDescent="0.25"/>
    <row r="474" s="118" customFormat="1" x14ac:dyDescent="0.25"/>
    <row r="475" s="118" customFormat="1" x14ac:dyDescent="0.25"/>
    <row r="476" s="118" customFormat="1" x14ac:dyDescent="0.25"/>
    <row r="477" s="118" customFormat="1" x14ac:dyDescent="0.25"/>
    <row r="478" s="118" customFormat="1" x14ac:dyDescent="0.25"/>
    <row r="479" s="118" customFormat="1" x14ac:dyDescent="0.25"/>
    <row r="480" s="118" customFormat="1" x14ac:dyDescent="0.25"/>
    <row r="481" s="118" customFormat="1" x14ac:dyDescent="0.25"/>
    <row r="482" s="118" customFormat="1" x14ac:dyDescent="0.25"/>
    <row r="483" s="118" customFormat="1" x14ac:dyDescent="0.25"/>
    <row r="484" s="118" customFormat="1" x14ac:dyDescent="0.25"/>
    <row r="485" s="118" customFormat="1" x14ac:dyDescent="0.25"/>
    <row r="486" s="118" customFormat="1" x14ac:dyDescent="0.25"/>
    <row r="487" s="118" customFormat="1" x14ac:dyDescent="0.25"/>
    <row r="488" s="118" customFormat="1" x14ac:dyDescent="0.25"/>
    <row r="489" s="118" customFormat="1" x14ac:dyDescent="0.25"/>
    <row r="490" s="118" customFormat="1" x14ac:dyDescent="0.25"/>
    <row r="491" s="118" customFormat="1" x14ac:dyDescent="0.25"/>
    <row r="492" s="118" customFormat="1" x14ac:dyDescent="0.25"/>
    <row r="493" s="118" customFormat="1" x14ac:dyDescent="0.25"/>
    <row r="494" s="118" customFormat="1" x14ac:dyDescent="0.25"/>
    <row r="495" s="118" customFormat="1" x14ac:dyDescent="0.25"/>
    <row r="496" s="118" customFormat="1" x14ac:dyDescent="0.25"/>
    <row r="497" s="118" customFormat="1" x14ac:dyDescent="0.25"/>
    <row r="498" s="118" customFormat="1" x14ac:dyDescent="0.25"/>
    <row r="499" s="118" customFormat="1" x14ac:dyDescent="0.25"/>
    <row r="500" s="118" customFormat="1" x14ac:dyDescent="0.25"/>
    <row r="501" s="118" customFormat="1" x14ac:dyDescent="0.25"/>
    <row r="502" s="118" customFormat="1" x14ac:dyDescent="0.25"/>
    <row r="503" s="118" customFormat="1" x14ac:dyDescent="0.25"/>
    <row r="504" s="118" customFormat="1" x14ac:dyDescent="0.25"/>
    <row r="505" s="118" customFormat="1" x14ac:dyDescent="0.25"/>
    <row r="506" s="118" customFormat="1" x14ac:dyDescent="0.25"/>
    <row r="507" s="118" customFormat="1" x14ac:dyDescent="0.25"/>
    <row r="508" s="118" customFormat="1" x14ac:dyDescent="0.25"/>
    <row r="509" s="118" customFormat="1" x14ac:dyDescent="0.25"/>
    <row r="510" s="118" customFormat="1" x14ac:dyDescent="0.25"/>
    <row r="511" s="118" customFormat="1" x14ac:dyDescent="0.25"/>
    <row r="512" s="118" customFormat="1" x14ac:dyDescent="0.25"/>
    <row r="513" s="118" customFormat="1" x14ac:dyDescent="0.25"/>
    <row r="514" s="118" customFormat="1" x14ac:dyDescent="0.25"/>
    <row r="515" s="118" customFormat="1" x14ac:dyDescent="0.25"/>
    <row r="516" s="118" customFormat="1" x14ac:dyDescent="0.25"/>
    <row r="517" s="118" customFormat="1" x14ac:dyDescent="0.25"/>
    <row r="518" s="118" customFormat="1" x14ac:dyDescent="0.25"/>
    <row r="519" s="118" customFormat="1" x14ac:dyDescent="0.25"/>
    <row r="520" s="118" customFormat="1" x14ac:dyDescent="0.25"/>
    <row r="521" s="118" customFormat="1" x14ac:dyDescent="0.25"/>
    <row r="522" s="118" customFormat="1" x14ac:dyDescent="0.25"/>
    <row r="523" s="118" customFormat="1" x14ac:dyDescent="0.25"/>
    <row r="524" s="118" customFormat="1" x14ac:dyDescent="0.25"/>
    <row r="525" s="118" customFormat="1" x14ac:dyDescent="0.25"/>
    <row r="526" s="118" customFormat="1" x14ac:dyDescent="0.25"/>
    <row r="527" s="118" customFormat="1" x14ac:dyDescent="0.25"/>
    <row r="528" s="118" customFormat="1" x14ac:dyDescent="0.25"/>
    <row r="529" s="118" customFormat="1" x14ac:dyDescent="0.25"/>
    <row r="530" s="118" customFormat="1" x14ac:dyDescent="0.25"/>
    <row r="531" s="118" customFormat="1" x14ac:dyDescent="0.25"/>
    <row r="532" s="118" customFormat="1" x14ac:dyDescent="0.25"/>
    <row r="533" s="118" customFormat="1" x14ac:dyDescent="0.25"/>
    <row r="534" s="118" customFormat="1" x14ac:dyDescent="0.25"/>
    <row r="535" s="118" customFormat="1" x14ac:dyDescent="0.25"/>
    <row r="536" s="118" customFormat="1" x14ac:dyDescent="0.25"/>
    <row r="537" s="118" customFormat="1" x14ac:dyDescent="0.25"/>
    <row r="538" s="118" customFormat="1" x14ac:dyDescent="0.25"/>
    <row r="539" s="118" customFormat="1" x14ac:dyDescent="0.25"/>
    <row r="540" s="118" customFormat="1" x14ac:dyDescent="0.25"/>
    <row r="541" s="118" customFormat="1" x14ac:dyDescent="0.25"/>
    <row r="542" s="118" customFormat="1" x14ac:dyDescent="0.25"/>
    <row r="543" s="118" customFormat="1" x14ac:dyDescent="0.25"/>
    <row r="544" s="118" customFormat="1" x14ac:dyDescent="0.25"/>
    <row r="545" s="118" customFormat="1" x14ac:dyDescent="0.25"/>
    <row r="546" s="118" customFormat="1" x14ac:dyDescent="0.25"/>
    <row r="547" s="118" customFormat="1" x14ac:dyDescent="0.25"/>
    <row r="548" s="118" customFormat="1" x14ac:dyDescent="0.25"/>
    <row r="549" s="118" customFormat="1" x14ac:dyDescent="0.25"/>
    <row r="550" s="118" customFormat="1" x14ac:dyDescent="0.25"/>
    <row r="551" s="118" customFormat="1" x14ac:dyDescent="0.25"/>
    <row r="552" s="118" customFormat="1" x14ac:dyDescent="0.25"/>
    <row r="553" s="118" customFormat="1" x14ac:dyDescent="0.25"/>
    <row r="554" s="118" customFormat="1" x14ac:dyDescent="0.25"/>
    <row r="555" s="118" customFormat="1" x14ac:dyDescent="0.25"/>
    <row r="556" s="118" customFormat="1" x14ac:dyDescent="0.25"/>
    <row r="557" s="118" customFormat="1" x14ac:dyDescent="0.25"/>
    <row r="558" s="118" customFormat="1" x14ac:dyDescent="0.25"/>
    <row r="559" s="118" customFormat="1" x14ac:dyDescent="0.25"/>
    <row r="560" s="118" customFormat="1" x14ac:dyDescent="0.25"/>
    <row r="561" s="118" customFormat="1" x14ac:dyDescent="0.25"/>
    <row r="562" s="118" customFormat="1" x14ac:dyDescent="0.25"/>
    <row r="563" s="118" customFormat="1" x14ac:dyDescent="0.25"/>
    <row r="564" s="118" customFormat="1" x14ac:dyDescent="0.25"/>
    <row r="565" s="118" customFormat="1" x14ac:dyDescent="0.25"/>
    <row r="566" s="118" customFormat="1" x14ac:dyDescent="0.25"/>
    <row r="567" s="118" customFormat="1" x14ac:dyDescent="0.25"/>
    <row r="568" s="118" customFormat="1" x14ac:dyDescent="0.25"/>
    <row r="569" s="118" customFormat="1" x14ac:dyDescent="0.25"/>
    <row r="570" s="118" customFormat="1" x14ac:dyDescent="0.25"/>
    <row r="571" s="118" customFormat="1" x14ac:dyDescent="0.25"/>
    <row r="572" s="118" customFormat="1" x14ac:dyDescent="0.25"/>
    <row r="573" s="118" customFormat="1" x14ac:dyDescent="0.25"/>
    <row r="574" s="118" customFormat="1" x14ac:dyDescent="0.25"/>
    <row r="575" s="118" customFormat="1" x14ac:dyDescent="0.25"/>
    <row r="576" s="118" customFormat="1" x14ac:dyDescent="0.25"/>
    <row r="577" s="118" customFormat="1" x14ac:dyDescent="0.25"/>
    <row r="578" s="118" customFormat="1" x14ac:dyDescent="0.25"/>
    <row r="579" s="118" customFormat="1" x14ac:dyDescent="0.25"/>
    <row r="580" s="118" customFormat="1" x14ac:dyDescent="0.25"/>
    <row r="581" s="118" customFormat="1" x14ac:dyDescent="0.25"/>
    <row r="582" s="118" customFormat="1" x14ac:dyDescent="0.25"/>
    <row r="583" s="118" customFormat="1" x14ac:dyDescent="0.25"/>
    <row r="584" s="118" customFormat="1" x14ac:dyDescent="0.25"/>
    <row r="585" s="118" customFormat="1" x14ac:dyDescent="0.25"/>
    <row r="586" s="118" customFormat="1" x14ac:dyDescent="0.25"/>
    <row r="587" s="118" customFormat="1" x14ac:dyDescent="0.25"/>
    <row r="588" s="118" customFormat="1" x14ac:dyDescent="0.25"/>
    <row r="589" s="118" customFormat="1" x14ac:dyDescent="0.25"/>
    <row r="590" s="118" customFormat="1" x14ac:dyDescent="0.25"/>
    <row r="591" s="118" customFormat="1" x14ac:dyDescent="0.25"/>
    <row r="592" s="118" customFormat="1" x14ac:dyDescent="0.25"/>
    <row r="593" s="118" customFormat="1" x14ac:dyDescent="0.25"/>
    <row r="594" s="118" customFormat="1" x14ac:dyDescent="0.25"/>
    <row r="595" s="118" customFormat="1" x14ac:dyDescent="0.25"/>
    <row r="596" s="118" customFormat="1" x14ac:dyDescent="0.25"/>
    <row r="597" s="118" customFormat="1" x14ac:dyDescent="0.25"/>
    <row r="598" s="118" customFormat="1" x14ac:dyDescent="0.25"/>
    <row r="599" s="118" customFormat="1" x14ac:dyDescent="0.25"/>
    <row r="600" s="118" customFormat="1" x14ac:dyDescent="0.25"/>
    <row r="601" s="118" customFormat="1" x14ac:dyDescent="0.25"/>
    <row r="602" s="118" customFormat="1" x14ac:dyDescent="0.25"/>
    <row r="603" s="118" customFormat="1" x14ac:dyDescent="0.25"/>
    <row r="604" s="118" customFormat="1" x14ac:dyDescent="0.25"/>
    <row r="605" s="118" customFormat="1" x14ac:dyDescent="0.25"/>
    <row r="606" s="118" customFormat="1" x14ac:dyDescent="0.25"/>
    <row r="607" s="118" customFormat="1" x14ac:dyDescent="0.25"/>
    <row r="608" s="118" customFormat="1" x14ac:dyDescent="0.25"/>
    <row r="609" s="118" customFormat="1" x14ac:dyDescent="0.25"/>
    <row r="610" s="118" customFormat="1" x14ac:dyDescent="0.25"/>
    <row r="611" s="118" customFormat="1" x14ac:dyDescent="0.25"/>
    <row r="612" s="118" customFormat="1" x14ac:dyDescent="0.25"/>
    <row r="613" s="118" customFormat="1" x14ac:dyDescent="0.25"/>
    <row r="614" s="118" customFormat="1" x14ac:dyDescent="0.25"/>
    <row r="615" s="118" customFormat="1" x14ac:dyDescent="0.25"/>
    <row r="616" s="118" customFormat="1" x14ac:dyDescent="0.25"/>
    <row r="617" s="118" customFormat="1" x14ac:dyDescent="0.25"/>
    <row r="618" s="118" customFormat="1" x14ac:dyDescent="0.25"/>
    <row r="619" s="118" customFormat="1" x14ac:dyDescent="0.25"/>
    <row r="620" s="118" customFormat="1" x14ac:dyDescent="0.25"/>
    <row r="621" s="118" customFormat="1" x14ac:dyDescent="0.25"/>
    <row r="622" s="118" customFormat="1" x14ac:dyDescent="0.25"/>
    <row r="623" s="118" customFormat="1" x14ac:dyDescent="0.25"/>
    <row r="624" s="118" customFormat="1" x14ac:dyDescent="0.25"/>
    <row r="625" s="118" customFormat="1" x14ac:dyDescent="0.25"/>
    <row r="626" s="118" customFormat="1" x14ac:dyDescent="0.25"/>
    <row r="627" s="118" customFormat="1" x14ac:dyDescent="0.25"/>
    <row r="628" s="118" customFormat="1" x14ac:dyDescent="0.25"/>
    <row r="629" s="118" customFormat="1" x14ac:dyDescent="0.25"/>
    <row r="630" s="118" customFormat="1" x14ac:dyDescent="0.25"/>
    <row r="631" s="118" customFormat="1" x14ac:dyDescent="0.25"/>
    <row r="632" s="118" customFormat="1" x14ac:dyDescent="0.25"/>
    <row r="633" s="118" customFormat="1" x14ac:dyDescent="0.25"/>
    <row r="634" s="118" customFormat="1" x14ac:dyDescent="0.25"/>
    <row r="635" s="118" customFormat="1" x14ac:dyDescent="0.25"/>
    <row r="636" s="118" customFormat="1" x14ac:dyDescent="0.25"/>
    <row r="637" s="118" customFormat="1" x14ac:dyDescent="0.25"/>
    <row r="638" s="118" customFormat="1" x14ac:dyDescent="0.25"/>
    <row r="639" s="118" customFormat="1" x14ac:dyDescent="0.25"/>
    <row r="640" s="118" customFormat="1" x14ac:dyDescent="0.25"/>
    <row r="641" s="118" customFormat="1" x14ac:dyDescent="0.25"/>
    <row r="642" s="118" customFormat="1" x14ac:dyDescent="0.25"/>
    <row r="643" s="118" customFormat="1" x14ac:dyDescent="0.25"/>
    <row r="644" s="118" customFormat="1" x14ac:dyDescent="0.25"/>
    <row r="645" s="118" customFormat="1" x14ac:dyDescent="0.25"/>
    <row r="646" s="118" customFormat="1" x14ac:dyDescent="0.25"/>
    <row r="647" s="118" customFormat="1" x14ac:dyDescent="0.25"/>
    <row r="648" s="118" customFormat="1" x14ac:dyDescent="0.25"/>
    <row r="649" s="118" customFormat="1" x14ac:dyDescent="0.25"/>
    <row r="650" s="118" customFormat="1" x14ac:dyDescent="0.25"/>
    <row r="651" s="118" customFormat="1" x14ac:dyDescent="0.25"/>
    <row r="652" s="118" customFormat="1" x14ac:dyDescent="0.25"/>
    <row r="653" s="118" customFormat="1" x14ac:dyDescent="0.25"/>
    <row r="654" s="118" customFormat="1" x14ac:dyDescent="0.25"/>
    <row r="655" s="118" customFormat="1" x14ac:dyDescent="0.25"/>
    <row r="656" s="118" customFormat="1" x14ac:dyDescent="0.25"/>
    <row r="657" s="118" customFormat="1" x14ac:dyDescent="0.25"/>
    <row r="658" s="118" customFormat="1" x14ac:dyDescent="0.25"/>
    <row r="659" s="118" customFormat="1" x14ac:dyDescent="0.25"/>
    <row r="660" s="118" customFormat="1" x14ac:dyDescent="0.25"/>
    <row r="661" s="118" customFormat="1" x14ac:dyDescent="0.25"/>
    <row r="662" s="118" customFormat="1" x14ac:dyDescent="0.25"/>
    <row r="663" s="118" customFormat="1" x14ac:dyDescent="0.25"/>
    <row r="664" s="118" customFormat="1" x14ac:dyDescent="0.25"/>
    <row r="665" s="118" customFormat="1" x14ac:dyDescent="0.25"/>
    <row r="666" s="118" customFormat="1" x14ac:dyDescent="0.25"/>
    <row r="667" s="118" customFormat="1" x14ac:dyDescent="0.25"/>
    <row r="668" s="118" customFormat="1" x14ac:dyDescent="0.25"/>
    <row r="669" s="118" customFormat="1" x14ac:dyDescent="0.25"/>
    <row r="670" s="118" customFormat="1" x14ac:dyDescent="0.25"/>
    <row r="671" s="118" customFormat="1" x14ac:dyDescent="0.25"/>
    <row r="672" s="118" customFormat="1" x14ac:dyDescent="0.25"/>
    <row r="673" s="118" customFormat="1" x14ac:dyDescent="0.25"/>
    <row r="674" s="118" customFormat="1" x14ac:dyDescent="0.25"/>
    <row r="675" s="118" customFormat="1" x14ac:dyDescent="0.25"/>
    <row r="676" s="118" customFormat="1" x14ac:dyDescent="0.25"/>
    <row r="677" s="118" customFormat="1" x14ac:dyDescent="0.25"/>
    <row r="678" s="118" customFormat="1" x14ac:dyDescent="0.25"/>
    <row r="679" s="118" customFormat="1" x14ac:dyDescent="0.25"/>
    <row r="680" s="118" customFormat="1" x14ac:dyDescent="0.25"/>
    <row r="681" s="118" customFormat="1" x14ac:dyDescent="0.25"/>
    <row r="682" s="118" customFormat="1" x14ac:dyDescent="0.25"/>
    <row r="683" s="118" customFormat="1" x14ac:dyDescent="0.25"/>
    <row r="684" s="118" customFormat="1" x14ac:dyDescent="0.25"/>
    <row r="685" s="118" customFormat="1" x14ac:dyDescent="0.25"/>
    <row r="686" s="118" customFormat="1" x14ac:dyDescent="0.25"/>
    <row r="687" s="118" customFormat="1" x14ac:dyDescent="0.25"/>
    <row r="688" s="118" customFormat="1" x14ac:dyDescent="0.25"/>
    <row r="689" s="118" customFormat="1" x14ac:dyDescent="0.25"/>
    <row r="690" s="118" customFormat="1" x14ac:dyDescent="0.25"/>
    <row r="691" s="118" customFormat="1" x14ac:dyDescent="0.25"/>
    <row r="692" s="118" customFormat="1" x14ac:dyDescent="0.25"/>
    <row r="693" s="118" customFormat="1" x14ac:dyDescent="0.25"/>
    <row r="694" s="118" customFormat="1" x14ac:dyDescent="0.25"/>
    <row r="695" s="118" customFormat="1" x14ac:dyDescent="0.25"/>
    <row r="696" s="118" customFormat="1" x14ac:dyDescent="0.25"/>
    <row r="697" s="118" customFormat="1" x14ac:dyDescent="0.25"/>
    <row r="698" s="118" customFormat="1" x14ac:dyDescent="0.25"/>
    <row r="699" s="118" customFormat="1" x14ac:dyDescent="0.25"/>
    <row r="700" s="118" customFormat="1" x14ac:dyDescent="0.25"/>
    <row r="701" s="118" customFormat="1" x14ac:dyDescent="0.25"/>
    <row r="702" s="118" customFormat="1" x14ac:dyDescent="0.25"/>
    <row r="703" s="118" customFormat="1" x14ac:dyDescent="0.25"/>
    <row r="704" s="118" customFormat="1" x14ac:dyDescent="0.25"/>
    <row r="705" s="118" customFormat="1" x14ac:dyDescent="0.25"/>
    <row r="706" s="118" customFormat="1" x14ac:dyDescent="0.25"/>
    <row r="707" s="118" customFormat="1" x14ac:dyDescent="0.25"/>
    <row r="708" s="118" customFormat="1" x14ac:dyDescent="0.25"/>
    <row r="709" s="118" customFormat="1" x14ac:dyDescent="0.25"/>
    <row r="710" s="118" customFormat="1" x14ac:dyDescent="0.25"/>
    <row r="711" s="118" customFormat="1" x14ac:dyDescent="0.25"/>
    <row r="712" s="118" customFormat="1" x14ac:dyDescent="0.25"/>
    <row r="713" s="118" customFormat="1" x14ac:dyDescent="0.25"/>
    <row r="714" s="118" customFormat="1" x14ac:dyDescent="0.25"/>
    <row r="715" s="118" customFormat="1" x14ac:dyDescent="0.25"/>
    <row r="716" s="118" customFormat="1" x14ac:dyDescent="0.25"/>
    <row r="717" s="118" customFormat="1" x14ac:dyDescent="0.25"/>
    <row r="718" s="118" customFormat="1" x14ac:dyDescent="0.25"/>
    <row r="719" s="118" customFormat="1" x14ac:dyDescent="0.25"/>
    <row r="720" s="118" customFormat="1" x14ac:dyDescent="0.25"/>
    <row r="721" s="118" customFormat="1" x14ac:dyDescent="0.25"/>
    <row r="722" s="118" customFormat="1" x14ac:dyDescent="0.25"/>
    <row r="723" s="118" customFormat="1" x14ac:dyDescent="0.25"/>
    <row r="724" s="118" customFormat="1" x14ac:dyDescent="0.25"/>
    <row r="725" s="118" customFormat="1" x14ac:dyDescent="0.25"/>
    <row r="726" s="118" customFormat="1" x14ac:dyDescent="0.25"/>
    <row r="727" s="118" customFormat="1" x14ac:dyDescent="0.25"/>
    <row r="728" s="118" customFormat="1" x14ac:dyDescent="0.25"/>
    <row r="729" s="118" customFormat="1" x14ac:dyDescent="0.25"/>
    <row r="730" s="118" customFormat="1" x14ac:dyDescent="0.25"/>
    <row r="731" s="118" customFormat="1" x14ac:dyDescent="0.25"/>
    <row r="732" s="118" customFormat="1" x14ac:dyDescent="0.25"/>
    <row r="733" s="118" customFormat="1" x14ac:dyDescent="0.25"/>
    <row r="734" s="118" customFormat="1" x14ac:dyDescent="0.25"/>
    <row r="735" s="118" customFormat="1" x14ac:dyDescent="0.25"/>
  </sheetData>
  <mergeCells count="1">
    <mergeCell ref="B2:D2"/>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1B1EB0-7586-4CE4-9312-DADB5B6831E3}">
  <sheetPr>
    <tabColor theme="6" tint="-0.249977111117893"/>
  </sheetPr>
  <dimension ref="A1:IX260"/>
  <sheetViews>
    <sheetView zoomScale="67" zoomScaleNormal="67" workbookViewId="0">
      <selection activeCell="D5" sqref="D5"/>
    </sheetView>
  </sheetViews>
  <sheetFormatPr baseColWidth="10" defaultRowHeight="15" x14ac:dyDescent="0.25"/>
  <cols>
    <col min="2" max="2" width="40.42578125" customWidth="1"/>
    <col min="3" max="3" width="74.85546875" hidden="1" customWidth="1"/>
    <col min="4" max="4" width="147.85546875" customWidth="1"/>
    <col min="5" max="5" width="26.140625" style="131" customWidth="1"/>
    <col min="11" max="258" width="11.42578125" style="118"/>
  </cols>
  <sheetData>
    <row r="1" spans="1:10" s="118" customFormat="1" x14ac:dyDescent="0.25">
      <c r="E1" s="138"/>
    </row>
    <row r="2" spans="1:10" ht="33.75" x14ac:dyDescent="0.25">
      <c r="A2" s="6"/>
      <c r="B2" s="382" t="s">
        <v>119</v>
      </c>
      <c r="C2" s="382"/>
      <c r="D2" s="382"/>
      <c r="E2" s="382"/>
      <c r="F2" s="6"/>
      <c r="G2" s="6"/>
      <c r="H2" s="6"/>
      <c r="I2" s="6"/>
      <c r="J2" s="6"/>
    </row>
    <row r="3" spans="1:10" x14ac:dyDescent="0.25">
      <c r="A3" s="6"/>
      <c r="B3" s="107"/>
      <c r="C3" s="107"/>
      <c r="D3" s="107"/>
      <c r="E3" s="136"/>
      <c r="F3" s="6"/>
      <c r="G3" s="6"/>
      <c r="H3" s="6"/>
      <c r="I3" s="6"/>
      <c r="J3" s="6"/>
    </row>
    <row r="4" spans="1:10" ht="60" x14ac:dyDescent="0.25">
      <c r="A4" s="6"/>
      <c r="B4" s="24"/>
      <c r="C4" s="108" t="s">
        <v>120</v>
      </c>
      <c r="D4" s="108" t="s">
        <v>121</v>
      </c>
      <c r="E4" s="136"/>
      <c r="F4" s="6"/>
      <c r="G4" s="6"/>
      <c r="H4" s="6"/>
      <c r="I4" s="6"/>
      <c r="J4" s="6"/>
    </row>
    <row r="5" spans="1:10" ht="76.5" customHeight="1" x14ac:dyDescent="0.25">
      <c r="A5" s="25" t="s">
        <v>122</v>
      </c>
      <c r="B5" s="109" t="s">
        <v>282</v>
      </c>
      <c r="C5" s="110" t="s">
        <v>123</v>
      </c>
      <c r="D5" s="111" t="s">
        <v>47</v>
      </c>
      <c r="E5" s="137">
        <v>0.2</v>
      </c>
      <c r="F5" s="6"/>
      <c r="G5" s="6"/>
      <c r="H5" s="6"/>
      <c r="I5" s="6"/>
      <c r="J5" s="6"/>
    </row>
    <row r="6" spans="1:10" ht="99" x14ac:dyDescent="0.25">
      <c r="A6" s="25" t="s">
        <v>124</v>
      </c>
      <c r="B6" s="112" t="s">
        <v>124</v>
      </c>
      <c r="C6" s="113" t="s">
        <v>125</v>
      </c>
      <c r="D6" s="114" t="s">
        <v>48</v>
      </c>
      <c r="E6" s="137">
        <v>0.4</v>
      </c>
      <c r="F6" s="6"/>
      <c r="G6" s="6"/>
      <c r="H6" s="6"/>
      <c r="I6" s="6"/>
      <c r="J6" s="6"/>
    </row>
    <row r="7" spans="1:10" ht="66" x14ac:dyDescent="0.25">
      <c r="A7" s="25" t="s">
        <v>127</v>
      </c>
      <c r="B7" s="115" t="s">
        <v>283</v>
      </c>
      <c r="C7" s="113" t="s">
        <v>128</v>
      </c>
      <c r="D7" s="114" t="s">
        <v>129</v>
      </c>
      <c r="E7" s="137">
        <v>0.6</v>
      </c>
      <c r="F7" s="6"/>
      <c r="G7" s="6"/>
      <c r="H7" s="6"/>
      <c r="I7" s="6"/>
      <c r="J7" s="6"/>
    </row>
    <row r="8" spans="1:10" ht="66" x14ac:dyDescent="0.25">
      <c r="A8" s="25" t="s">
        <v>130</v>
      </c>
      <c r="B8" s="116" t="s">
        <v>284</v>
      </c>
      <c r="C8" s="113" t="s">
        <v>131</v>
      </c>
      <c r="D8" s="114" t="s">
        <v>313</v>
      </c>
      <c r="E8" s="137">
        <v>0.8</v>
      </c>
      <c r="F8" s="6"/>
      <c r="G8" s="6"/>
      <c r="H8" s="6"/>
      <c r="I8" s="6"/>
      <c r="J8" s="6"/>
    </row>
    <row r="9" spans="1:10" ht="66" x14ac:dyDescent="0.25">
      <c r="A9" s="25" t="s">
        <v>132</v>
      </c>
      <c r="B9" s="117" t="s">
        <v>285</v>
      </c>
      <c r="C9" s="113" t="s">
        <v>133</v>
      </c>
      <c r="D9" s="114" t="s">
        <v>50</v>
      </c>
      <c r="E9" s="137">
        <v>1</v>
      </c>
      <c r="F9" s="6"/>
      <c r="G9" s="6"/>
      <c r="H9" s="6"/>
      <c r="I9" s="6"/>
      <c r="J9" s="6"/>
    </row>
    <row r="10" spans="1:10" ht="20.25" x14ac:dyDescent="0.25">
      <c r="A10" s="25"/>
      <c r="B10" s="25"/>
      <c r="C10" s="26"/>
      <c r="D10" s="26"/>
      <c r="E10" s="136"/>
      <c r="F10" s="6"/>
      <c r="G10" s="6"/>
      <c r="H10" s="6"/>
      <c r="I10" s="6"/>
      <c r="J10" s="6"/>
    </row>
    <row r="11" spans="1:10" ht="60" x14ac:dyDescent="0.25">
      <c r="A11" s="25"/>
      <c r="B11" s="24"/>
      <c r="C11" s="108" t="s">
        <v>120</v>
      </c>
      <c r="D11" s="108" t="s">
        <v>298</v>
      </c>
      <c r="E11" s="136"/>
      <c r="F11" s="6"/>
      <c r="G11" s="6"/>
      <c r="H11" s="6"/>
      <c r="I11" s="6"/>
      <c r="J11" s="6"/>
    </row>
    <row r="12" spans="1:10" ht="79.5" customHeight="1" x14ac:dyDescent="0.25">
      <c r="A12" s="25"/>
      <c r="B12" s="109" t="s">
        <v>282</v>
      </c>
      <c r="C12" s="110" t="s">
        <v>123</v>
      </c>
      <c r="D12" s="144" t="s">
        <v>304</v>
      </c>
      <c r="E12" s="137">
        <v>0.2</v>
      </c>
      <c r="F12" s="6"/>
      <c r="G12" s="6"/>
      <c r="H12" s="6"/>
      <c r="I12" s="6"/>
      <c r="J12" s="6"/>
    </row>
    <row r="13" spans="1:10" ht="33" x14ac:dyDescent="0.25">
      <c r="A13" s="25"/>
      <c r="B13" s="112" t="s">
        <v>124</v>
      </c>
      <c r="C13" s="113" t="s">
        <v>125</v>
      </c>
      <c r="D13" s="144" t="s">
        <v>305</v>
      </c>
      <c r="E13" s="137">
        <v>0.4</v>
      </c>
      <c r="F13" s="6"/>
      <c r="G13" s="6"/>
      <c r="H13" s="6"/>
      <c r="I13" s="6"/>
      <c r="J13" s="6"/>
    </row>
    <row r="14" spans="1:10" ht="33" x14ac:dyDescent="0.25">
      <c r="A14" s="25"/>
      <c r="B14" s="115" t="s">
        <v>283</v>
      </c>
      <c r="C14" s="113" t="s">
        <v>128</v>
      </c>
      <c r="D14" s="144" t="s">
        <v>306</v>
      </c>
      <c r="E14" s="137">
        <v>0.6</v>
      </c>
      <c r="F14" s="6"/>
      <c r="G14" s="6"/>
      <c r="H14" s="6"/>
      <c r="I14" s="6"/>
      <c r="J14" s="6"/>
    </row>
    <row r="15" spans="1:10" ht="33" x14ac:dyDescent="0.25">
      <c r="A15" s="25"/>
      <c r="B15" s="116" t="s">
        <v>284</v>
      </c>
      <c r="C15" s="113" t="s">
        <v>131</v>
      </c>
      <c r="D15" s="144" t="s">
        <v>307</v>
      </c>
      <c r="E15" s="137">
        <v>0.8</v>
      </c>
      <c r="F15" s="6"/>
      <c r="G15" s="6"/>
      <c r="H15" s="6"/>
      <c r="I15" s="6"/>
      <c r="J15" s="6"/>
    </row>
    <row r="16" spans="1:10" ht="46.5" customHeight="1" x14ac:dyDescent="0.25">
      <c r="A16" s="25"/>
      <c r="B16" s="117" t="s">
        <v>285</v>
      </c>
      <c r="C16" s="113" t="s">
        <v>133</v>
      </c>
      <c r="D16" s="144" t="s">
        <v>308</v>
      </c>
      <c r="E16" s="137">
        <v>1</v>
      </c>
      <c r="F16" s="6"/>
      <c r="G16" s="6"/>
      <c r="H16" s="6"/>
      <c r="I16" s="6"/>
      <c r="J16" s="6"/>
    </row>
    <row r="17" spans="1:10" ht="20.25" x14ac:dyDescent="0.25">
      <c r="A17" s="25"/>
      <c r="B17" s="25"/>
      <c r="C17" s="26"/>
      <c r="D17" s="26"/>
      <c r="E17" s="136"/>
      <c r="F17" s="6"/>
      <c r="G17" s="6"/>
      <c r="H17" s="6"/>
      <c r="I17" s="6"/>
      <c r="J17" s="6"/>
    </row>
    <row r="18" spans="1:10" ht="16.5" x14ac:dyDescent="0.25">
      <c r="A18" s="25"/>
      <c r="B18" s="27"/>
      <c r="C18" s="27"/>
      <c r="D18" s="27"/>
      <c r="E18" s="136"/>
      <c r="F18" s="6"/>
      <c r="G18" s="6"/>
      <c r="H18" s="6"/>
      <c r="I18" s="6"/>
      <c r="J18" s="6"/>
    </row>
    <row r="19" spans="1:10" ht="60" x14ac:dyDescent="0.25">
      <c r="A19" s="25"/>
      <c r="B19" s="24"/>
      <c r="C19" s="108" t="s">
        <v>120</v>
      </c>
      <c r="D19" s="108" t="s">
        <v>311</v>
      </c>
      <c r="E19" s="136"/>
      <c r="F19" s="6"/>
      <c r="G19" s="6"/>
      <c r="H19" s="6"/>
      <c r="I19" s="6"/>
      <c r="J19" s="6"/>
    </row>
    <row r="20" spans="1:10" ht="57.75" customHeight="1" x14ac:dyDescent="0.25">
      <c r="A20" s="25"/>
      <c r="B20" s="109" t="s">
        <v>282</v>
      </c>
      <c r="C20" s="110" t="s">
        <v>123</v>
      </c>
      <c r="D20" s="144" t="s">
        <v>299</v>
      </c>
      <c r="E20" s="137">
        <v>0.2</v>
      </c>
      <c r="F20" s="6"/>
      <c r="G20" s="6"/>
      <c r="H20" s="6"/>
      <c r="I20" s="6"/>
      <c r="J20" s="6"/>
    </row>
    <row r="21" spans="1:10" ht="54" customHeight="1" x14ac:dyDescent="0.25">
      <c r="A21" s="25"/>
      <c r="B21" s="112" t="s">
        <v>124</v>
      </c>
      <c r="C21" s="113" t="s">
        <v>125</v>
      </c>
      <c r="D21" s="144" t="s">
        <v>300</v>
      </c>
      <c r="E21" s="137">
        <v>0.4</v>
      </c>
      <c r="F21" s="6"/>
      <c r="G21" s="6"/>
      <c r="H21" s="6"/>
      <c r="I21" s="6"/>
      <c r="J21" s="6"/>
    </row>
    <row r="22" spans="1:10" ht="64.5" customHeight="1" x14ac:dyDescent="0.25">
      <c r="A22" s="25"/>
      <c r="B22" s="115" t="s">
        <v>283</v>
      </c>
      <c r="C22" s="113" t="s">
        <v>128</v>
      </c>
      <c r="D22" s="144" t="s">
        <v>301</v>
      </c>
      <c r="E22" s="137">
        <v>0.6</v>
      </c>
      <c r="F22" s="6"/>
      <c r="G22" s="6"/>
      <c r="H22" s="6"/>
      <c r="I22" s="6"/>
      <c r="J22" s="6"/>
    </row>
    <row r="23" spans="1:10" ht="51.75" customHeight="1" x14ac:dyDescent="0.25">
      <c r="A23" s="25"/>
      <c r="B23" s="116" t="s">
        <v>284</v>
      </c>
      <c r="C23" s="113" t="s">
        <v>131</v>
      </c>
      <c r="D23" s="144" t="s">
        <v>302</v>
      </c>
      <c r="E23" s="137">
        <v>0.8</v>
      </c>
      <c r="F23" s="6"/>
      <c r="G23" s="6"/>
      <c r="H23" s="6"/>
      <c r="I23" s="6"/>
      <c r="J23" s="6"/>
    </row>
    <row r="24" spans="1:10" ht="51.75" customHeight="1" x14ac:dyDescent="0.25">
      <c r="A24" s="25"/>
      <c r="B24" s="117" t="s">
        <v>285</v>
      </c>
      <c r="C24" s="113" t="s">
        <v>133</v>
      </c>
      <c r="D24" s="144" t="s">
        <v>303</v>
      </c>
      <c r="E24" s="137">
        <v>1</v>
      </c>
      <c r="F24" s="6"/>
      <c r="G24" s="6"/>
      <c r="H24" s="6"/>
      <c r="I24" s="6"/>
      <c r="J24" s="6"/>
    </row>
    <row r="25" spans="1:10" ht="16.5" x14ac:dyDescent="0.25">
      <c r="A25" s="25"/>
      <c r="B25" s="27"/>
      <c r="C25" s="27"/>
      <c r="D25" s="27"/>
      <c r="E25" s="136"/>
      <c r="F25" s="6"/>
      <c r="G25" s="6"/>
      <c r="H25" s="6"/>
      <c r="I25" s="6"/>
      <c r="J25" s="6"/>
    </row>
    <row r="26" spans="1:10" ht="16.5" x14ac:dyDescent="0.25">
      <c r="A26" s="25"/>
      <c r="B26" s="27"/>
      <c r="C26" s="27"/>
      <c r="D26" s="27"/>
      <c r="E26" s="136"/>
      <c r="F26" s="6"/>
      <c r="G26" s="6"/>
      <c r="H26" s="6"/>
      <c r="I26" s="6"/>
      <c r="J26" s="6"/>
    </row>
    <row r="27" spans="1:10" ht="16.5" x14ac:dyDescent="0.25">
      <c r="A27" s="25"/>
      <c r="B27" s="27"/>
      <c r="C27" s="27"/>
      <c r="D27" s="27"/>
      <c r="E27" s="136"/>
      <c r="F27" s="6"/>
      <c r="G27" s="6"/>
      <c r="H27" s="6"/>
      <c r="I27" s="6"/>
      <c r="J27" s="6"/>
    </row>
    <row r="28" spans="1:10" ht="16.5" x14ac:dyDescent="0.25">
      <c r="A28" s="25"/>
      <c r="B28" s="27"/>
      <c r="C28" s="27"/>
      <c r="D28" s="27"/>
      <c r="E28" s="136"/>
      <c r="F28" s="6"/>
      <c r="G28" s="6"/>
      <c r="H28" s="6"/>
      <c r="I28" s="6"/>
      <c r="J28" s="6"/>
    </row>
    <row r="29" spans="1:10" ht="60" x14ac:dyDescent="0.25">
      <c r="A29" s="25"/>
      <c r="B29" s="24"/>
      <c r="C29" s="108" t="s">
        <v>120</v>
      </c>
      <c r="D29" s="108" t="s">
        <v>309</v>
      </c>
      <c r="E29" s="136"/>
      <c r="F29" s="6"/>
      <c r="G29" s="6"/>
      <c r="H29" s="6"/>
      <c r="I29" s="6"/>
      <c r="J29" s="6"/>
    </row>
    <row r="30" spans="1:10" ht="75.75" customHeight="1" x14ac:dyDescent="0.25">
      <c r="A30" s="25"/>
      <c r="B30" s="109" t="s">
        <v>282</v>
      </c>
      <c r="C30" s="110" t="s">
        <v>123</v>
      </c>
      <c r="D30" s="144" t="s">
        <v>316</v>
      </c>
      <c r="E30" s="137">
        <v>0.2</v>
      </c>
      <c r="F30" s="6"/>
      <c r="G30" s="6"/>
      <c r="H30" s="6"/>
      <c r="I30" s="6"/>
      <c r="J30" s="6"/>
    </row>
    <row r="31" spans="1:10" ht="65.25" customHeight="1" x14ac:dyDescent="0.25">
      <c r="A31" s="25"/>
      <c r="B31" s="112" t="s">
        <v>124</v>
      </c>
      <c r="C31" s="113" t="s">
        <v>125</v>
      </c>
      <c r="D31" s="144" t="s">
        <v>317</v>
      </c>
      <c r="E31" s="137">
        <v>0.4</v>
      </c>
      <c r="F31" s="6"/>
      <c r="G31" s="6"/>
      <c r="H31" s="6"/>
      <c r="I31" s="6"/>
      <c r="J31" s="6"/>
    </row>
    <row r="32" spans="1:10" ht="57" customHeight="1" x14ac:dyDescent="0.25">
      <c r="A32" s="25"/>
      <c r="B32" s="115" t="s">
        <v>283</v>
      </c>
      <c r="C32" s="113" t="s">
        <v>128</v>
      </c>
      <c r="D32" s="144" t="s">
        <v>310</v>
      </c>
      <c r="E32" s="137">
        <v>0.6</v>
      </c>
      <c r="F32" s="6"/>
      <c r="G32" s="6"/>
      <c r="H32" s="6"/>
      <c r="I32" s="6"/>
      <c r="J32" s="6"/>
    </row>
    <row r="33" spans="1:10" ht="66.75" customHeight="1" x14ac:dyDescent="0.25">
      <c r="A33" s="25"/>
      <c r="B33" s="116" t="s">
        <v>284</v>
      </c>
      <c r="C33" s="113" t="s">
        <v>131</v>
      </c>
      <c r="D33" s="144" t="s">
        <v>318</v>
      </c>
      <c r="E33" s="137">
        <v>0.8</v>
      </c>
      <c r="F33" s="6"/>
      <c r="G33" s="6"/>
      <c r="H33" s="6"/>
      <c r="I33" s="6"/>
      <c r="J33" s="6"/>
    </row>
    <row r="34" spans="1:10" ht="79.5" customHeight="1" x14ac:dyDescent="0.25">
      <c r="A34" s="25"/>
      <c r="B34" s="117" t="s">
        <v>285</v>
      </c>
      <c r="C34" s="113" t="s">
        <v>133</v>
      </c>
      <c r="D34" s="144" t="s">
        <v>319</v>
      </c>
      <c r="E34" s="137">
        <v>1</v>
      </c>
      <c r="F34" s="6"/>
      <c r="G34" s="6"/>
      <c r="H34" s="6"/>
      <c r="I34" s="6"/>
      <c r="J34" s="6"/>
    </row>
    <row r="35" spans="1:10" x14ac:dyDescent="0.25">
      <c r="A35" s="25"/>
      <c r="B35" s="25"/>
      <c r="C35" s="25" t="s">
        <v>134</v>
      </c>
      <c r="D35" s="25" t="s">
        <v>135</v>
      </c>
      <c r="E35" s="136"/>
      <c r="F35" s="6"/>
      <c r="G35" s="6"/>
      <c r="H35" s="6"/>
      <c r="I35" s="6"/>
      <c r="J35" s="6"/>
    </row>
    <row r="36" spans="1:10" x14ac:dyDescent="0.25">
      <c r="A36" s="25"/>
      <c r="B36" s="25"/>
      <c r="C36" s="25"/>
      <c r="D36" s="25"/>
      <c r="E36" s="136"/>
      <c r="F36" s="6"/>
      <c r="G36" s="6"/>
      <c r="H36" s="6"/>
      <c r="I36" s="6"/>
      <c r="J36" s="6"/>
    </row>
    <row r="37" spans="1:10" x14ac:dyDescent="0.25">
      <c r="A37" s="25"/>
      <c r="B37" s="25"/>
      <c r="C37" s="25"/>
      <c r="D37" s="25"/>
      <c r="E37" s="136"/>
      <c r="F37" s="6"/>
      <c r="G37" s="6"/>
      <c r="H37" s="6"/>
      <c r="I37" s="6"/>
      <c r="J37" s="6"/>
    </row>
    <row r="38" spans="1:10" ht="60" x14ac:dyDescent="0.25">
      <c r="A38" s="25"/>
      <c r="B38" s="24"/>
      <c r="C38" s="108" t="s">
        <v>120</v>
      </c>
      <c r="D38" s="108" t="s">
        <v>329</v>
      </c>
      <c r="E38" s="136"/>
      <c r="F38" s="6"/>
      <c r="G38" s="6"/>
      <c r="H38" s="6"/>
      <c r="I38" s="6"/>
      <c r="J38" s="6"/>
    </row>
    <row r="39" spans="1:10" ht="99" x14ac:dyDescent="0.25">
      <c r="A39" s="25"/>
      <c r="B39" s="109" t="s">
        <v>282</v>
      </c>
      <c r="C39" s="110" t="s">
        <v>123</v>
      </c>
      <c r="D39" s="145" t="s">
        <v>325</v>
      </c>
      <c r="E39" s="137">
        <v>0.2</v>
      </c>
      <c r="F39" s="6"/>
      <c r="G39" s="6"/>
      <c r="H39" s="6"/>
      <c r="I39" s="6"/>
      <c r="J39" s="6"/>
    </row>
    <row r="40" spans="1:10" ht="99" x14ac:dyDescent="0.25">
      <c r="A40" s="25"/>
      <c r="B40" s="112" t="s">
        <v>124</v>
      </c>
      <c r="C40" s="113" t="s">
        <v>125</v>
      </c>
      <c r="D40" s="145" t="s">
        <v>326</v>
      </c>
      <c r="E40" s="137">
        <v>0.4</v>
      </c>
      <c r="F40" s="6"/>
      <c r="G40" s="6"/>
      <c r="H40" s="6"/>
      <c r="I40" s="6"/>
      <c r="J40" s="6"/>
    </row>
    <row r="41" spans="1:10" ht="99" x14ac:dyDescent="0.25">
      <c r="A41" s="25"/>
      <c r="B41" s="115" t="s">
        <v>283</v>
      </c>
      <c r="C41" s="113" t="s">
        <v>128</v>
      </c>
      <c r="D41" s="145" t="s">
        <v>327</v>
      </c>
      <c r="E41" s="137">
        <v>0.6</v>
      </c>
      <c r="F41" s="6"/>
      <c r="G41" s="6"/>
      <c r="H41" s="6"/>
      <c r="I41" s="6"/>
      <c r="J41" s="6"/>
    </row>
    <row r="42" spans="1:10" ht="99" x14ac:dyDescent="0.25">
      <c r="A42" s="25"/>
      <c r="B42" s="116" t="s">
        <v>284</v>
      </c>
      <c r="C42" s="113" t="s">
        <v>131</v>
      </c>
      <c r="D42" s="145" t="s">
        <v>328</v>
      </c>
      <c r="E42" s="137">
        <v>0.8</v>
      </c>
      <c r="F42" s="6"/>
      <c r="G42" s="6"/>
      <c r="H42" s="6"/>
      <c r="I42" s="6"/>
      <c r="J42" s="6"/>
    </row>
    <row r="43" spans="1:10" ht="99" x14ac:dyDescent="0.25">
      <c r="A43" s="25"/>
      <c r="B43" s="117" t="s">
        <v>285</v>
      </c>
      <c r="C43" s="113" t="s">
        <v>133</v>
      </c>
      <c r="D43" s="145" t="s">
        <v>330</v>
      </c>
      <c r="E43" s="137">
        <v>1</v>
      </c>
      <c r="F43" s="6"/>
      <c r="G43" s="6"/>
      <c r="H43" s="6"/>
      <c r="I43" s="6"/>
      <c r="J43" s="6"/>
    </row>
    <row r="44" spans="1:10" x14ac:dyDescent="0.25">
      <c r="A44" s="25"/>
      <c r="B44" s="25"/>
      <c r="C44" s="25"/>
      <c r="D44" s="25"/>
      <c r="E44" s="136"/>
      <c r="F44" s="6"/>
      <c r="G44" s="6"/>
      <c r="H44" s="6"/>
      <c r="I44" s="6"/>
      <c r="J44" s="6"/>
    </row>
    <row r="45" spans="1:10" ht="56.25" customHeight="1" x14ac:dyDescent="0.25">
      <c r="A45" s="25"/>
      <c r="B45" s="25"/>
      <c r="C45" s="25"/>
      <c r="D45" s="108" t="s">
        <v>297</v>
      </c>
      <c r="E45" s="136"/>
      <c r="F45" s="6"/>
      <c r="G45" s="6"/>
      <c r="H45" s="6"/>
      <c r="I45" s="6"/>
      <c r="J45" s="6"/>
    </row>
    <row r="46" spans="1:10" ht="94.5" customHeight="1" x14ac:dyDescent="0.25">
      <c r="A46" s="25"/>
      <c r="B46" s="116" t="s">
        <v>284</v>
      </c>
      <c r="C46" s="25"/>
      <c r="D46" s="114" t="s">
        <v>393</v>
      </c>
      <c r="E46" s="137">
        <v>0.8</v>
      </c>
      <c r="F46" s="6"/>
      <c r="G46" s="6"/>
      <c r="H46" s="6"/>
      <c r="I46" s="6"/>
      <c r="J46" s="6"/>
    </row>
    <row r="47" spans="1:10" ht="105.75" customHeight="1" x14ac:dyDescent="0.25">
      <c r="A47" s="25"/>
      <c r="B47" s="117" t="s">
        <v>285</v>
      </c>
      <c r="C47" s="26"/>
      <c r="D47" s="114" t="s">
        <v>390</v>
      </c>
      <c r="E47" s="137">
        <v>1</v>
      </c>
      <c r="F47" s="6"/>
      <c r="G47" s="6"/>
      <c r="H47" s="6"/>
      <c r="I47" s="6"/>
      <c r="J47" s="6"/>
    </row>
    <row r="48" spans="1:10" x14ac:dyDescent="0.25">
      <c r="A48" s="25"/>
      <c r="B48" s="22"/>
      <c r="C48" s="22"/>
      <c r="D48" s="22"/>
      <c r="E48" s="136"/>
      <c r="F48" s="6"/>
      <c r="G48" s="6"/>
      <c r="H48" s="6"/>
      <c r="I48" s="6"/>
      <c r="J48" s="6"/>
    </row>
    <row r="49" spans="1:10" x14ac:dyDescent="0.25">
      <c r="A49" s="25"/>
      <c r="B49" s="22"/>
      <c r="C49" s="22"/>
      <c r="D49" s="22"/>
      <c r="E49" s="136"/>
      <c r="F49" s="6"/>
      <c r="G49" s="6"/>
      <c r="H49" s="6"/>
      <c r="I49" s="6"/>
      <c r="J49" s="6"/>
    </row>
    <row r="50" spans="1:10" ht="20.25" x14ac:dyDescent="0.25">
      <c r="A50" s="25"/>
      <c r="B50" s="25"/>
      <c r="C50" s="26"/>
      <c r="D50" s="26"/>
      <c r="E50" s="136"/>
      <c r="F50" s="6"/>
      <c r="G50" s="6"/>
      <c r="H50" s="6"/>
      <c r="I50" s="6"/>
      <c r="J50" s="6"/>
    </row>
    <row r="51" spans="1:10" ht="46.5" customHeight="1" x14ac:dyDescent="0.25">
      <c r="A51" s="25"/>
      <c r="B51" s="25"/>
      <c r="C51" s="25"/>
      <c r="D51" s="108" t="s">
        <v>396</v>
      </c>
      <c r="E51" s="136"/>
      <c r="F51" s="6"/>
      <c r="G51" s="6"/>
      <c r="H51" s="6"/>
      <c r="I51" s="6"/>
      <c r="J51" s="6"/>
    </row>
    <row r="52" spans="1:10" ht="90" customHeight="1" x14ac:dyDescent="0.25">
      <c r="A52" s="25"/>
      <c r="B52" s="116" t="s">
        <v>284</v>
      </c>
      <c r="C52" s="25"/>
      <c r="D52" s="114" t="s">
        <v>314</v>
      </c>
      <c r="E52" s="137">
        <v>0.8</v>
      </c>
      <c r="F52" s="6"/>
      <c r="G52" s="6"/>
      <c r="H52" s="6"/>
      <c r="I52" s="6"/>
      <c r="J52" s="6"/>
    </row>
    <row r="53" spans="1:10" ht="66" x14ac:dyDescent="0.25">
      <c r="A53" s="25"/>
      <c r="B53" s="117" t="s">
        <v>285</v>
      </c>
      <c r="C53" s="26"/>
      <c r="D53" s="114" t="s">
        <v>315</v>
      </c>
      <c r="E53" s="137">
        <v>1</v>
      </c>
      <c r="F53" s="6"/>
      <c r="G53" s="6"/>
      <c r="H53" s="6"/>
      <c r="I53" s="6"/>
      <c r="J53" s="6"/>
    </row>
    <row r="54" spans="1:10" ht="20.25" x14ac:dyDescent="0.25">
      <c r="A54" s="25"/>
      <c r="B54" s="25"/>
      <c r="C54" s="26"/>
      <c r="D54" s="26"/>
      <c r="E54" s="136"/>
      <c r="F54" s="6"/>
      <c r="G54" s="6"/>
      <c r="H54" s="6"/>
      <c r="I54" s="6"/>
      <c r="J54" s="6"/>
    </row>
    <row r="55" spans="1:10" ht="20.25" x14ac:dyDescent="0.25">
      <c r="A55" s="25"/>
      <c r="B55" s="25"/>
      <c r="C55" s="26"/>
      <c r="D55" s="26"/>
      <c r="E55" s="136"/>
      <c r="F55" s="6"/>
      <c r="G55" s="6"/>
      <c r="H55" s="6"/>
      <c r="I55" s="6"/>
      <c r="J55" s="6"/>
    </row>
    <row r="56" spans="1:10" ht="20.25" x14ac:dyDescent="0.25">
      <c r="A56" s="25"/>
      <c r="B56" s="25"/>
      <c r="C56" s="26"/>
      <c r="D56" s="26"/>
      <c r="E56" s="136"/>
      <c r="F56" s="6"/>
      <c r="G56" s="6"/>
      <c r="H56" s="6"/>
      <c r="I56" s="6"/>
      <c r="J56" s="6"/>
    </row>
    <row r="57" spans="1:10" ht="20.25" x14ac:dyDescent="0.25">
      <c r="A57" s="25"/>
      <c r="B57" s="25"/>
      <c r="C57" s="26"/>
      <c r="D57" s="26"/>
      <c r="E57" s="136"/>
      <c r="F57" s="6"/>
      <c r="G57" s="6"/>
      <c r="H57" s="6"/>
      <c r="I57" s="6"/>
      <c r="J57" s="6"/>
    </row>
    <row r="58" spans="1:10" ht="20.25" x14ac:dyDescent="0.25">
      <c r="A58" s="25"/>
      <c r="B58" s="25"/>
      <c r="C58" s="26"/>
      <c r="D58" s="26"/>
      <c r="E58" s="136"/>
      <c r="F58" s="6"/>
      <c r="G58" s="6"/>
      <c r="H58" s="6"/>
      <c r="I58" s="6"/>
      <c r="J58" s="6"/>
    </row>
    <row r="59" spans="1:10" ht="20.25" x14ac:dyDescent="0.25">
      <c r="A59" s="25"/>
      <c r="B59" s="25"/>
      <c r="C59" s="26"/>
      <c r="D59" s="26"/>
      <c r="E59" s="136"/>
      <c r="F59" s="6"/>
      <c r="G59" s="6"/>
      <c r="H59" s="6"/>
      <c r="I59" s="6"/>
      <c r="J59" s="6"/>
    </row>
    <row r="60" spans="1:10" ht="20.25" x14ac:dyDescent="0.25">
      <c r="A60" s="25"/>
      <c r="B60" s="25"/>
      <c r="C60" s="26"/>
      <c r="D60" s="26"/>
      <c r="E60" s="136"/>
      <c r="F60" s="6"/>
      <c r="G60" s="6"/>
      <c r="H60" s="6"/>
      <c r="I60" s="6"/>
      <c r="J60" s="6"/>
    </row>
    <row r="61" spans="1:10" ht="20.25" x14ac:dyDescent="0.25">
      <c r="A61" s="25"/>
      <c r="B61" s="25"/>
      <c r="C61" s="26"/>
      <c r="D61" s="26"/>
      <c r="E61" s="136"/>
      <c r="F61" s="6"/>
      <c r="G61" s="6"/>
      <c r="H61" s="6"/>
      <c r="I61" s="6"/>
      <c r="J61" s="6"/>
    </row>
    <row r="62" spans="1:10" ht="20.25" x14ac:dyDescent="0.25">
      <c r="A62" s="25"/>
      <c r="B62" s="25"/>
      <c r="C62" s="26"/>
      <c r="D62" s="26"/>
      <c r="E62" s="136"/>
      <c r="F62" s="6"/>
      <c r="G62" s="6"/>
      <c r="H62" s="6"/>
      <c r="I62" s="6"/>
      <c r="J62" s="6"/>
    </row>
    <row r="63" spans="1:10" ht="20.25" x14ac:dyDescent="0.25">
      <c r="A63" s="25"/>
      <c r="B63" s="25"/>
      <c r="C63" s="26"/>
      <c r="D63" s="26"/>
      <c r="E63" s="136"/>
      <c r="F63" s="6"/>
      <c r="G63" s="6"/>
      <c r="H63" s="6"/>
      <c r="I63" s="6"/>
      <c r="J63" s="6"/>
    </row>
    <row r="64" spans="1:10" ht="20.25" x14ac:dyDescent="0.25">
      <c r="A64" s="25"/>
      <c r="B64" s="25"/>
      <c r="C64" s="26"/>
      <c r="D64" s="26"/>
      <c r="E64" s="136"/>
      <c r="F64" s="6"/>
      <c r="G64" s="6"/>
      <c r="H64" s="6"/>
      <c r="I64" s="6"/>
      <c r="J64" s="6"/>
    </row>
    <row r="65" spans="1:10" ht="20.25" x14ac:dyDescent="0.25">
      <c r="A65" s="25"/>
      <c r="B65" s="25"/>
      <c r="C65" s="26"/>
      <c r="D65" s="26"/>
      <c r="E65" s="136"/>
      <c r="F65" s="6"/>
      <c r="G65" s="6"/>
      <c r="H65" s="6"/>
      <c r="I65" s="6"/>
      <c r="J65" s="6"/>
    </row>
    <row r="66" spans="1:10" ht="20.25" x14ac:dyDescent="0.25">
      <c r="A66" s="25"/>
      <c r="B66" s="25"/>
      <c r="C66" s="26"/>
      <c r="D66" s="26"/>
      <c r="E66" s="136"/>
      <c r="F66" s="6"/>
      <c r="G66" s="6"/>
      <c r="H66" s="6"/>
      <c r="I66" s="6"/>
      <c r="J66" s="6"/>
    </row>
    <row r="67" spans="1:10" ht="20.25" x14ac:dyDescent="0.25">
      <c r="A67" s="25"/>
      <c r="B67" s="25"/>
      <c r="C67" s="26"/>
      <c r="D67" s="26"/>
      <c r="E67" s="136"/>
      <c r="F67" s="6"/>
      <c r="G67" s="6"/>
      <c r="H67" s="6"/>
      <c r="I67" s="6"/>
      <c r="J67" s="6"/>
    </row>
    <row r="68" spans="1:10" ht="20.25" x14ac:dyDescent="0.25">
      <c r="A68" s="25"/>
      <c r="B68" s="25"/>
      <c r="C68" s="26"/>
      <c r="D68" s="26"/>
      <c r="E68" s="136"/>
      <c r="F68" s="6"/>
      <c r="G68" s="6"/>
      <c r="H68" s="6"/>
      <c r="I68" s="6"/>
      <c r="J68" s="6"/>
    </row>
    <row r="69" spans="1:10" ht="20.25" x14ac:dyDescent="0.25">
      <c r="A69" s="25"/>
      <c r="B69" s="25"/>
      <c r="C69" s="26"/>
      <c r="D69" s="26"/>
      <c r="E69" s="136"/>
      <c r="F69" s="6"/>
      <c r="G69" s="6"/>
      <c r="H69" s="6"/>
      <c r="I69" s="6"/>
      <c r="J69" s="6"/>
    </row>
    <row r="70" spans="1:10" ht="20.25" x14ac:dyDescent="0.25">
      <c r="A70" s="25"/>
      <c r="B70" s="25"/>
      <c r="C70" s="26"/>
      <c r="D70" s="26"/>
      <c r="E70" s="136"/>
      <c r="F70" s="6"/>
      <c r="G70" s="6"/>
      <c r="H70" s="6"/>
      <c r="I70" s="6"/>
      <c r="J70" s="6"/>
    </row>
    <row r="71" spans="1:10" ht="20.25" x14ac:dyDescent="0.25">
      <c r="A71" s="25"/>
      <c r="B71" s="25"/>
      <c r="C71" s="26"/>
      <c r="D71" s="26"/>
      <c r="E71" s="136"/>
      <c r="F71" s="6"/>
      <c r="G71" s="6"/>
      <c r="H71" s="6"/>
      <c r="I71" s="6"/>
      <c r="J71" s="6"/>
    </row>
    <row r="72" spans="1:10" ht="20.25" x14ac:dyDescent="0.25">
      <c r="A72" s="25"/>
      <c r="B72" s="25"/>
      <c r="C72" s="26"/>
      <c r="D72" s="26"/>
      <c r="E72" s="136"/>
      <c r="F72" s="6"/>
      <c r="G72" s="6"/>
      <c r="H72" s="6"/>
      <c r="I72" s="6"/>
      <c r="J72" s="6"/>
    </row>
    <row r="73" spans="1:10" ht="20.25" x14ac:dyDescent="0.25">
      <c r="A73" s="25"/>
      <c r="B73" s="25"/>
      <c r="C73" s="26"/>
      <c r="D73" s="26"/>
      <c r="E73" s="136"/>
      <c r="F73" s="6"/>
      <c r="G73" s="6"/>
      <c r="H73" s="6"/>
      <c r="I73" s="6"/>
      <c r="J73" s="6"/>
    </row>
    <row r="74" spans="1:10" ht="20.25" x14ac:dyDescent="0.25">
      <c r="A74" s="25"/>
      <c r="B74" s="25"/>
      <c r="C74" s="26"/>
      <c r="D74" s="26"/>
      <c r="E74" s="136"/>
      <c r="F74" s="6"/>
      <c r="G74" s="6"/>
      <c r="H74" s="6"/>
      <c r="I74" s="6"/>
      <c r="J74" s="6"/>
    </row>
    <row r="75" spans="1:10" ht="20.25" x14ac:dyDescent="0.25">
      <c r="A75" s="25"/>
      <c r="B75" s="25"/>
      <c r="C75" s="26"/>
      <c r="D75" s="26"/>
      <c r="E75" s="136"/>
      <c r="F75" s="6"/>
      <c r="G75" s="6"/>
      <c r="H75" s="6"/>
      <c r="I75" s="6"/>
      <c r="J75" s="6"/>
    </row>
    <row r="76" spans="1:10" ht="20.25" x14ac:dyDescent="0.25">
      <c r="A76" s="25"/>
      <c r="B76" s="25"/>
      <c r="C76" s="26"/>
      <c r="D76" s="26"/>
      <c r="E76" s="136"/>
      <c r="F76" s="6"/>
      <c r="G76" s="6"/>
      <c r="H76" s="6"/>
      <c r="I76" s="6"/>
      <c r="J76" s="6"/>
    </row>
    <row r="77" spans="1:10" ht="20.25" x14ac:dyDescent="0.25">
      <c r="A77" s="25"/>
      <c r="B77" s="25"/>
      <c r="C77" s="26"/>
      <c r="D77" s="26"/>
      <c r="E77" s="136"/>
      <c r="F77" s="6"/>
      <c r="G77" s="6"/>
      <c r="H77" s="6"/>
      <c r="I77" s="6"/>
      <c r="J77" s="6"/>
    </row>
    <row r="78" spans="1:10" ht="20.25" x14ac:dyDescent="0.25">
      <c r="A78" s="25"/>
      <c r="B78" s="25"/>
      <c r="C78" s="26"/>
      <c r="D78" s="26"/>
      <c r="E78" s="136"/>
      <c r="F78" s="6"/>
      <c r="G78" s="6"/>
      <c r="H78" s="6"/>
      <c r="I78" s="6"/>
      <c r="J78" s="6"/>
    </row>
    <row r="79" spans="1:10" ht="20.25" x14ac:dyDescent="0.25">
      <c r="A79" s="25"/>
      <c r="B79" s="25"/>
      <c r="C79" s="26"/>
      <c r="D79" s="26"/>
      <c r="E79" s="136"/>
      <c r="F79" s="6"/>
      <c r="G79" s="6"/>
      <c r="H79" s="6"/>
      <c r="I79" s="6"/>
      <c r="J79" s="6"/>
    </row>
    <row r="80" spans="1:10" s="118" customFormat="1" ht="20.25" x14ac:dyDescent="0.25">
      <c r="A80" s="119"/>
      <c r="B80" s="119"/>
      <c r="C80" s="120"/>
      <c r="D80" s="120"/>
      <c r="E80" s="138"/>
    </row>
    <row r="81" spans="1:5" s="118" customFormat="1" ht="20.25" x14ac:dyDescent="0.25">
      <c r="A81" s="119"/>
      <c r="B81" s="119"/>
      <c r="C81" s="120"/>
      <c r="D81" s="120"/>
      <c r="E81" s="138"/>
    </row>
    <row r="82" spans="1:5" s="118" customFormat="1" ht="20.25" x14ac:dyDescent="0.25">
      <c r="A82" s="119"/>
      <c r="B82" s="119"/>
      <c r="C82" s="120"/>
      <c r="D82" s="120"/>
      <c r="E82" s="138"/>
    </row>
    <row r="83" spans="1:5" s="118" customFormat="1" ht="20.25" x14ac:dyDescent="0.25">
      <c r="A83" s="119"/>
      <c r="B83" s="119"/>
      <c r="C83" s="120"/>
      <c r="D83" s="120"/>
      <c r="E83" s="138"/>
    </row>
    <row r="84" spans="1:5" s="118" customFormat="1" ht="20.25" x14ac:dyDescent="0.25">
      <c r="A84" s="119"/>
      <c r="B84" s="119"/>
      <c r="C84" s="120"/>
      <c r="D84" s="120"/>
      <c r="E84" s="138"/>
    </row>
    <row r="85" spans="1:5" s="118" customFormat="1" ht="20.25" x14ac:dyDescent="0.25">
      <c r="A85" s="119"/>
      <c r="B85" s="119"/>
      <c r="C85" s="120"/>
      <c r="D85" s="120"/>
      <c r="E85" s="138"/>
    </row>
    <row r="86" spans="1:5" s="118" customFormat="1" ht="20.25" x14ac:dyDescent="0.25">
      <c r="A86" s="119"/>
      <c r="B86" s="119"/>
      <c r="C86" s="120"/>
      <c r="D86" s="120"/>
      <c r="E86" s="138"/>
    </row>
    <row r="87" spans="1:5" s="118" customFormat="1" ht="20.25" x14ac:dyDescent="0.25">
      <c r="A87" s="119"/>
      <c r="B87" s="119"/>
      <c r="C87" s="120"/>
      <c r="D87" s="120"/>
      <c r="E87" s="138"/>
    </row>
    <row r="88" spans="1:5" s="118" customFormat="1" ht="20.25" x14ac:dyDescent="0.25">
      <c r="A88" s="119"/>
      <c r="B88" s="119"/>
      <c r="C88" s="120"/>
      <c r="D88" s="120"/>
      <c r="E88" s="138"/>
    </row>
    <row r="89" spans="1:5" s="118" customFormat="1" ht="20.25" x14ac:dyDescent="0.25">
      <c r="A89" s="119"/>
      <c r="B89" s="119"/>
      <c r="C89" s="120"/>
      <c r="D89" s="120"/>
      <c r="E89" s="138"/>
    </row>
    <row r="90" spans="1:5" s="118" customFormat="1" ht="20.25" x14ac:dyDescent="0.25">
      <c r="A90" s="119"/>
      <c r="B90" s="119"/>
      <c r="C90" s="120"/>
      <c r="D90" s="120"/>
      <c r="E90" s="138"/>
    </row>
    <row r="91" spans="1:5" s="118" customFormat="1" ht="20.25" x14ac:dyDescent="0.25">
      <c r="A91" s="119"/>
      <c r="B91" s="119"/>
      <c r="C91" s="120"/>
      <c r="D91" s="120"/>
      <c r="E91" s="138"/>
    </row>
    <row r="92" spans="1:5" s="118" customFormat="1" ht="20.25" x14ac:dyDescent="0.25">
      <c r="A92" s="119"/>
      <c r="B92" s="119"/>
      <c r="C92" s="120"/>
      <c r="D92" s="120"/>
      <c r="E92" s="138"/>
    </row>
    <row r="93" spans="1:5" s="118" customFormat="1" ht="20.25" x14ac:dyDescent="0.25">
      <c r="A93" s="119"/>
      <c r="B93" s="119"/>
      <c r="C93" s="120"/>
      <c r="D93" s="120"/>
      <c r="E93" s="138"/>
    </row>
    <row r="94" spans="1:5" s="118" customFormat="1" ht="20.25" x14ac:dyDescent="0.25">
      <c r="A94" s="119"/>
      <c r="B94" s="119"/>
      <c r="C94" s="120"/>
      <c r="D94" s="120"/>
      <c r="E94" s="138"/>
    </row>
    <row r="95" spans="1:5" s="118" customFormat="1" ht="20.25" x14ac:dyDescent="0.25">
      <c r="A95" s="119"/>
      <c r="B95" s="119"/>
      <c r="C95" s="120"/>
      <c r="D95" s="120"/>
      <c r="E95" s="138"/>
    </row>
    <row r="96" spans="1:5" s="118" customFormat="1" ht="20.25" x14ac:dyDescent="0.25">
      <c r="A96" s="119"/>
      <c r="B96" s="119"/>
      <c r="C96" s="120"/>
      <c r="D96" s="120"/>
      <c r="E96" s="138"/>
    </row>
    <row r="97" spans="1:5" s="118" customFormat="1" ht="20.25" x14ac:dyDescent="0.25">
      <c r="A97" s="119"/>
      <c r="B97" s="119"/>
      <c r="C97" s="120"/>
      <c r="D97" s="120"/>
      <c r="E97" s="138"/>
    </row>
    <row r="98" spans="1:5" s="118" customFormat="1" ht="20.25" x14ac:dyDescent="0.25">
      <c r="A98" s="119"/>
      <c r="B98" s="119"/>
      <c r="C98" s="120"/>
      <c r="D98" s="120"/>
      <c r="E98" s="138"/>
    </row>
    <row r="99" spans="1:5" s="118" customFormat="1" ht="20.25" x14ac:dyDescent="0.25">
      <c r="A99" s="119"/>
      <c r="B99" s="119"/>
      <c r="C99" s="120"/>
      <c r="D99" s="120"/>
      <c r="E99" s="138"/>
    </row>
    <row r="100" spans="1:5" s="118" customFormat="1" ht="20.25" x14ac:dyDescent="0.25">
      <c r="A100" s="119"/>
      <c r="B100" s="119"/>
      <c r="C100" s="120"/>
      <c r="D100" s="120"/>
      <c r="E100" s="138"/>
    </row>
    <row r="101" spans="1:5" s="118" customFormat="1" ht="20.25" x14ac:dyDescent="0.25">
      <c r="A101" s="119"/>
      <c r="B101" s="119"/>
      <c r="C101" s="120"/>
      <c r="D101" s="120"/>
      <c r="E101" s="138"/>
    </row>
    <row r="102" spans="1:5" s="118" customFormat="1" ht="20.25" x14ac:dyDescent="0.25">
      <c r="A102" s="119"/>
      <c r="B102" s="119"/>
      <c r="C102" s="120"/>
      <c r="D102" s="120"/>
      <c r="E102" s="138"/>
    </row>
    <row r="103" spans="1:5" s="118" customFormat="1" ht="20.25" x14ac:dyDescent="0.25">
      <c r="A103" s="119"/>
      <c r="B103" s="119"/>
      <c r="C103" s="120"/>
      <c r="D103" s="120"/>
      <c r="E103" s="138"/>
    </row>
    <row r="104" spans="1:5" s="118" customFormat="1" ht="20.25" x14ac:dyDescent="0.25">
      <c r="A104" s="119"/>
      <c r="B104" s="119"/>
      <c r="C104" s="120"/>
      <c r="D104" s="120"/>
      <c r="E104" s="138"/>
    </row>
    <row r="105" spans="1:5" s="118" customFormat="1" ht="20.25" x14ac:dyDescent="0.25">
      <c r="A105" s="119"/>
      <c r="B105" s="119"/>
      <c r="C105" s="120"/>
      <c r="D105" s="120"/>
      <c r="E105" s="138"/>
    </row>
    <row r="106" spans="1:5" s="118" customFormat="1" ht="20.25" x14ac:dyDescent="0.25">
      <c r="A106" s="119"/>
      <c r="B106" s="119"/>
      <c r="C106" s="120"/>
      <c r="D106" s="120"/>
      <c r="E106" s="138"/>
    </row>
    <row r="107" spans="1:5" s="118" customFormat="1" ht="20.25" x14ac:dyDescent="0.25">
      <c r="A107" s="119"/>
      <c r="B107" s="119"/>
      <c r="C107" s="120"/>
      <c r="D107" s="120"/>
      <c r="E107" s="138"/>
    </row>
    <row r="108" spans="1:5" s="118" customFormat="1" ht="20.25" x14ac:dyDescent="0.25">
      <c r="A108" s="119"/>
      <c r="B108" s="119"/>
      <c r="C108" s="120"/>
      <c r="D108" s="120"/>
      <c r="E108" s="138"/>
    </row>
    <row r="109" spans="1:5" s="118" customFormat="1" ht="20.25" x14ac:dyDescent="0.25">
      <c r="A109" s="119"/>
      <c r="B109" s="119"/>
      <c r="C109" s="120"/>
      <c r="D109" s="120"/>
      <c r="E109" s="138"/>
    </row>
    <row r="110" spans="1:5" s="118" customFormat="1" ht="20.25" x14ac:dyDescent="0.25">
      <c r="A110" s="119"/>
      <c r="B110" s="119"/>
      <c r="C110" s="120"/>
      <c r="D110" s="120"/>
      <c r="E110" s="138"/>
    </row>
    <row r="111" spans="1:5" s="118" customFormat="1" ht="20.25" x14ac:dyDescent="0.25">
      <c r="A111" s="119"/>
      <c r="B111" s="119"/>
      <c r="C111" s="120"/>
      <c r="D111" s="120"/>
      <c r="E111" s="138"/>
    </row>
    <row r="112" spans="1:5" s="118" customFormat="1" ht="20.25" x14ac:dyDescent="0.25">
      <c r="A112" s="119"/>
      <c r="B112" s="119"/>
      <c r="C112" s="120"/>
      <c r="D112" s="120"/>
      <c r="E112" s="138"/>
    </row>
    <row r="113" spans="1:5" s="118" customFormat="1" ht="20.25" x14ac:dyDescent="0.25">
      <c r="A113" s="119"/>
      <c r="B113" s="119"/>
      <c r="C113" s="120"/>
      <c r="D113" s="120"/>
      <c r="E113" s="138"/>
    </row>
    <row r="114" spans="1:5" s="118" customFormat="1" ht="20.25" x14ac:dyDescent="0.25">
      <c r="A114" s="119"/>
      <c r="B114" s="119"/>
      <c r="C114" s="120"/>
      <c r="D114" s="120"/>
      <c r="E114" s="138"/>
    </row>
    <row r="115" spans="1:5" s="118" customFormat="1" ht="20.25" x14ac:dyDescent="0.25">
      <c r="A115" s="119"/>
      <c r="B115" s="119"/>
      <c r="C115" s="120"/>
      <c r="D115" s="120"/>
      <c r="E115" s="138"/>
    </row>
    <row r="116" spans="1:5" s="118" customFormat="1" ht="20.25" x14ac:dyDescent="0.25">
      <c r="A116" s="119"/>
      <c r="B116" s="119"/>
      <c r="C116" s="120"/>
      <c r="D116" s="120"/>
      <c r="E116" s="138"/>
    </row>
    <row r="117" spans="1:5" s="118" customFormat="1" ht="20.25" x14ac:dyDescent="0.25">
      <c r="A117" s="119"/>
      <c r="B117" s="119"/>
      <c r="C117" s="120"/>
      <c r="D117" s="120"/>
      <c r="E117" s="138"/>
    </row>
    <row r="118" spans="1:5" s="118" customFormat="1" ht="20.25" x14ac:dyDescent="0.25">
      <c r="A118" s="119"/>
      <c r="B118" s="119"/>
      <c r="C118" s="120"/>
      <c r="D118" s="120"/>
      <c r="E118" s="138"/>
    </row>
    <row r="119" spans="1:5" s="118" customFormat="1" ht="20.25" x14ac:dyDescent="0.25">
      <c r="A119" s="119"/>
      <c r="B119" s="119"/>
      <c r="C119" s="120"/>
      <c r="D119" s="120"/>
      <c r="E119" s="138"/>
    </row>
    <row r="120" spans="1:5" s="118" customFormat="1" ht="20.25" x14ac:dyDescent="0.25">
      <c r="A120" s="119"/>
      <c r="B120" s="119"/>
      <c r="C120" s="120"/>
      <c r="D120" s="120"/>
      <c r="E120" s="138"/>
    </row>
    <row r="121" spans="1:5" s="118" customFormat="1" ht="20.25" x14ac:dyDescent="0.25">
      <c r="A121" s="119"/>
      <c r="B121" s="119"/>
      <c r="C121" s="120"/>
      <c r="D121" s="120"/>
      <c r="E121" s="138"/>
    </row>
    <row r="122" spans="1:5" s="118" customFormat="1" ht="20.25" x14ac:dyDescent="0.25">
      <c r="A122" s="119"/>
      <c r="B122" s="119"/>
      <c r="C122" s="120"/>
      <c r="D122" s="120"/>
      <c r="E122" s="138"/>
    </row>
    <row r="123" spans="1:5" s="118" customFormat="1" ht="20.25" x14ac:dyDescent="0.25">
      <c r="A123" s="119"/>
      <c r="B123" s="119"/>
      <c r="C123" s="120"/>
      <c r="D123" s="120"/>
      <c r="E123" s="138"/>
    </row>
    <row r="124" spans="1:5" s="118" customFormat="1" ht="20.25" x14ac:dyDescent="0.25">
      <c r="A124" s="119"/>
      <c r="B124" s="119"/>
      <c r="C124" s="120"/>
      <c r="D124" s="120"/>
      <c r="E124" s="138"/>
    </row>
    <row r="125" spans="1:5" s="118" customFormat="1" ht="20.25" x14ac:dyDescent="0.25">
      <c r="A125" s="119"/>
      <c r="B125" s="119"/>
      <c r="C125" s="120"/>
      <c r="D125" s="120"/>
      <c r="E125" s="138"/>
    </row>
    <row r="126" spans="1:5" s="118" customFormat="1" ht="20.25" x14ac:dyDescent="0.25">
      <c r="A126" s="119"/>
      <c r="B126" s="119"/>
      <c r="C126" s="120"/>
      <c r="D126" s="120"/>
      <c r="E126" s="138"/>
    </row>
    <row r="127" spans="1:5" s="118" customFormat="1" ht="20.25" x14ac:dyDescent="0.25">
      <c r="A127" s="119"/>
      <c r="B127" s="119"/>
      <c r="C127" s="120"/>
      <c r="D127" s="120"/>
      <c r="E127" s="138"/>
    </row>
    <row r="128" spans="1:5" s="118" customFormat="1" ht="20.25" x14ac:dyDescent="0.25">
      <c r="A128" s="119"/>
      <c r="B128" s="119"/>
      <c r="C128" s="120"/>
      <c r="D128" s="120"/>
      <c r="E128" s="138"/>
    </row>
    <row r="129" spans="1:5" s="118" customFormat="1" ht="20.25" x14ac:dyDescent="0.25">
      <c r="A129" s="119"/>
      <c r="B129" s="119"/>
      <c r="C129" s="120"/>
      <c r="D129" s="120"/>
      <c r="E129" s="138"/>
    </row>
    <row r="130" spans="1:5" s="118" customFormat="1" ht="20.25" x14ac:dyDescent="0.25">
      <c r="A130" s="119"/>
      <c r="B130" s="119"/>
      <c r="C130" s="120"/>
      <c r="D130" s="120"/>
      <c r="E130" s="138"/>
    </row>
    <row r="131" spans="1:5" s="118" customFormat="1" ht="20.25" x14ac:dyDescent="0.25">
      <c r="A131" s="119"/>
      <c r="B131" s="119"/>
      <c r="C131" s="120"/>
      <c r="D131" s="120"/>
      <c r="E131" s="138"/>
    </row>
    <row r="132" spans="1:5" s="118" customFormat="1" ht="20.25" x14ac:dyDescent="0.25">
      <c r="A132" s="119"/>
      <c r="B132" s="119"/>
      <c r="C132" s="120"/>
      <c r="D132" s="120"/>
      <c r="E132" s="138"/>
    </row>
    <row r="133" spans="1:5" s="118" customFormat="1" ht="20.25" x14ac:dyDescent="0.25">
      <c r="A133" s="119"/>
      <c r="B133" s="119"/>
      <c r="C133" s="120"/>
      <c r="D133" s="120"/>
      <c r="E133" s="138"/>
    </row>
    <row r="134" spans="1:5" s="118" customFormat="1" ht="20.25" x14ac:dyDescent="0.25">
      <c r="A134" s="119"/>
      <c r="B134" s="119"/>
      <c r="C134" s="120"/>
      <c r="D134" s="120"/>
      <c r="E134" s="138"/>
    </row>
    <row r="135" spans="1:5" s="118" customFormat="1" ht="20.25" x14ac:dyDescent="0.25">
      <c r="A135" s="119"/>
      <c r="B135" s="119"/>
      <c r="C135" s="120"/>
      <c r="D135" s="120"/>
      <c r="E135" s="138"/>
    </row>
    <row r="136" spans="1:5" s="118" customFormat="1" ht="20.25" x14ac:dyDescent="0.25">
      <c r="A136" s="119"/>
      <c r="B136" s="119"/>
      <c r="C136" s="120"/>
      <c r="D136" s="120"/>
      <c r="E136" s="138"/>
    </row>
    <row r="137" spans="1:5" s="118" customFormat="1" ht="20.25" x14ac:dyDescent="0.25">
      <c r="A137" s="119"/>
      <c r="B137" s="119"/>
      <c r="C137" s="120"/>
      <c r="D137" s="120"/>
      <c r="E137" s="138"/>
    </row>
    <row r="138" spans="1:5" s="118" customFormat="1" ht="20.25" x14ac:dyDescent="0.25">
      <c r="A138" s="119"/>
      <c r="B138" s="119"/>
      <c r="C138" s="120"/>
      <c r="D138" s="120"/>
      <c r="E138" s="138"/>
    </row>
    <row r="139" spans="1:5" s="118" customFormat="1" ht="20.25" x14ac:dyDescent="0.25">
      <c r="A139" s="119"/>
      <c r="B139" s="119"/>
      <c r="C139" s="120"/>
      <c r="D139" s="120"/>
      <c r="E139" s="138"/>
    </row>
    <row r="140" spans="1:5" s="118" customFormat="1" ht="20.25" x14ac:dyDescent="0.25">
      <c r="A140" s="119"/>
      <c r="B140" s="119"/>
      <c r="C140" s="120"/>
      <c r="D140" s="120"/>
      <c r="E140" s="138"/>
    </row>
    <row r="141" spans="1:5" s="118" customFormat="1" ht="20.25" x14ac:dyDescent="0.25">
      <c r="A141" s="119"/>
      <c r="B141" s="119"/>
      <c r="C141" s="120"/>
      <c r="D141" s="120"/>
      <c r="E141" s="138"/>
    </row>
    <row r="142" spans="1:5" s="118" customFormat="1" ht="20.25" x14ac:dyDescent="0.25">
      <c r="A142" s="119"/>
      <c r="B142" s="119"/>
      <c r="C142" s="120"/>
      <c r="D142" s="120"/>
      <c r="E142" s="138"/>
    </row>
    <row r="143" spans="1:5" s="118" customFormat="1" ht="20.25" x14ac:dyDescent="0.25">
      <c r="A143" s="119"/>
      <c r="B143" s="119"/>
      <c r="C143" s="120"/>
      <c r="D143" s="120"/>
      <c r="E143" s="138"/>
    </row>
    <row r="144" spans="1:5" s="118" customFormat="1" ht="20.25" x14ac:dyDescent="0.25">
      <c r="A144" s="119"/>
      <c r="B144" s="119"/>
      <c r="C144" s="120"/>
      <c r="D144" s="120"/>
      <c r="E144" s="138"/>
    </row>
    <row r="145" spans="1:5" s="118" customFormat="1" ht="20.25" x14ac:dyDescent="0.25">
      <c r="A145" s="119"/>
      <c r="B145" s="119"/>
      <c r="C145" s="120"/>
      <c r="D145" s="120"/>
      <c r="E145" s="138"/>
    </row>
    <row r="146" spans="1:5" s="118" customFormat="1" ht="20.25" x14ac:dyDescent="0.25">
      <c r="A146" s="119"/>
      <c r="B146" s="119"/>
      <c r="C146" s="120"/>
      <c r="D146" s="120"/>
      <c r="E146" s="138"/>
    </row>
    <row r="147" spans="1:5" s="118" customFormat="1" ht="20.25" x14ac:dyDescent="0.25">
      <c r="A147" s="119"/>
      <c r="B147" s="119"/>
      <c r="C147" s="120"/>
      <c r="D147" s="120"/>
      <c r="E147" s="138"/>
    </row>
    <row r="148" spans="1:5" s="118" customFormat="1" ht="20.25" x14ac:dyDescent="0.25">
      <c r="A148" s="119"/>
      <c r="B148" s="119"/>
      <c r="C148" s="120"/>
      <c r="D148" s="120"/>
      <c r="E148" s="138"/>
    </row>
    <row r="149" spans="1:5" s="118" customFormat="1" ht="20.25" x14ac:dyDescent="0.25">
      <c r="A149" s="119"/>
      <c r="B149" s="119"/>
      <c r="C149" s="120"/>
      <c r="D149" s="120"/>
      <c r="E149" s="138"/>
    </row>
    <row r="150" spans="1:5" s="118" customFormat="1" ht="20.25" x14ac:dyDescent="0.25">
      <c r="A150" s="119"/>
      <c r="B150" s="119"/>
      <c r="C150" s="120"/>
      <c r="D150" s="120"/>
      <c r="E150" s="138"/>
    </row>
    <row r="151" spans="1:5" s="118" customFormat="1" ht="20.25" x14ac:dyDescent="0.25">
      <c r="A151" s="119"/>
      <c r="B151" s="119"/>
      <c r="C151" s="120"/>
      <c r="D151" s="120"/>
      <c r="E151" s="138"/>
    </row>
    <row r="152" spans="1:5" s="118" customFormat="1" ht="20.25" x14ac:dyDescent="0.25">
      <c r="A152" s="119"/>
      <c r="B152" s="119"/>
      <c r="C152" s="120"/>
      <c r="D152" s="120"/>
      <c r="E152" s="138"/>
    </row>
    <row r="153" spans="1:5" s="118" customFormat="1" ht="20.25" x14ac:dyDescent="0.25">
      <c r="A153" s="119"/>
      <c r="B153" s="119"/>
      <c r="C153" s="120"/>
      <c r="D153" s="120"/>
      <c r="E153" s="138"/>
    </row>
    <row r="154" spans="1:5" s="118" customFormat="1" ht="20.25" x14ac:dyDescent="0.25">
      <c r="A154" s="119"/>
      <c r="B154" s="119"/>
      <c r="C154" s="120"/>
      <c r="D154" s="120"/>
      <c r="E154" s="138"/>
    </row>
    <row r="155" spans="1:5" s="118" customFormat="1" ht="20.25" x14ac:dyDescent="0.25">
      <c r="A155" s="119"/>
      <c r="B155" s="119"/>
      <c r="C155" s="120"/>
      <c r="D155" s="120"/>
      <c r="E155" s="138"/>
    </row>
    <row r="156" spans="1:5" s="118" customFormat="1" ht="20.25" x14ac:dyDescent="0.25">
      <c r="A156" s="119"/>
      <c r="B156" s="119"/>
      <c r="C156" s="120"/>
      <c r="D156" s="120"/>
      <c r="E156" s="138"/>
    </row>
    <row r="157" spans="1:5" s="118" customFormat="1" ht="20.25" x14ac:dyDescent="0.25">
      <c r="A157" s="119"/>
      <c r="B157" s="119"/>
      <c r="C157" s="120"/>
      <c r="D157" s="120"/>
      <c r="E157" s="138"/>
    </row>
    <row r="158" spans="1:5" s="118" customFormat="1" ht="20.25" x14ac:dyDescent="0.25">
      <c r="A158" s="119"/>
      <c r="B158" s="119"/>
      <c r="C158" s="120"/>
      <c r="D158" s="120"/>
      <c r="E158" s="138"/>
    </row>
    <row r="159" spans="1:5" s="118" customFormat="1" ht="20.25" x14ac:dyDescent="0.25">
      <c r="A159" s="119"/>
      <c r="B159" s="119"/>
      <c r="C159" s="120"/>
      <c r="D159" s="120"/>
      <c r="E159" s="138"/>
    </row>
    <row r="160" spans="1:5" s="118" customFormat="1" ht="20.25" x14ac:dyDescent="0.25">
      <c r="A160" s="119"/>
      <c r="B160" s="119"/>
      <c r="C160" s="120"/>
      <c r="D160" s="120"/>
      <c r="E160" s="138"/>
    </row>
    <row r="161" spans="1:5" s="118" customFormat="1" ht="20.25" x14ac:dyDescent="0.25">
      <c r="A161" s="119"/>
      <c r="B161" s="119"/>
      <c r="C161" s="120"/>
      <c r="D161" s="120"/>
      <c r="E161" s="138"/>
    </row>
    <row r="162" spans="1:5" s="118" customFormat="1" ht="20.25" x14ac:dyDescent="0.25">
      <c r="A162" s="119"/>
      <c r="B162" s="119"/>
      <c r="C162" s="120"/>
      <c r="D162" s="120"/>
      <c r="E162" s="138"/>
    </row>
    <row r="163" spans="1:5" s="118" customFormat="1" ht="20.25" x14ac:dyDescent="0.25">
      <c r="A163" s="119"/>
      <c r="B163" s="119"/>
      <c r="C163" s="120"/>
      <c r="D163" s="120"/>
      <c r="E163" s="138"/>
    </row>
    <row r="164" spans="1:5" s="118" customFormat="1" ht="20.25" x14ac:dyDescent="0.25">
      <c r="A164" s="119"/>
      <c r="B164" s="119"/>
      <c r="C164" s="120"/>
      <c r="D164" s="120"/>
      <c r="E164" s="138"/>
    </row>
    <row r="165" spans="1:5" s="118" customFormat="1" ht="20.25" x14ac:dyDescent="0.25">
      <c r="A165" s="119"/>
      <c r="B165" s="119"/>
      <c r="C165" s="120"/>
      <c r="D165" s="120"/>
      <c r="E165" s="138"/>
    </row>
    <row r="166" spans="1:5" s="118" customFormat="1" ht="20.25" x14ac:dyDescent="0.25">
      <c r="A166" s="119"/>
      <c r="B166" s="119"/>
      <c r="C166" s="120"/>
      <c r="D166" s="120"/>
      <c r="E166" s="138"/>
    </row>
    <row r="167" spans="1:5" s="118" customFormat="1" ht="20.25" x14ac:dyDescent="0.25">
      <c r="A167" s="119"/>
      <c r="B167" s="119"/>
      <c r="C167" s="120"/>
      <c r="D167" s="120"/>
      <c r="E167" s="138"/>
    </row>
    <row r="168" spans="1:5" s="118" customFormat="1" ht="20.25" x14ac:dyDescent="0.25">
      <c r="A168" s="119"/>
      <c r="B168" s="119"/>
      <c r="C168" s="120"/>
      <c r="D168" s="120"/>
      <c r="E168" s="138"/>
    </row>
    <row r="169" spans="1:5" s="118" customFormat="1" ht="20.25" x14ac:dyDescent="0.25">
      <c r="A169" s="119"/>
      <c r="B169" s="119"/>
      <c r="C169" s="120"/>
      <c r="D169" s="120"/>
      <c r="E169" s="138"/>
    </row>
    <row r="170" spans="1:5" s="118" customFormat="1" ht="20.25" x14ac:dyDescent="0.25">
      <c r="A170" s="119"/>
      <c r="B170" s="119"/>
      <c r="C170" s="120"/>
      <c r="D170" s="120"/>
      <c r="E170" s="138"/>
    </row>
    <row r="171" spans="1:5" s="118" customFormat="1" ht="20.25" x14ac:dyDescent="0.25">
      <c r="A171" s="119"/>
      <c r="B171" s="119"/>
      <c r="C171" s="120"/>
      <c r="D171" s="120"/>
      <c r="E171" s="138"/>
    </row>
    <row r="172" spans="1:5" s="118" customFormat="1" ht="20.25" x14ac:dyDescent="0.25">
      <c r="A172" s="119"/>
      <c r="B172" s="119"/>
      <c r="C172" s="120"/>
      <c r="D172" s="120"/>
      <c r="E172" s="138"/>
    </row>
    <row r="173" spans="1:5" s="118" customFormat="1" ht="20.25" x14ac:dyDescent="0.25">
      <c r="A173" s="119"/>
      <c r="B173" s="119"/>
      <c r="C173" s="120"/>
      <c r="D173" s="120"/>
      <c r="E173" s="138"/>
    </row>
    <row r="174" spans="1:5" s="118" customFormat="1" ht="20.25" x14ac:dyDescent="0.25">
      <c r="A174" s="119"/>
      <c r="B174" s="119"/>
      <c r="C174" s="120"/>
      <c r="D174" s="120"/>
      <c r="E174" s="138"/>
    </row>
    <row r="175" spans="1:5" s="118" customFormat="1" ht="20.25" x14ac:dyDescent="0.25">
      <c r="A175" s="119"/>
      <c r="B175" s="119"/>
      <c r="C175" s="120"/>
      <c r="D175" s="120"/>
      <c r="E175" s="138"/>
    </row>
    <row r="176" spans="1:5" s="118" customFormat="1" ht="20.25" x14ac:dyDescent="0.25">
      <c r="A176" s="119"/>
      <c r="B176" s="119"/>
      <c r="C176" s="120"/>
      <c r="D176" s="120"/>
      <c r="E176" s="138"/>
    </row>
    <row r="177" spans="1:5" s="118" customFormat="1" ht="20.25" x14ac:dyDescent="0.25">
      <c r="A177" s="119"/>
      <c r="B177" s="119"/>
      <c r="C177" s="120"/>
      <c r="D177" s="120"/>
      <c r="E177" s="138"/>
    </row>
    <row r="178" spans="1:5" s="118" customFormat="1" ht="20.25" x14ac:dyDescent="0.25">
      <c r="A178" s="119"/>
      <c r="B178" s="119"/>
      <c r="C178" s="120"/>
      <c r="D178" s="120"/>
      <c r="E178" s="138"/>
    </row>
    <row r="179" spans="1:5" s="118" customFormat="1" ht="20.25" x14ac:dyDescent="0.25">
      <c r="A179" s="119"/>
      <c r="B179" s="119"/>
      <c r="C179" s="120"/>
      <c r="D179" s="120"/>
      <c r="E179" s="138"/>
    </row>
    <row r="180" spans="1:5" s="118" customFormat="1" ht="20.25" x14ac:dyDescent="0.25">
      <c r="A180" s="119"/>
      <c r="B180" s="119"/>
      <c r="C180" s="120"/>
      <c r="D180" s="120"/>
      <c r="E180" s="138"/>
    </row>
    <row r="181" spans="1:5" s="118" customFormat="1" ht="20.25" x14ac:dyDescent="0.25">
      <c r="A181" s="119"/>
      <c r="B181" s="119"/>
      <c r="C181" s="120"/>
      <c r="D181" s="120"/>
      <c r="E181" s="138"/>
    </row>
    <row r="182" spans="1:5" s="118" customFormat="1" ht="20.25" x14ac:dyDescent="0.25">
      <c r="A182" s="119"/>
      <c r="B182" s="119"/>
      <c r="C182" s="120"/>
      <c r="D182" s="120"/>
      <c r="E182" s="138"/>
    </row>
    <row r="183" spans="1:5" s="118" customFormat="1" ht="20.25" x14ac:dyDescent="0.25">
      <c r="A183" s="119"/>
      <c r="B183" s="119"/>
      <c r="C183" s="120"/>
      <c r="D183" s="120"/>
      <c r="E183" s="138"/>
    </row>
    <row r="184" spans="1:5" s="118" customFormat="1" ht="20.25" x14ac:dyDescent="0.25">
      <c r="A184" s="119"/>
      <c r="B184" s="119"/>
      <c r="C184" s="120"/>
      <c r="D184" s="120"/>
      <c r="E184" s="138"/>
    </row>
    <row r="185" spans="1:5" s="118" customFormat="1" ht="20.25" x14ac:dyDescent="0.25">
      <c r="A185" s="119"/>
      <c r="B185" s="119"/>
      <c r="C185" s="120"/>
      <c r="D185" s="120"/>
      <c r="E185" s="138"/>
    </row>
    <row r="186" spans="1:5" s="118" customFormat="1" ht="20.25" x14ac:dyDescent="0.25">
      <c r="A186" s="119"/>
      <c r="B186" s="119"/>
      <c r="C186" s="120"/>
      <c r="D186" s="120"/>
      <c r="E186" s="138"/>
    </row>
    <row r="187" spans="1:5" s="118" customFormat="1" ht="20.25" x14ac:dyDescent="0.25">
      <c r="A187" s="119"/>
      <c r="B187" s="119"/>
      <c r="C187" s="120"/>
      <c r="D187" s="120"/>
      <c r="E187" s="138"/>
    </row>
    <row r="188" spans="1:5" s="118" customFormat="1" ht="20.25" x14ac:dyDescent="0.25">
      <c r="A188" s="119"/>
      <c r="B188" s="119"/>
      <c r="C188" s="120"/>
      <c r="D188" s="120"/>
      <c r="E188" s="138"/>
    </row>
    <row r="189" spans="1:5" s="118" customFormat="1" ht="20.25" x14ac:dyDescent="0.25">
      <c r="A189" s="119"/>
      <c r="B189" s="119"/>
      <c r="C189" s="120"/>
      <c r="D189" s="120"/>
      <c r="E189" s="138"/>
    </row>
    <row r="190" spans="1:5" s="118" customFormat="1" ht="20.25" x14ac:dyDescent="0.25">
      <c r="A190" s="119"/>
      <c r="B190" s="119"/>
      <c r="C190" s="120"/>
      <c r="D190" s="120"/>
      <c r="E190" s="138"/>
    </row>
    <row r="191" spans="1:5" s="118" customFormat="1" ht="20.25" x14ac:dyDescent="0.25">
      <c r="A191" s="119"/>
      <c r="B191" s="119"/>
      <c r="C191" s="120"/>
      <c r="D191" s="120"/>
      <c r="E191" s="138"/>
    </row>
    <row r="192" spans="1:5" s="118" customFormat="1" ht="20.25" x14ac:dyDescent="0.25">
      <c r="A192" s="119"/>
      <c r="B192" s="119"/>
      <c r="C192" s="120"/>
      <c r="D192" s="120"/>
      <c r="E192" s="138"/>
    </row>
    <row r="193" spans="1:5" s="118" customFormat="1" ht="20.25" x14ac:dyDescent="0.25">
      <c r="A193" s="119"/>
      <c r="B193" s="119"/>
      <c r="C193" s="120"/>
      <c r="D193" s="120"/>
      <c r="E193" s="138"/>
    </row>
    <row r="194" spans="1:5" s="118" customFormat="1" ht="20.25" x14ac:dyDescent="0.25">
      <c r="A194" s="119"/>
      <c r="B194" s="119"/>
      <c r="C194" s="120"/>
      <c r="D194" s="120"/>
      <c r="E194" s="138"/>
    </row>
    <row r="195" spans="1:5" s="118" customFormat="1" ht="20.25" x14ac:dyDescent="0.25">
      <c r="A195" s="119"/>
      <c r="B195" s="119"/>
      <c r="C195" s="120"/>
      <c r="D195" s="120"/>
      <c r="E195" s="138"/>
    </row>
    <row r="196" spans="1:5" s="118" customFormat="1" ht="20.25" x14ac:dyDescent="0.25">
      <c r="A196" s="119"/>
      <c r="B196" s="119"/>
      <c r="C196" s="120"/>
      <c r="D196" s="120"/>
      <c r="E196" s="138"/>
    </row>
    <row r="197" spans="1:5" s="118" customFormat="1" ht="20.25" x14ac:dyDescent="0.25">
      <c r="A197" s="119"/>
      <c r="B197" s="119"/>
      <c r="C197" s="120"/>
      <c r="D197" s="120"/>
      <c r="E197" s="138"/>
    </row>
    <row r="198" spans="1:5" s="118" customFormat="1" ht="20.25" x14ac:dyDescent="0.25">
      <c r="A198" s="119"/>
      <c r="B198" s="119"/>
      <c r="C198" s="120"/>
      <c r="D198" s="120"/>
      <c r="E198" s="138"/>
    </row>
    <row r="199" spans="1:5" s="118" customFormat="1" ht="20.25" x14ac:dyDescent="0.25">
      <c r="A199" s="119"/>
      <c r="B199" s="119"/>
      <c r="C199" s="120"/>
      <c r="D199" s="120"/>
      <c r="E199" s="138"/>
    </row>
    <row r="200" spans="1:5" s="118" customFormat="1" ht="20.25" x14ac:dyDescent="0.25">
      <c r="A200" s="119"/>
      <c r="B200" s="119"/>
      <c r="C200" s="120"/>
      <c r="D200" s="120"/>
      <c r="E200" s="138"/>
    </row>
    <row r="201" spans="1:5" s="118" customFormat="1" ht="20.25" x14ac:dyDescent="0.25">
      <c r="A201" s="119"/>
      <c r="B201" s="119"/>
      <c r="C201" s="120"/>
      <c r="D201" s="120"/>
      <c r="E201" s="138"/>
    </row>
    <row r="202" spans="1:5" s="118" customFormat="1" ht="20.25" x14ac:dyDescent="0.25">
      <c r="A202" s="119"/>
      <c r="B202" s="119"/>
      <c r="C202" s="120"/>
      <c r="D202" s="120"/>
      <c r="E202" s="138"/>
    </row>
    <row r="203" spans="1:5" s="118" customFormat="1" ht="20.25" x14ac:dyDescent="0.25">
      <c r="A203" s="119"/>
      <c r="B203" s="119"/>
      <c r="C203" s="120"/>
      <c r="D203" s="120"/>
      <c r="E203" s="138"/>
    </row>
    <row r="204" spans="1:5" s="118" customFormat="1" ht="20.25" x14ac:dyDescent="0.25">
      <c r="A204" s="119"/>
      <c r="B204" s="119"/>
      <c r="C204" s="120"/>
      <c r="D204" s="120"/>
      <c r="E204" s="138"/>
    </row>
    <row r="205" spans="1:5" s="118" customFormat="1" ht="20.25" x14ac:dyDescent="0.25">
      <c r="A205" s="119"/>
      <c r="B205" s="119"/>
      <c r="C205" s="120"/>
      <c r="D205" s="120"/>
      <c r="E205" s="138"/>
    </row>
    <row r="206" spans="1:5" s="118" customFormat="1" ht="20.25" x14ac:dyDescent="0.25">
      <c r="A206" s="119"/>
      <c r="B206" s="119"/>
      <c r="C206" s="120"/>
      <c r="D206" s="120"/>
      <c r="E206" s="138"/>
    </row>
    <row r="207" spans="1:5" s="118" customFormat="1" ht="20.25" x14ac:dyDescent="0.25">
      <c r="A207" s="119"/>
      <c r="B207" s="119"/>
      <c r="C207" s="120"/>
      <c r="D207" s="120"/>
      <c r="E207" s="138"/>
    </row>
    <row r="208" spans="1:5" s="118" customFormat="1" ht="20.25" x14ac:dyDescent="0.25">
      <c r="A208" s="119"/>
      <c r="B208" s="119"/>
      <c r="C208" s="120"/>
      <c r="D208" s="120"/>
      <c r="E208" s="138"/>
    </row>
    <row r="209" spans="1:5" s="118" customFormat="1" ht="20.25" x14ac:dyDescent="0.25">
      <c r="A209" s="119"/>
      <c r="B209" s="119"/>
      <c r="C209" s="120"/>
      <c r="D209" s="120"/>
      <c r="E209" s="138"/>
    </row>
    <row r="210" spans="1:5" s="118" customFormat="1" ht="20.25" x14ac:dyDescent="0.25">
      <c r="A210" s="119"/>
      <c r="B210" s="119"/>
      <c r="C210" s="120"/>
      <c r="D210" s="120"/>
      <c r="E210" s="138"/>
    </row>
    <row r="211" spans="1:5" s="118" customFormat="1" ht="20.25" x14ac:dyDescent="0.25">
      <c r="A211" s="119"/>
      <c r="B211" s="119"/>
      <c r="C211" s="120"/>
      <c r="D211" s="120"/>
      <c r="E211" s="138"/>
    </row>
    <row r="212" spans="1:5" s="118" customFormat="1" ht="20.25" x14ac:dyDescent="0.25">
      <c r="A212" s="119"/>
      <c r="B212" s="119"/>
      <c r="C212" s="120"/>
      <c r="D212" s="120"/>
      <c r="E212" s="138"/>
    </row>
    <row r="213" spans="1:5" s="118" customFormat="1" ht="20.25" x14ac:dyDescent="0.25">
      <c r="A213" s="119"/>
      <c r="B213" s="119"/>
      <c r="C213" s="120"/>
      <c r="D213" s="120"/>
      <c r="E213" s="138"/>
    </row>
    <row r="214" spans="1:5" s="118" customFormat="1" ht="20.25" x14ac:dyDescent="0.25">
      <c r="A214" s="119"/>
      <c r="B214" s="119"/>
      <c r="C214" s="120"/>
      <c r="D214" s="120"/>
      <c r="E214" s="138"/>
    </row>
    <row r="215" spans="1:5" s="118" customFormat="1" ht="20.25" x14ac:dyDescent="0.25">
      <c r="A215" s="119"/>
      <c r="B215" s="119"/>
      <c r="C215" s="120"/>
      <c r="D215" s="120"/>
      <c r="E215" s="138"/>
    </row>
    <row r="216" spans="1:5" s="118" customFormat="1" ht="20.25" x14ac:dyDescent="0.25">
      <c r="A216" s="119"/>
      <c r="B216" s="119"/>
      <c r="C216" s="120"/>
      <c r="D216" s="120"/>
      <c r="E216" s="138"/>
    </row>
    <row r="217" spans="1:5" s="118" customFormat="1" ht="20.25" x14ac:dyDescent="0.25">
      <c r="A217" s="119"/>
      <c r="B217" s="119"/>
      <c r="C217" s="120"/>
      <c r="D217" s="120"/>
      <c r="E217" s="138"/>
    </row>
    <row r="218" spans="1:5" s="118" customFormat="1" ht="20.25" x14ac:dyDescent="0.25">
      <c r="A218" s="119"/>
      <c r="B218" s="119"/>
      <c r="C218" s="120"/>
      <c r="D218" s="120"/>
      <c r="E218" s="138"/>
    </row>
    <row r="219" spans="1:5" s="118" customFormat="1" ht="20.25" x14ac:dyDescent="0.25">
      <c r="A219" s="119"/>
      <c r="B219" s="119"/>
      <c r="C219" s="120"/>
      <c r="D219" s="120"/>
      <c r="E219" s="138"/>
    </row>
    <row r="220" spans="1:5" s="118" customFormat="1" ht="20.25" x14ac:dyDescent="0.25">
      <c r="A220" s="119"/>
      <c r="B220" s="119"/>
      <c r="C220" s="120"/>
      <c r="D220" s="120"/>
      <c r="E220" s="138"/>
    </row>
    <row r="221" spans="1:5" s="118" customFormat="1" ht="20.25" x14ac:dyDescent="0.25">
      <c r="A221" s="119"/>
      <c r="B221" s="119"/>
      <c r="C221" s="120"/>
      <c r="D221" s="120"/>
      <c r="E221" s="138"/>
    </row>
    <row r="222" spans="1:5" s="118" customFormat="1" ht="20.25" x14ac:dyDescent="0.25">
      <c r="A222" s="119"/>
      <c r="B222" s="119"/>
      <c r="C222" s="120"/>
      <c r="D222" s="120"/>
      <c r="E222" s="138"/>
    </row>
    <row r="223" spans="1:5" s="118" customFormat="1" ht="20.25" x14ac:dyDescent="0.25">
      <c r="A223" s="119"/>
      <c r="B223" s="119"/>
      <c r="C223" s="120"/>
      <c r="D223" s="120"/>
      <c r="E223" s="138"/>
    </row>
    <row r="224" spans="1:5" s="118" customFormat="1" ht="20.25" x14ac:dyDescent="0.25">
      <c r="A224" s="119"/>
      <c r="B224" s="119"/>
      <c r="C224" s="120"/>
      <c r="D224" s="120"/>
      <c r="E224" s="138"/>
    </row>
    <row r="225" spans="1:7" s="118" customFormat="1" ht="20.25" x14ac:dyDescent="0.25">
      <c r="A225" s="119"/>
      <c r="B225" s="119"/>
      <c r="C225" s="120"/>
      <c r="D225" s="120"/>
      <c r="E225" s="138"/>
    </row>
    <row r="226" spans="1:7" s="118" customFormat="1" ht="20.25" x14ac:dyDescent="0.25">
      <c r="A226" s="119"/>
      <c r="B226" s="119"/>
      <c r="C226" s="120"/>
      <c r="D226" s="120"/>
      <c r="E226" s="138"/>
    </row>
    <row r="227" spans="1:7" s="118" customFormat="1" ht="20.25" x14ac:dyDescent="0.25">
      <c r="A227" s="119"/>
      <c r="B227" s="119"/>
      <c r="C227" s="120"/>
      <c r="D227" s="120"/>
      <c r="E227" s="138"/>
    </row>
    <row r="228" spans="1:7" s="118" customFormat="1" ht="20.25" x14ac:dyDescent="0.25">
      <c r="A228" s="119"/>
      <c r="B228" s="119"/>
      <c r="C228" s="120"/>
      <c r="D228" s="120"/>
      <c r="E228" s="138"/>
    </row>
    <row r="229" spans="1:7" s="118" customFormat="1" ht="20.25" x14ac:dyDescent="0.25">
      <c r="A229" s="119"/>
      <c r="B229" s="119"/>
      <c r="C229" s="120"/>
      <c r="D229" s="120"/>
      <c r="E229" s="138"/>
    </row>
    <row r="230" spans="1:7" s="118" customFormat="1" ht="20.25" x14ac:dyDescent="0.25">
      <c r="A230" s="119"/>
      <c r="B230" s="119"/>
      <c r="C230" s="120"/>
      <c r="D230" s="120"/>
      <c r="E230" s="138"/>
    </row>
    <row r="231" spans="1:7" ht="20.25" x14ac:dyDescent="0.25">
      <c r="A231" s="25"/>
      <c r="B231" s="28"/>
      <c r="C231" s="29"/>
      <c r="D231" s="29"/>
    </row>
    <row r="232" spans="1:7" ht="20.25" x14ac:dyDescent="0.25">
      <c r="A232" s="25"/>
      <c r="B232" s="28"/>
      <c r="C232" s="29"/>
      <c r="D232" s="29"/>
    </row>
    <row r="233" spans="1:7" ht="20.25" x14ac:dyDescent="0.25">
      <c r="A233" s="25"/>
      <c r="B233" s="28"/>
      <c r="C233" s="29"/>
      <c r="D233" s="29"/>
    </row>
    <row r="234" spans="1:7" ht="20.25" x14ac:dyDescent="0.25">
      <c r="A234" s="25"/>
      <c r="B234" s="28"/>
      <c r="C234" s="29"/>
      <c r="D234" s="29"/>
    </row>
    <row r="235" spans="1:7" ht="20.25" x14ac:dyDescent="0.25">
      <c r="A235" s="25"/>
      <c r="B235" s="28"/>
      <c r="C235" s="29"/>
      <c r="D235" s="29"/>
    </row>
    <row r="236" spans="1:7" x14ac:dyDescent="0.25">
      <c r="A236" s="6"/>
      <c r="B236" s="28"/>
      <c r="C236" s="28"/>
      <c r="D236" s="28"/>
    </row>
    <row r="237" spans="1:7" ht="20.25" x14ac:dyDescent="0.25">
      <c r="A237" s="6"/>
      <c r="B237" s="30" t="s">
        <v>136</v>
      </c>
      <c r="C237" s="30" t="s">
        <v>137</v>
      </c>
      <c r="D237" t="s">
        <v>136</v>
      </c>
      <c r="E237" s="131" t="s">
        <v>137</v>
      </c>
    </row>
    <row r="238" spans="1:7" ht="21" x14ac:dyDescent="0.35">
      <c r="A238" s="6"/>
      <c r="B238" s="31" t="s">
        <v>138</v>
      </c>
      <c r="C238" s="31" t="s">
        <v>139</v>
      </c>
      <c r="D238" t="s">
        <v>138</v>
      </c>
      <c r="F238" t="s">
        <v>138</v>
      </c>
      <c r="G238" t="e">
        <f>IF(NOT(ISERROR(MATCH(F238,_xlfn.ANCHORARRAY(B249),0))),#REF!&amp;"Por favor no seleccionar los criterios de impacto",F238)</f>
        <v>#REF!</v>
      </c>
    </row>
    <row r="239" spans="1:7" ht="21" x14ac:dyDescent="0.35">
      <c r="A239" s="6"/>
      <c r="B239" s="31" t="s">
        <v>138</v>
      </c>
      <c r="C239" s="31" t="s">
        <v>125</v>
      </c>
      <c r="E239" s="131" t="s">
        <v>139</v>
      </c>
    </row>
    <row r="240" spans="1:7" ht="21" x14ac:dyDescent="0.35">
      <c r="A240" s="6"/>
      <c r="B240" s="31" t="s">
        <v>138</v>
      </c>
      <c r="C240" s="31" t="s">
        <v>128</v>
      </c>
      <c r="E240" s="131" t="s">
        <v>125</v>
      </c>
    </row>
    <row r="241" spans="1:5" ht="21" x14ac:dyDescent="0.35">
      <c r="A241" s="6"/>
      <c r="B241" s="31" t="s">
        <v>138</v>
      </c>
      <c r="C241" s="31" t="s">
        <v>131</v>
      </c>
      <c r="E241" s="131" t="s">
        <v>128</v>
      </c>
    </row>
    <row r="242" spans="1:5" ht="21" x14ac:dyDescent="0.35">
      <c r="A242" s="6"/>
      <c r="B242" s="31" t="s">
        <v>138</v>
      </c>
      <c r="C242" s="31" t="s">
        <v>133</v>
      </c>
      <c r="E242" s="131" t="s">
        <v>131</v>
      </c>
    </row>
    <row r="243" spans="1:5" ht="21" x14ac:dyDescent="0.35">
      <c r="A243" s="6"/>
      <c r="B243" s="31" t="s">
        <v>121</v>
      </c>
      <c r="C243" s="31" t="s">
        <v>47</v>
      </c>
      <c r="E243" s="131" t="s">
        <v>133</v>
      </c>
    </row>
    <row r="244" spans="1:5" ht="21" x14ac:dyDescent="0.35">
      <c r="A244" s="6"/>
      <c r="B244" s="31" t="s">
        <v>121</v>
      </c>
      <c r="C244" s="31" t="s">
        <v>126</v>
      </c>
      <c r="D244" t="s">
        <v>121</v>
      </c>
    </row>
    <row r="245" spans="1:5" ht="21" x14ac:dyDescent="0.35">
      <c r="A245" s="6"/>
      <c r="B245" s="31" t="s">
        <v>121</v>
      </c>
      <c r="C245" s="31" t="s">
        <v>129</v>
      </c>
      <c r="E245" s="131" t="s">
        <v>47</v>
      </c>
    </row>
    <row r="246" spans="1:5" ht="21" x14ac:dyDescent="0.35">
      <c r="A246" s="6"/>
      <c r="B246" s="31" t="s">
        <v>121</v>
      </c>
      <c r="C246" s="31" t="s">
        <v>49</v>
      </c>
      <c r="E246" s="131" t="s">
        <v>126</v>
      </c>
    </row>
    <row r="247" spans="1:5" ht="21" x14ac:dyDescent="0.35">
      <c r="A247" s="6"/>
      <c r="B247" s="31" t="s">
        <v>121</v>
      </c>
      <c r="C247" s="31" t="s">
        <v>50</v>
      </c>
      <c r="E247" s="131" t="s">
        <v>129</v>
      </c>
    </row>
    <row r="248" spans="1:5" x14ac:dyDescent="0.25">
      <c r="A248" s="6"/>
      <c r="B248" s="32"/>
      <c r="C248" s="32"/>
      <c r="E248" s="131" t="s">
        <v>49</v>
      </c>
    </row>
    <row r="249" spans="1:5" x14ac:dyDescent="0.25">
      <c r="A249" s="6"/>
      <c r="B249" s="32" t="str" cm="1">
        <f t="array" ref="B249:B251">_xlfn.UNIQUE(Tabla1[[#All],[Criterios]])</f>
        <v>Criterios</v>
      </c>
      <c r="C249" s="32"/>
      <c r="E249" s="131" t="s">
        <v>50</v>
      </c>
    </row>
    <row r="250" spans="1:5" x14ac:dyDescent="0.25">
      <c r="A250" s="6"/>
      <c r="B250" s="32" t="str">
        <v>Afectación Económica o presupuestal</v>
      </c>
      <c r="C250" s="32"/>
    </row>
    <row r="251" spans="1:5" x14ac:dyDescent="0.25">
      <c r="B251" s="32" t="str">
        <v>Pérdida Reputacional</v>
      </c>
      <c r="C251" s="32"/>
    </row>
    <row r="252" spans="1:5" x14ac:dyDescent="0.25">
      <c r="B252" s="33"/>
      <c r="C252" s="33"/>
    </row>
    <row r="253" spans="1:5" x14ac:dyDescent="0.25">
      <c r="B253" s="33"/>
      <c r="C253" s="33"/>
    </row>
    <row r="254" spans="1:5" x14ac:dyDescent="0.25">
      <c r="B254" s="33"/>
      <c r="C254" s="33"/>
    </row>
    <row r="255" spans="1:5" x14ac:dyDescent="0.25">
      <c r="B255" s="33"/>
      <c r="C255" s="33"/>
      <c r="D255" s="33"/>
    </row>
    <row r="256" spans="1:5" x14ac:dyDescent="0.25">
      <c r="B256" s="33"/>
      <c r="C256" s="33"/>
      <c r="D256" s="33"/>
    </row>
    <row r="257" spans="2:4" x14ac:dyDescent="0.25">
      <c r="B257" s="33"/>
      <c r="C257" s="33"/>
      <c r="D257" s="33"/>
    </row>
    <row r="258" spans="2:4" x14ac:dyDescent="0.25">
      <c r="B258" s="33"/>
      <c r="C258" s="33"/>
      <c r="D258" s="33"/>
    </row>
    <row r="259" spans="2:4" x14ac:dyDescent="0.25">
      <c r="B259" s="33"/>
      <c r="C259" s="33"/>
      <c r="D259" s="33"/>
    </row>
    <row r="260" spans="2:4" x14ac:dyDescent="0.25">
      <c r="B260" s="33"/>
      <c r="C260" s="33"/>
      <c r="D260" s="33"/>
    </row>
  </sheetData>
  <mergeCells count="1">
    <mergeCell ref="B2:E2"/>
  </mergeCells>
  <dataValidations count="1">
    <dataValidation type="list" allowBlank="1" showInputMessage="1" showErrorMessage="1" sqref="F238" xr:uid="{24353438-7048-4715-884E-B0C003FC0C6C}">
      <formula1>#REF!</formula1>
    </dataValidation>
  </dataValidations>
  <pageMargins left="0.7" right="0.7" top="0.75" bottom="0.75" header="0.3" footer="0.3"/>
  <pageSetup orientation="portrait" r:id="rId2"/>
  <tableParts count="1">
    <tablePart r:id="rId3"/>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AC85EA-AF03-4714-AB50-BD708A18A97B}">
  <sheetPr>
    <tabColor theme="7" tint="-0.249977111117893"/>
  </sheetPr>
  <dimension ref="B1:K16"/>
  <sheetViews>
    <sheetView topLeftCell="B1" workbookViewId="0">
      <selection activeCell="I7" sqref="I7"/>
    </sheetView>
  </sheetViews>
  <sheetFormatPr baseColWidth="10" defaultColWidth="14.28515625" defaultRowHeight="12.75" x14ac:dyDescent="0.2"/>
  <cols>
    <col min="1" max="2" width="14.28515625" style="34"/>
    <col min="3" max="3" width="17" style="34" customWidth="1"/>
    <col min="4" max="4" width="14.28515625" style="34"/>
    <col min="5" max="5" width="46" style="34" customWidth="1"/>
    <col min="6" max="16384" width="14.28515625" style="34"/>
  </cols>
  <sheetData>
    <row r="1" spans="2:11" ht="24" customHeight="1" thickBot="1" x14ac:dyDescent="0.25">
      <c r="B1" s="384" t="s">
        <v>140</v>
      </c>
      <c r="C1" s="385"/>
      <c r="D1" s="385"/>
      <c r="E1" s="385"/>
      <c r="F1" s="386"/>
    </row>
    <row r="2" spans="2:11" ht="16.5" thickBot="1" x14ac:dyDescent="0.3">
      <c r="B2" s="35"/>
      <c r="C2" s="35"/>
      <c r="D2" s="35"/>
      <c r="E2" s="35"/>
      <c r="F2" s="35"/>
      <c r="I2" s="141"/>
      <c r="J2" s="153" t="s">
        <v>56</v>
      </c>
      <c r="K2" s="153" t="s">
        <v>57</v>
      </c>
    </row>
    <row r="3" spans="2:11" ht="16.5" thickBot="1" x14ac:dyDescent="0.25">
      <c r="B3" s="387" t="s">
        <v>141</v>
      </c>
      <c r="C3" s="388"/>
      <c r="D3" s="388"/>
      <c r="E3" s="36" t="s">
        <v>142</v>
      </c>
      <c r="F3" s="37" t="s">
        <v>143</v>
      </c>
      <c r="I3" s="152" t="s">
        <v>52</v>
      </c>
      <c r="J3" s="143">
        <v>0.5</v>
      </c>
      <c r="K3" s="143">
        <v>0.45</v>
      </c>
    </row>
    <row r="4" spans="2:11" ht="31.5" x14ac:dyDescent="0.2">
      <c r="B4" s="389" t="s">
        <v>144</v>
      </c>
      <c r="C4" s="391" t="s">
        <v>31</v>
      </c>
      <c r="D4" s="38" t="s">
        <v>52</v>
      </c>
      <c r="E4" s="39" t="s">
        <v>145</v>
      </c>
      <c r="F4" s="40">
        <v>0.25</v>
      </c>
      <c r="I4" s="153" t="s">
        <v>53</v>
      </c>
      <c r="J4" s="143">
        <v>0.4</v>
      </c>
      <c r="K4" s="143">
        <v>0.35</v>
      </c>
    </row>
    <row r="5" spans="2:11" ht="47.25" x14ac:dyDescent="0.2">
      <c r="B5" s="390"/>
      <c r="C5" s="392"/>
      <c r="D5" s="41" t="s">
        <v>53</v>
      </c>
      <c r="E5" s="42" t="s">
        <v>146</v>
      </c>
      <c r="F5" s="43">
        <v>0.15</v>
      </c>
      <c r="I5" s="153" t="s">
        <v>54</v>
      </c>
      <c r="J5" s="143">
        <v>0.35</v>
      </c>
      <c r="K5" s="143">
        <v>0.3</v>
      </c>
    </row>
    <row r="6" spans="2:11" ht="47.25" x14ac:dyDescent="0.2">
      <c r="B6" s="390"/>
      <c r="C6" s="392"/>
      <c r="D6" s="41" t="s">
        <v>54</v>
      </c>
      <c r="E6" s="42" t="s">
        <v>147</v>
      </c>
      <c r="F6" s="43">
        <v>0.1</v>
      </c>
    </row>
    <row r="7" spans="2:11" ht="63" x14ac:dyDescent="0.2">
      <c r="B7" s="390"/>
      <c r="C7" s="392" t="s">
        <v>32</v>
      </c>
      <c r="D7" s="41" t="s">
        <v>56</v>
      </c>
      <c r="E7" s="42" t="s">
        <v>148</v>
      </c>
      <c r="F7" s="43">
        <v>0.25</v>
      </c>
      <c r="G7" s="142"/>
    </row>
    <row r="8" spans="2:11" ht="31.5" x14ac:dyDescent="0.2">
      <c r="B8" s="390"/>
      <c r="C8" s="392"/>
      <c r="D8" s="41" t="s">
        <v>57</v>
      </c>
      <c r="E8" s="42" t="s">
        <v>149</v>
      </c>
      <c r="F8" s="43">
        <v>0.2</v>
      </c>
      <c r="G8" s="142"/>
    </row>
    <row r="9" spans="2:11" ht="47.25" x14ac:dyDescent="0.2">
      <c r="B9" s="390" t="s">
        <v>150</v>
      </c>
      <c r="C9" s="392" t="s">
        <v>34</v>
      </c>
      <c r="D9" s="41" t="s">
        <v>59</v>
      </c>
      <c r="E9" s="42" t="s">
        <v>151</v>
      </c>
      <c r="F9" s="44" t="s">
        <v>152</v>
      </c>
    </row>
    <row r="10" spans="2:11" ht="63" x14ac:dyDescent="0.2">
      <c r="B10" s="390"/>
      <c r="C10" s="392"/>
      <c r="D10" s="41" t="s">
        <v>153</v>
      </c>
      <c r="E10" s="42" t="s">
        <v>154</v>
      </c>
      <c r="F10" s="44" t="s">
        <v>152</v>
      </c>
    </row>
    <row r="11" spans="2:11" ht="47.25" x14ac:dyDescent="0.2">
      <c r="B11" s="390"/>
      <c r="C11" s="392" t="s">
        <v>35</v>
      </c>
      <c r="D11" s="41" t="s">
        <v>62</v>
      </c>
      <c r="E11" s="42" t="s">
        <v>155</v>
      </c>
      <c r="F11" s="44" t="s">
        <v>152</v>
      </c>
    </row>
    <row r="12" spans="2:11" ht="47.25" x14ac:dyDescent="0.2">
      <c r="B12" s="390"/>
      <c r="C12" s="392"/>
      <c r="D12" s="41" t="s">
        <v>63</v>
      </c>
      <c r="E12" s="42" t="s">
        <v>156</v>
      </c>
      <c r="F12" s="44" t="s">
        <v>152</v>
      </c>
    </row>
    <row r="13" spans="2:11" ht="31.5" x14ac:dyDescent="0.2">
      <c r="B13" s="390"/>
      <c r="C13" s="392" t="s">
        <v>36</v>
      </c>
      <c r="D13" s="41" t="s">
        <v>65</v>
      </c>
      <c r="E13" s="42" t="s">
        <v>157</v>
      </c>
      <c r="F13" s="44" t="s">
        <v>152</v>
      </c>
    </row>
    <row r="14" spans="2:11" ht="32.25" thickBot="1" x14ac:dyDescent="0.25">
      <c r="B14" s="393"/>
      <c r="C14" s="394"/>
      <c r="D14" s="45" t="s">
        <v>66</v>
      </c>
      <c r="E14" s="46" t="s">
        <v>158</v>
      </c>
      <c r="F14" s="47" t="s">
        <v>152</v>
      </c>
    </row>
    <row r="15" spans="2:11" ht="49.5" customHeight="1" x14ac:dyDescent="0.2">
      <c r="B15" s="383" t="s">
        <v>159</v>
      </c>
      <c r="C15" s="383"/>
      <c r="D15" s="383"/>
      <c r="E15" s="383"/>
      <c r="F15" s="383"/>
    </row>
    <row r="16" spans="2:11" ht="27" customHeight="1" x14ac:dyDescent="0.25">
      <c r="B16" s="48"/>
    </row>
  </sheetData>
  <mergeCells count="10">
    <mergeCell ref="B15:F15"/>
    <mergeCell ref="B1:F1"/>
    <mergeCell ref="B3:D3"/>
    <mergeCell ref="B4:B8"/>
    <mergeCell ref="C4:C6"/>
    <mergeCell ref="C7:C8"/>
    <mergeCell ref="B9:B14"/>
    <mergeCell ref="C9:C10"/>
    <mergeCell ref="C11:C12"/>
    <mergeCell ref="C13:C1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16</vt:i4>
      </vt:variant>
    </vt:vector>
  </HeadingPairs>
  <TitlesOfParts>
    <vt:vector size="16" baseType="lpstr">
      <vt:lpstr>Presentacion </vt:lpstr>
      <vt:lpstr>Análisis de Contexto </vt:lpstr>
      <vt:lpstr>Estrategias</vt:lpstr>
      <vt:lpstr>Instructivo</vt:lpstr>
      <vt:lpstr>Mapa Final</vt:lpstr>
      <vt:lpstr>Clasificación Riesgo</vt:lpstr>
      <vt:lpstr>Tabla probabilidad</vt:lpstr>
      <vt:lpstr>Tabla Impacto</vt:lpstr>
      <vt:lpstr>Tabla Valoración de Controles</vt:lpstr>
      <vt:lpstr>Matriz de Calor</vt:lpstr>
      <vt:lpstr>Hoja1</vt:lpstr>
      <vt:lpstr>LISTA</vt:lpstr>
      <vt:lpstr>Seguimiento 1 Trimestre</vt:lpstr>
      <vt:lpstr>Seguimiento 2 Trimestre</vt:lpstr>
      <vt:lpstr>Seguimiento 3 Trimestre </vt:lpstr>
      <vt:lpstr>Seguimiento 4 Trimestre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Usuario</cp:lastModifiedBy>
  <dcterms:created xsi:type="dcterms:W3CDTF">2021-04-16T16:11:31Z</dcterms:created>
  <dcterms:modified xsi:type="dcterms:W3CDTF">2021-08-09T00:47:58Z</dcterms:modified>
</cp:coreProperties>
</file>