
<file path=[Content_Types].xml><?xml version="1.0" encoding="utf-8"?>
<Types xmlns="http://schemas.openxmlformats.org/package/2006/content-types">
  <Default Extension="bin" ContentType="application/vnd.openxmlformats-officedocument.spreadsheetml.printerSettings"/>
  <Default Extension="jpeg" ContentType="image/jpeg"/>
  <Default Extension="png" ContentType="image/png"/>
  <Default Extension="rels" ContentType="application/vnd.openxmlformats-package.relationships+xml"/>
  <Default Extension="xml" ContentType="application/xml"/>
  <Override PartName="/xl/workbook.xml" ContentType="application/vnd.openxmlformats-officedocument.spreadsheetml.sheet.main+xml"/>
  <Override PartName="/xl/worksheets/sheet1.xml" ContentType="application/vnd.openxmlformats-officedocument.spreadsheetml.worksheet+xml"/>
  <Override PartName="/xl/worksheets/sheet2.xml" ContentType="application/vnd.openxmlformats-officedocument.spreadsheetml.worksheet+xml"/>
  <Override PartName="/xl/worksheets/sheet3.xml" ContentType="application/vnd.openxmlformats-officedocument.spreadsheetml.worksheet+xml"/>
  <Override PartName="/xl/worksheets/sheet4.xml" ContentType="application/vnd.openxmlformats-officedocument.spreadsheetml.worksheet+xml"/>
  <Override PartName="/xl/worksheets/sheet5.xml" ContentType="application/vnd.openxmlformats-officedocument.spreadsheetml.worksheet+xml"/>
  <Override PartName="/xl/worksheets/sheet6.xml" ContentType="application/vnd.openxmlformats-officedocument.spreadsheetml.worksheet+xml"/>
  <Override PartName="/xl/worksheets/sheet7.xml" ContentType="application/vnd.openxmlformats-officedocument.spreadsheetml.worksheet+xml"/>
  <Override PartName="/xl/worksheets/sheet8.xml" ContentType="application/vnd.openxmlformats-officedocument.spreadsheetml.worksheet+xml"/>
  <Override PartName="/xl/worksheets/sheet9.xml" ContentType="application/vnd.openxmlformats-officedocument.spreadsheetml.worksheet+xml"/>
  <Override PartName="/xl/worksheets/sheet10.xml" ContentType="application/vnd.openxmlformats-officedocument.spreadsheetml.worksheet+xml"/>
  <Override PartName="/xl/worksheets/sheet11.xml" ContentType="application/vnd.openxmlformats-officedocument.spreadsheetml.worksheet+xml"/>
  <Override PartName="/xl/worksheets/sheet12.xml" ContentType="application/vnd.openxmlformats-officedocument.spreadsheetml.worksheet+xml"/>
  <Override PartName="/xl/worksheets/sheet13.xml" ContentType="application/vnd.openxmlformats-officedocument.spreadsheetml.worksheet+xml"/>
  <Override PartName="/xl/worksheets/sheet14.xml" ContentType="application/vnd.openxmlformats-officedocument.spreadsheetml.worksheet+xml"/>
  <Override PartName="/xl/worksheets/sheet15.xml" ContentType="application/vnd.openxmlformats-officedocument.spreadsheetml.worksheet+xml"/>
  <Override PartName="/xl/worksheets/sheet16.xml" ContentType="application/vnd.openxmlformats-officedocument.spreadsheetml.worksheet+xml"/>
  <Override PartName="/xl/externalLinks/externalLink1.xml" ContentType="application/vnd.openxmlformats-officedocument.spreadsheetml.externalLink+xml"/>
  <Override PartName="/xl/externalLinks/externalLink2.xml" ContentType="application/vnd.openxmlformats-officedocument.spreadsheetml.externalLink+xml"/>
  <Override PartName="/xl/externalLinks/externalLink3.xml" ContentType="application/vnd.openxmlformats-officedocument.spreadsheetml.externalLink+xml"/>
  <Override PartName="/xl/pivotCache/pivotCacheDefinition1.xml" ContentType="application/vnd.openxmlformats-officedocument.spreadsheetml.pivotCacheDefinition+xml"/>
  <Override PartName="/xl/pivotCache/pivotCacheRecords1.xml" ContentType="application/vnd.openxmlformats-officedocument.spreadsheetml.pivotCacheRecords+xml"/>
  <Override PartName="/xl/theme/theme1.xml" ContentType="application/vnd.openxmlformats-officedocument.theme+xml"/>
  <Override PartName="/xl/styles.xml" ContentType="application/vnd.openxmlformats-officedocument.spreadsheetml.styles+xml"/>
  <Override PartName="/xl/sharedStrings.xml" ContentType="application/vnd.openxmlformats-officedocument.spreadsheetml.sharedStrings+xml"/>
  <Override PartName="/xl/metadata.xml" ContentType="application/vnd.openxmlformats-officedocument.spreadsheetml.sheetMetadata+xml"/>
  <Override PartName="/xl/drawings/drawing1.xml" ContentType="application/vnd.openxmlformats-officedocument.drawing+xml"/>
  <Override PartName="/xl/drawings/drawing2.xml" ContentType="application/vnd.openxmlformats-officedocument.drawing+xml"/>
  <Override PartName="/xl/drawings/drawing3.xml" ContentType="application/vnd.openxmlformats-officedocument.drawing+xml"/>
  <Override PartName="/xl/drawings/drawing4.xml" ContentType="application/vnd.openxmlformats-officedocument.drawing+xml"/>
  <Override PartName="/xl/pivotTables/pivotTable1.xml" ContentType="application/vnd.openxmlformats-officedocument.spreadsheetml.pivotTable+xml"/>
  <Override PartName="/xl/tables/table1.xml" ContentType="application/vnd.openxmlformats-officedocument.spreadsheetml.table+xml"/>
  <Override PartName="/xl/drawings/drawing5.xml" ContentType="application/vnd.openxmlformats-officedocument.drawing+xml"/>
  <Override PartName="/xl/drawings/drawing6.xml" ContentType="application/vnd.openxmlformats-officedocument.drawing+xml"/>
  <Override PartName="/xl/drawings/drawing7.xml" ContentType="application/vnd.openxmlformats-officedocument.drawing+xml"/>
  <Override PartName="/xl/drawings/drawing8.xml" ContentType="application/vnd.openxmlformats-officedocument.drawing+xml"/>
  <Override PartName="/xl/calcChain.xml" ContentType="application/vnd.openxmlformats-officedocument.spreadsheetml.calcChain+xml"/>
  <Override PartName="/docProps/core.xml" ContentType="application/vnd.openxmlformats-package.core-properties+xml"/>
  <Override PartName="/docProps/app.xml" ContentType="application/vnd.openxmlformats-officedocument.extended-properties+xml"/>
</Types>
</file>

<file path=_rels/.rels><?xml version="1.0" encoding="UTF-8" standalone="yes"?>
<Relationships xmlns="http://schemas.openxmlformats.org/package/2006/relationships"><Relationship Id="rId3" Type="http://schemas.openxmlformats.org/officeDocument/2006/relationships/extended-properties" Target="docProps/app.xml"/><Relationship Id="rId2" Type="http://schemas.openxmlformats.org/package/2006/relationships/metadata/core-properties" Target="docProps/core.xml"/><Relationship Id="rId1" Type="http://schemas.openxmlformats.org/officeDocument/2006/relationships/officeDocument" Target="xl/workbook.xml"/></Relationships>
</file>

<file path=xl/workbook.xml><?xml version="1.0" encoding="utf-8"?>
<workbook xmlns="http://schemas.openxmlformats.org/spreadsheetml/2006/main" xmlns:r="http://schemas.openxmlformats.org/officeDocument/2006/relationships" xmlns:mc="http://schemas.openxmlformats.org/markup-compatibility/2006" xmlns:x15="http://schemas.microsoft.com/office/spreadsheetml/2010/11/main" xmlns:xr="http://schemas.microsoft.com/office/spreadsheetml/2014/revision" xmlns:xr6="http://schemas.microsoft.com/office/spreadsheetml/2016/revision6" xmlns:xr10="http://schemas.microsoft.com/office/spreadsheetml/2016/revision10" xmlns:xr2="http://schemas.microsoft.com/office/spreadsheetml/2015/revision2" mc:Ignorable="x15 xr xr6 xr10 xr2">
  <fileVersion appName="xl" lastEdited="7" lowestEdited="7" rupBuild="24228"/>
  <workbookPr hidePivotFieldList="1" defaultThemeVersion="166925"/>
  <mc:AlternateContent xmlns:mc="http://schemas.openxmlformats.org/markup-compatibility/2006">
    <mc:Choice Requires="x15">
      <x15ac:absPath xmlns:x15ac="http://schemas.microsoft.com/office/spreadsheetml/2010/11/ac" url="https://etbcsj-my.sharepoint.com/personal/luzmrozo_cendoj_ramajudicial_gov_co/Documents/Escritorio/"/>
    </mc:Choice>
  </mc:AlternateContent>
  <xr:revisionPtr revIDLastSave="0" documentId="8_{6A4A9DE8-67CB-4483-B862-65CA16CE8EBE}" xr6:coauthVersionLast="47" xr6:coauthVersionMax="47" xr10:uidLastSave="{00000000-0000-0000-0000-000000000000}"/>
  <bookViews>
    <workbookView xWindow="-120" yWindow="-120" windowWidth="20730" windowHeight="11160" activeTab="4" xr2:uid="{3E3DCF31-E9A4-4BF8-A2F1-A5D8E6F10397}"/>
  </bookViews>
  <sheets>
    <sheet name="Presentacion " sheetId="10" r:id="rId1"/>
    <sheet name="Análisis de Contexto " sheetId="14" r:id="rId2"/>
    <sheet name="Estrategias" sheetId="15" r:id="rId3"/>
    <sheet name="Instructivo" sheetId="3" r:id="rId4"/>
    <sheet name="Mapa Final" sheetId="1" r:id="rId5"/>
    <sheet name="Clasificación Riesgo" sheetId="4" r:id="rId6"/>
    <sheet name="Tabla probabilidad" sheetId="5" r:id="rId7"/>
    <sheet name="Tabla Impacto" sheetId="6" r:id="rId8"/>
    <sheet name="Tabla Valoración de Controles" sheetId="7" r:id="rId9"/>
    <sheet name="Matriz de Calor" sheetId="21" r:id="rId10"/>
    <sheet name="Hoja1" sheetId="13" state="hidden" r:id="rId11"/>
    <sheet name="LISTA" sheetId="2" state="hidden" r:id="rId12"/>
    <sheet name="Seguimiento 1 Trimestre" sheetId="18" r:id="rId13"/>
    <sheet name="Seguimiento 2 Trimestre" sheetId="17" r:id="rId14"/>
    <sheet name="Seguimiento 3 Trimestre " sheetId="19" r:id="rId15"/>
    <sheet name="Seguimiento 4 Trimestre " sheetId="20" r:id="rId16"/>
  </sheets>
  <externalReferences>
    <externalReference r:id="rId17"/>
    <externalReference r:id="rId18"/>
    <externalReference r:id="rId19"/>
  </externalReferences>
  <definedNames>
    <definedName name="Data">'[1]Tabla de Valoración'!$I$2:$L$5</definedName>
    <definedName name="Diseño">'[1]Tabla de Valoración'!$I$2:$I$5</definedName>
    <definedName name="Ejecución">'[1]Tabla de Valoración'!$I$2:$L$2</definedName>
    <definedName name="Posibilidad" localSheetId="1">[2]Hoja2!$H$3:$H$7</definedName>
    <definedName name="Posibilidad" localSheetId="2">[2]Hoja2!$H$3:$H$7</definedName>
    <definedName name="Posibilidad">[3]Hoja2!$H$3:$H$7</definedName>
  </definedNames>
  <calcPr calcId="191029"/>
  <pivotCaches>
    <pivotCache cacheId="0" r:id="rId20"/>
  </pivotCaches>
  <extLst>
    <ext xmlns:x15="http://schemas.microsoft.com/office/spreadsheetml/2010/11/main" uri="{140A7094-0E35-4892-8432-C4D2E57EDEB5}">
      <x15:workbookPr chartTrackingRefBase="1"/>
    </ext>
  </extLst>
</workbook>
</file>

<file path=xl/calcChain.xml><?xml version="1.0" encoding="utf-8"?>
<calcChain xmlns="http://schemas.openxmlformats.org/spreadsheetml/2006/main">
  <c r="M50" i="1" l="1"/>
  <c r="L50" i="1"/>
  <c r="M45" i="1"/>
  <c r="L45" i="1"/>
  <c r="M40" i="1"/>
  <c r="L40" i="1"/>
  <c r="M35" i="1"/>
  <c r="L35" i="1"/>
  <c r="M30" i="1"/>
  <c r="L30" i="1"/>
  <c r="M25" i="1"/>
  <c r="L25" i="1"/>
  <c r="M20" i="1"/>
  <c r="L20" i="1"/>
  <c r="M15" i="1"/>
  <c r="L15" i="1"/>
  <c r="M10" i="1"/>
  <c r="L10" i="1"/>
  <c r="B55" i="20" l="1"/>
  <c r="B50" i="20"/>
  <c r="B45" i="20"/>
  <c r="B40" i="20"/>
  <c r="B35" i="20"/>
  <c r="B30" i="20"/>
  <c r="B25" i="20"/>
  <c r="B20" i="20"/>
  <c r="B15" i="20"/>
  <c r="B10" i="20"/>
  <c r="B55" i="19"/>
  <c r="B50" i="19"/>
  <c r="B45" i="19"/>
  <c r="B40" i="19"/>
  <c r="B35" i="19"/>
  <c r="B30" i="19"/>
  <c r="B25" i="19"/>
  <c r="B20" i="19"/>
  <c r="B15" i="19"/>
  <c r="B10" i="19"/>
  <c r="B55" i="17"/>
  <c r="B50" i="17"/>
  <c r="B45" i="17"/>
  <c r="B40" i="17"/>
  <c r="B35" i="17"/>
  <c r="B30" i="17"/>
  <c r="B25" i="17"/>
  <c r="B20" i="17"/>
  <c r="B15" i="17"/>
  <c r="B10" i="17"/>
  <c r="B55" i="18"/>
  <c r="B50" i="18"/>
  <c r="B45" i="18"/>
  <c r="B40" i="18"/>
  <c r="B35" i="18"/>
  <c r="B30" i="18"/>
  <c r="B25" i="18"/>
  <c r="B20" i="18"/>
  <c r="B15" i="18"/>
  <c r="B10" i="18"/>
  <c r="I55" i="18"/>
  <c r="I50" i="20"/>
  <c r="I45" i="19"/>
  <c r="I40" i="20"/>
  <c r="I30" i="19"/>
  <c r="I25" i="20"/>
  <c r="I20" i="18"/>
  <c r="I15" i="20"/>
  <c r="N55" i="20"/>
  <c r="G55" i="20"/>
  <c r="F55" i="20"/>
  <c r="E55" i="20"/>
  <c r="D55" i="20"/>
  <c r="C55" i="20"/>
  <c r="A55" i="20"/>
  <c r="N50" i="20"/>
  <c r="G50" i="20"/>
  <c r="F50" i="20"/>
  <c r="E50" i="20"/>
  <c r="D50" i="20"/>
  <c r="C50" i="20"/>
  <c r="A50" i="20"/>
  <c r="N45" i="20"/>
  <c r="G45" i="20"/>
  <c r="F45" i="20"/>
  <c r="E45" i="20"/>
  <c r="D45" i="20"/>
  <c r="C45" i="20"/>
  <c r="A45" i="20"/>
  <c r="N40" i="20"/>
  <c r="G40" i="20"/>
  <c r="F40" i="20"/>
  <c r="E40" i="20"/>
  <c r="D40" i="20"/>
  <c r="C40" i="20"/>
  <c r="A40" i="20"/>
  <c r="N35" i="20"/>
  <c r="G35" i="20"/>
  <c r="F35" i="20"/>
  <c r="E35" i="20"/>
  <c r="D35" i="20"/>
  <c r="C35" i="20"/>
  <c r="A35" i="20"/>
  <c r="N30" i="20"/>
  <c r="G30" i="20"/>
  <c r="F30" i="20"/>
  <c r="E30" i="20"/>
  <c r="D30" i="20"/>
  <c r="C30" i="20"/>
  <c r="A30" i="20"/>
  <c r="N25" i="20"/>
  <c r="G25" i="20"/>
  <c r="F25" i="20"/>
  <c r="E25" i="20"/>
  <c r="D25" i="20"/>
  <c r="C25" i="20"/>
  <c r="A25" i="20"/>
  <c r="N20" i="20"/>
  <c r="G20" i="20"/>
  <c r="F20" i="20"/>
  <c r="E20" i="20"/>
  <c r="D20" i="20"/>
  <c r="C20" i="20"/>
  <c r="A20" i="20"/>
  <c r="N15" i="20"/>
  <c r="G15" i="20"/>
  <c r="F15" i="20"/>
  <c r="E15" i="20"/>
  <c r="D15" i="20"/>
  <c r="C15" i="20"/>
  <c r="A15" i="20"/>
  <c r="N10" i="20"/>
  <c r="G10" i="20"/>
  <c r="F10" i="20"/>
  <c r="E10" i="20"/>
  <c r="D10" i="20"/>
  <c r="C10" i="20"/>
  <c r="A10" i="20"/>
  <c r="D6" i="20"/>
  <c r="D5" i="20"/>
  <c r="D4" i="20"/>
  <c r="N55" i="19"/>
  <c r="G55" i="19"/>
  <c r="F55" i="19"/>
  <c r="E55" i="19"/>
  <c r="D55" i="19"/>
  <c r="C55" i="19"/>
  <c r="A55" i="19"/>
  <c r="N50" i="19"/>
  <c r="G50" i="19"/>
  <c r="F50" i="19"/>
  <c r="E50" i="19"/>
  <c r="D50" i="19"/>
  <c r="C50" i="19"/>
  <c r="A50" i="19"/>
  <c r="N45" i="19"/>
  <c r="G45" i="19"/>
  <c r="F45" i="19"/>
  <c r="E45" i="19"/>
  <c r="D45" i="19"/>
  <c r="C45" i="19"/>
  <c r="A45" i="19"/>
  <c r="N40" i="19"/>
  <c r="G40" i="19"/>
  <c r="F40" i="19"/>
  <c r="E40" i="19"/>
  <c r="D40" i="19"/>
  <c r="C40" i="19"/>
  <c r="A40" i="19"/>
  <c r="N35" i="19"/>
  <c r="G35" i="19"/>
  <c r="F35" i="19"/>
  <c r="E35" i="19"/>
  <c r="D35" i="19"/>
  <c r="C35" i="19"/>
  <c r="A35" i="19"/>
  <c r="N30" i="19"/>
  <c r="G30" i="19"/>
  <c r="F30" i="19"/>
  <c r="E30" i="19"/>
  <c r="D30" i="19"/>
  <c r="C30" i="19"/>
  <c r="A30" i="19"/>
  <c r="N25" i="19"/>
  <c r="G25" i="19"/>
  <c r="F25" i="19"/>
  <c r="E25" i="19"/>
  <c r="D25" i="19"/>
  <c r="C25" i="19"/>
  <c r="A25" i="19"/>
  <c r="N20" i="19"/>
  <c r="G20" i="19"/>
  <c r="F20" i="19"/>
  <c r="E20" i="19"/>
  <c r="D20" i="19"/>
  <c r="C20" i="19"/>
  <c r="A20" i="19"/>
  <c r="N15" i="19"/>
  <c r="G15" i="19"/>
  <c r="F15" i="19"/>
  <c r="E15" i="19"/>
  <c r="D15" i="19"/>
  <c r="C15" i="19"/>
  <c r="A15" i="19"/>
  <c r="N10" i="19"/>
  <c r="G10" i="19"/>
  <c r="F10" i="19"/>
  <c r="E10" i="19"/>
  <c r="D10" i="19"/>
  <c r="C10" i="19"/>
  <c r="A10" i="19"/>
  <c r="D6" i="19"/>
  <c r="D5" i="19"/>
  <c r="D4" i="19"/>
  <c r="N55" i="18"/>
  <c r="G55" i="18"/>
  <c r="F55" i="18"/>
  <c r="E55" i="18"/>
  <c r="D55" i="18"/>
  <c r="C55" i="18"/>
  <c r="A55" i="18"/>
  <c r="N50" i="18"/>
  <c r="G50" i="18"/>
  <c r="F50" i="18"/>
  <c r="E50" i="18"/>
  <c r="D50" i="18"/>
  <c r="C50" i="18"/>
  <c r="A50" i="18"/>
  <c r="N45" i="18"/>
  <c r="G45" i="18"/>
  <c r="F45" i="18"/>
  <c r="E45" i="18"/>
  <c r="D45" i="18"/>
  <c r="C45" i="18"/>
  <c r="A45" i="18"/>
  <c r="N40" i="18"/>
  <c r="G40" i="18"/>
  <c r="F40" i="18"/>
  <c r="E40" i="18"/>
  <c r="D40" i="18"/>
  <c r="C40" i="18"/>
  <c r="A40" i="18"/>
  <c r="N35" i="18"/>
  <c r="G35" i="18"/>
  <c r="F35" i="18"/>
  <c r="E35" i="18"/>
  <c r="D35" i="18"/>
  <c r="C35" i="18"/>
  <c r="A35" i="18"/>
  <c r="N30" i="18"/>
  <c r="G30" i="18"/>
  <c r="F30" i="18"/>
  <c r="E30" i="18"/>
  <c r="D30" i="18"/>
  <c r="C30" i="18"/>
  <c r="A30" i="18"/>
  <c r="N25" i="18"/>
  <c r="G25" i="18"/>
  <c r="F25" i="18"/>
  <c r="E25" i="18"/>
  <c r="D25" i="18"/>
  <c r="C25" i="18"/>
  <c r="A25" i="18"/>
  <c r="N20" i="18"/>
  <c r="G20" i="18"/>
  <c r="F20" i="18"/>
  <c r="E20" i="18"/>
  <c r="D20" i="18"/>
  <c r="C20" i="18"/>
  <c r="A20" i="18"/>
  <c r="N15" i="18"/>
  <c r="G15" i="18"/>
  <c r="F15" i="18"/>
  <c r="E15" i="18"/>
  <c r="D15" i="18"/>
  <c r="C15" i="18"/>
  <c r="A15" i="18"/>
  <c r="N10" i="18"/>
  <c r="G10" i="18"/>
  <c r="F10" i="18"/>
  <c r="E10" i="18"/>
  <c r="D10" i="18"/>
  <c r="C10" i="18"/>
  <c r="A10" i="18"/>
  <c r="D6" i="18"/>
  <c r="D5" i="18"/>
  <c r="D4" i="18"/>
  <c r="I50" i="19" l="1"/>
  <c r="I15" i="19"/>
  <c r="I55" i="19"/>
  <c r="I50" i="18"/>
  <c r="I40" i="18"/>
  <c r="I40" i="19"/>
  <c r="I55" i="20"/>
  <c r="I45" i="18"/>
  <c r="I45" i="20"/>
  <c r="I30" i="20"/>
  <c r="I30" i="18"/>
  <c r="I25" i="19"/>
  <c r="I25" i="18"/>
  <c r="I20" i="19"/>
  <c r="I20" i="20"/>
  <c r="I15" i="18"/>
  <c r="I35" i="1"/>
  <c r="T54" i="1"/>
  <c r="Q54" i="1"/>
  <c r="AD54" i="1" s="1"/>
  <c r="AC54" i="1" s="1"/>
  <c r="T53" i="1"/>
  <c r="Q53" i="1"/>
  <c r="T52" i="1"/>
  <c r="Q52" i="1"/>
  <c r="AD52" i="1" s="1"/>
  <c r="T51" i="1"/>
  <c r="Q51" i="1"/>
  <c r="AD51" i="1" s="1"/>
  <c r="T50" i="1"/>
  <c r="Q50" i="1"/>
  <c r="AD50" i="1" s="1"/>
  <c r="I55" i="17"/>
  <c r="J50" i="1"/>
  <c r="Z50" i="1" s="1"/>
  <c r="I50" i="1"/>
  <c r="T49" i="1"/>
  <c r="Q49" i="1"/>
  <c r="AD49" i="1" s="1"/>
  <c r="AC49" i="1" s="1"/>
  <c r="T48" i="1"/>
  <c r="Q48" i="1"/>
  <c r="AD48" i="1" s="1"/>
  <c r="T47" i="1"/>
  <c r="Q47" i="1"/>
  <c r="X47" i="1" s="1"/>
  <c r="T46" i="1"/>
  <c r="Q46" i="1"/>
  <c r="X46" i="1" s="1"/>
  <c r="T45" i="1"/>
  <c r="Q45" i="1"/>
  <c r="X45" i="1" s="1"/>
  <c r="I50" i="17"/>
  <c r="J45" i="1"/>
  <c r="Z47" i="1" s="1"/>
  <c r="Y47" i="1" s="1"/>
  <c r="I45" i="1"/>
  <c r="T44" i="1"/>
  <c r="Q44" i="1"/>
  <c r="X44" i="1" s="1"/>
  <c r="T43" i="1"/>
  <c r="Q43" i="1"/>
  <c r="T42" i="1"/>
  <c r="Q42" i="1"/>
  <c r="Z41" i="1"/>
  <c r="Y41" i="1" s="1"/>
  <c r="T41" i="1"/>
  <c r="Q41" i="1"/>
  <c r="T40" i="1"/>
  <c r="Q40" i="1"/>
  <c r="X40" i="1" s="1"/>
  <c r="AD42" i="1"/>
  <c r="I45" i="17"/>
  <c r="J40" i="1"/>
  <c r="Z42" i="1" s="1"/>
  <c r="Y42" i="1" s="1"/>
  <c r="I40" i="1"/>
  <c r="T39" i="1"/>
  <c r="Q39" i="1"/>
  <c r="T38" i="1"/>
  <c r="Q38" i="1"/>
  <c r="T37" i="1"/>
  <c r="Q37" i="1"/>
  <c r="T36" i="1"/>
  <c r="Q36" i="1"/>
  <c r="AD36" i="1" s="1"/>
  <c r="T35" i="1"/>
  <c r="I40" i="17"/>
  <c r="J35" i="1"/>
  <c r="N55" i="17"/>
  <c r="G55" i="17"/>
  <c r="F55" i="17"/>
  <c r="E55" i="17"/>
  <c r="D55" i="17"/>
  <c r="C55" i="17"/>
  <c r="A55" i="17"/>
  <c r="N50" i="17"/>
  <c r="G50" i="17"/>
  <c r="F50" i="17"/>
  <c r="E50" i="17"/>
  <c r="D50" i="17"/>
  <c r="C50" i="17"/>
  <c r="A50" i="17"/>
  <c r="N45" i="17"/>
  <c r="G45" i="17"/>
  <c r="F45" i="17"/>
  <c r="E45" i="17"/>
  <c r="D45" i="17"/>
  <c r="C45" i="17"/>
  <c r="A45" i="17"/>
  <c r="N40" i="17"/>
  <c r="G40" i="17"/>
  <c r="F40" i="17"/>
  <c r="E40" i="17"/>
  <c r="D40" i="17"/>
  <c r="C40" i="17"/>
  <c r="A40" i="17"/>
  <c r="N35" i="17"/>
  <c r="G35" i="17"/>
  <c r="F35" i="17"/>
  <c r="E35" i="17"/>
  <c r="D35" i="17"/>
  <c r="C35" i="17"/>
  <c r="A35" i="17"/>
  <c r="N30" i="17"/>
  <c r="I30" i="17"/>
  <c r="G30" i="17"/>
  <c r="F30" i="17"/>
  <c r="E30" i="17"/>
  <c r="D30" i="17"/>
  <c r="C30" i="17"/>
  <c r="A30" i="17"/>
  <c r="N25" i="17"/>
  <c r="I25" i="17"/>
  <c r="G25" i="17"/>
  <c r="F25" i="17"/>
  <c r="E25" i="17"/>
  <c r="D25" i="17"/>
  <c r="C25" i="17"/>
  <c r="A25" i="17"/>
  <c r="G20" i="17"/>
  <c r="F20" i="17"/>
  <c r="E20" i="17"/>
  <c r="D20" i="17"/>
  <c r="C20" i="17"/>
  <c r="A20" i="17"/>
  <c r="N20" i="17"/>
  <c r="I20" i="17"/>
  <c r="N15" i="17"/>
  <c r="I15" i="17"/>
  <c r="G15" i="17"/>
  <c r="F15" i="17"/>
  <c r="E15" i="17"/>
  <c r="D15" i="17"/>
  <c r="C15" i="17"/>
  <c r="A15" i="17"/>
  <c r="D6" i="17"/>
  <c r="D5" i="17"/>
  <c r="D4" i="17"/>
  <c r="N10" i="17"/>
  <c r="G10" i="17"/>
  <c r="F10" i="17"/>
  <c r="E10" i="17"/>
  <c r="D10" i="17"/>
  <c r="C10" i="17"/>
  <c r="A10" i="17"/>
  <c r="H45" i="18" l="1"/>
  <c r="H45" i="19"/>
  <c r="H45" i="20"/>
  <c r="H40" i="17"/>
  <c r="H40" i="18"/>
  <c r="H40" i="19"/>
  <c r="H40" i="20"/>
  <c r="N45" i="1"/>
  <c r="J50" i="17" s="1"/>
  <c r="H50" i="18"/>
  <c r="H50" i="19"/>
  <c r="H50" i="20"/>
  <c r="AD45" i="1"/>
  <c r="AC45" i="1" s="1"/>
  <c r="X49" i="1"/>
  <c r="AD35" i="1"/>
  <c r="AC35" i="1" s="1"/>
  <c r="H55" i="17"/>
  <c r="H55" i="18"/>
  <c r="H55" i="19"/>
  <c r="H55" i="20"/>
  <c r="AD53" i="1"/>
  <c r="AC53" i="1" s="1"/>
  <c r="AC51" i="1"/>
  <c r="AD47" i="1"/>
  <c r="AC47" i="1" s="1"/>
  <c r="AD46" i="1"/>
  <c r="AC46" i="1" s="1"/>
  <c r="X53" i="1"/>
  <c r="X52" i="1"/>
  <c r="X51" i="1"/>
  <c r="X50" i="1"/>
  <c r="X54" i="1"/>
  <c r="X48" i="1"/>
  <c r="AD41" i="1"/>
  <c r="AC41" i="1" s="1"/>
  <c r="AD43" i="1"/>
  <c r="AC43" i="1" s="1"/>
  <c r="AD40" i="1"/>
  <c r="AD44" i="1"/>
  <c r="AC44" i="1" s="1"/>
  <c r="AD39" i="1"/>
  <c r="AC39" i="1" s="1"/>
  <c r="AD38" i="1"/>
  <c r="AC38" i="1" s="1"/>
  <c r="AD37" i="1"/>
  <c r="AC37" i="1" s="1"/>
  <c r="X43" i="1"/>
  <c r="X42" i="1"/>
  <c r="X41" i="1"/>
  <c r="X39" i="1"/>
  <c r="X38" i="1"/>
  <c r="X36" i="1"/>
  <c r="X37" i="1"/>
  <c r="AC36" i="1"/>
  <c r="X35" i="1"/>
  <c r="Z35" i="1"/>
  <c r="Y35" i="1" s="1"/>
  <c r="N40" i="1"/>
  <c r="H45" i="17"/>
  <c r="Y50" i="1"/>
  <c r="Z54" i="1"/>
  <c r="Y54" i="1" s="1"/>
  <c r="N50" i="1"/>
  <c r="Z52" i="1"/>
  <c r="Y52" i="1" s="1"/>
  <c r="AC52" i="1"/>
  <c r="Z53" i="1"/>
  <c r="Y53" i="1" s="1"/>
  <c r="Z51" i="1"/>
  <c r="Y51" i="1" s="1"/>
  <c r="Z46" i="1"/>
  <c r="Y46" i="1" s="1"/>
  <c r="AC48" i="1"/>
  <c r="Z45" i="1"/>
  <c r="Z49" i="1"/>
  <c r="Y49" i="1" s="1"/>
  <c r="Z48" i="1"/>
  <c r="Y48" i="1" s="1"/>
  <c r="H50" i="17"/>
  <c r="AC42" i="1"/>
  <c r="Z40" i="1"/>
  <c r="Z44" i="1"/>
  <c r="Y44" i="1" s="1"/>
  <c r="Z43" i="1"/>
  <c r="Y43" i="1" s="1"/>
  <c r="N35" i="1"/>
  <c r="Z37" i="1"/>
  <c r="Y37" i="1" s="1"/>
  <c r="Z36" i="1"/>
  <c r="Y36" i="1" s="1"/>
  <c r="Z39" i="1"/>
  <c r="Y39" i="1" s="1"/>
  <c r="Z38" i="1"/>
  <c r="Y38" i="1" s="1"/>
  <c r="J50" i="19" l="1"/>
  <c r="J50" i="18"/>
  <c r="J50" i="20"/>
  <c r="J55" i="17"/>
  <c r="J55" i="18"/>
  <c r="J55" i="20"/>
  <c r="J55" i="19"/>
  <c r="J45" i="17"/>
  <c r="J45" i="19"/>
  <c r="J45" i="20"/>
  <c r="J45" i="18"/>
  <c r="J40" i="17"/>
  <c r="J40" i="20"/>
  <c r="J40" i="18"/>
  <c r="J40" i="19"/>
  <c r="AB50" i="1"/>
  <c r="AA50" i="1" s="1"/>
  <c r="AF50" i="1"/>
  <c r="AE50" i="1" s="1"/>
  <c r="AC50" i="1"/>
  <c r="AF45" i="1"/>
  <c r="AE45" i="1" s="1"/>
  <c r="Y45" i="1"/>
  <c r="AB45" i="1"/>
  <c r="AA45" i="1" s="1"/>
  <c r="AB40" i="1"/>
  <c r="AA40" i="1" s="1"/>
  <c r="Y40" i="1"/>
  <c r="AC40" i="1"/>
  <c r="AF40" i="1"/>
  <c r="AE40" i="1" s="1"/>
  <c r="AF35" i="1"/>
  <c r="AE35" i="1" s="1"/>
  <c r="AB35" i="1"/>
  <c r="AA35" i="1" s="1"/>
  <c r="K40" i="18" l="1"/>
  <c r="K40" i="19"/>
  <c r="K40" i="20"/>
  <c r="K55" i="17"/>
  <c r="K55" i="19"/>
  <c r="K55" i="20"/>
  <c r="K55" i="18"/>
  <c r="K50" i="18"/>
  <c r="K50" i="19"/>
  <c r="K50" i="20"/>
  <c r="K45" i="18"/>
  <c r="K45" i="19"/>
  <c r="K45" i="20"/>
  <c r="L55" i="17"/>
  <c r="L55" i="18"/>
  <c r="L55" i="19"/>
  <c r="L55" i="20"/>
  <c r="L50" i="17"/>
  <c r="L50" i="19"/>
  <c r="L50" i="20"/>
  <c r="L50" i="18"/>
  <c r="L45" i="17"/>
  <c r="L45" i="19"/>
  <c r="L45" i="18"/>
  <c r="L45" i="20"/>
  <c r="L40" i="17"/>
  <c r="L40" i="20"/>
  <c r="L40" i="19"/>
  <c r="L40" i="18"/>
  <c r="AG50" i="1"/>
  <c r="AG45" i="1"/>
  <c r="K50" i="17"/>
  <c r="K45" i="17"/>
  <c r="AG40" i="1"/>
  <c r="K40" i="17"/>
  <c r="AG35" i="1"/>
  <c r="M55" i="17" l="1"/>
  <c r="M55" i="19"/>
  <c r="M55" i="18"/>
  <c r="M55" i="20"/>
  <c r="M50" i="17"/>
  <c r="M50" i="19"/>
  <c r="M50" i="18"/>
  <c r="M50" i="20"/>
  <c r="M45" i="17"/>
  <c r="M45" i="18"/>
  <c r="M45" i="19"/>
  <c r="M45" i="20"/>
  <c r="M40" i="17"/>
  <c r="M40" i="20"/>
  <c r="M40" i="19"/>
  <c r="M40" i="18"/>
  <c r="T34" i="1"/>
  <c r="AD34" i="1"/>
  <c r="T33" i="1"/>
  <c r="Q33" i="1"/>
  <c r="T32" i="1"/>
  <c r="Q32" i="1"/>
  <c r="T31" i="1"/>
  <c r="Q31" i="1"/>
  <c r="T30" i="1"/>
  <c r="Q30" i="1"/>
  <c r="J30" i="1"/>
  <c r="X34" i="1" s="1"/>
  <c r="I30" i="1"/>
  <c r="X33" i="1" l="1"/>
  <c r="H35" i="20"/>
  <c r="H35" i="18"/>
  <c r="H35" i="19"/>
  <c r="H35" i="17"/>
  <c r="I10" i="17"/>
  <c r="I10" i="18"/>
  <c r="I10" i="20"/>
  <c r="I10" i="19"/>
  <c r="I35" i="18"/>
  <c r="I35" i="19"/>
  <c r="I35" i="20"/>
  <c r="I35" i="17"/>
  <c r="Z33" i="1"/>
  <c r="Y33" i="1" s="1"/>
  <c r="X31" i="1"/>
  <c r="X32" i="1"/>
  <c r="Z30" i="1"/>
  <c r="Z34" i="1"/>
  <c r="Y34" i="1" s="1"/>
  <c r="Z32" i="1"/>
  <c r="Y32" i="1" s="1"/>
  <c r="X30" i="1"/>
  <c r="N30" i="1"/>
  <c r="AD33" i="1"/>
  <c r="AC33" i="1" s="1"/>
  <c r="AD31" i="1"/>
  <c r="AC31" i="1" s="1"/>
  <c r="AD32" i="1"/>
  <c r="AC32" i="1" s="1"/>
  <c r="AD30" i="1"/>
  <c r="AC34" i="1"/>
  <c r="Y30" i="1"/>
  <c r="Z31" i="1"/>
  <c r="Y31" i="1" s="1"/>
  <c r="T29" i="1"/>
  <c r="Q29" i="1"/>
  <c r="T28" i="1"/>
  <c r="Q28" i="1"/>
  <c r="AD28" i="1" s="1"/>
  <c r="AC28" i="1" s="1"/>
  <c r="T27" i="1"/>
  <c r="Q27" i="1"/>
  <c r="T26" i="1"/>
  <c r="Q26" i="1"/>
  <c r="T25" i="1"/>
  <c r="Q25" i="1"/>
  <c r="J25" i="1"/>
  <c r="I25" i="1"/>
  <c r="H30" i="19" l="1"/>
  <c r="H30" i="20"/>
  <c r="H30" i="18"/>
  <c r="H30" i="17"/>
  <c r="J35" i="20"/>
  <c r="J35" i="18"/>
  <c r="J35" i="19"/>
  <c r="J35" i="17"/>
  <c r="Z29" i="1"/>
  <c r="Y29" i="1" s="1"/>
  <c r="AC30" i="1"/>
  <c r="AF30" i="1"/>
  <c r="AE30" i="1" s="1"/>
  <c r="AB30" i="1"/>
  <c r="AA30" i="1" s="1"/>
  <c r="AD27" i="1"/>
  <c r="AC27" i="1" s="1"/>
  <c r="AD26" i="1"/>
  <c r="AC26" i="1" s="1"/>
  <c r="AD29" i="1"/>
  <c r="AC29" i="1" s="1"/>
  <c r="N25" i="1"/>
  <c r="AD25" i="1"/>
  <c r="X28" i="1"/>
  <c r="Z26" i="1"/>
  <c r="Y26" i="1" s="1"/>
  <c r="X26" i="1"/>
  <c r="X27" i="1"/>
  <c r="Z28" i="1"/>
  <c r="Y28" i="1" s="1"/>
  <c r="Z27" i="1"/>
  <c r="Y27" i="1" s="1"/>
  <c r="X25" i="1"/>
  <c r="X29" i="1"/>
  <c r="Z25" i="1"/>
  <c r="K35" i="18" l="1"/>
  <c r="K35" i="19"/>
  <c r="K35" i="20"/>
  <c r="K35" i="17"/>
  <c r="J30" i="18"/>
  <c r="J30" i="19"/>
  <c r="J30" i="20"/>
  <c r="J30" i="17"/>
  <c r="L35" i="18"/>
  <c r="L35" i="19"/>
  <c r="L35" i="20"/>
  <c r="L35" i="17"/>
  <c r="AG30" i="1"/>
  <c r="AF25" i="1"/>
  <c r="AE25" i="1" s="1"/>
  <c r="AC25" i="1"/>
  <c r="AB25" i="1"/>
  <c r="AA25" i="1" s="1"/>
  <c r="Y25" i="1"/>
  <c r="K30" i="19" l="1"/>
  <c r="K30" i="20"/>
  <c r="K30" i="18"/>
  <c r="K30" i="17"/>
  <c r="L30" i="20"/>
  <c r="L30" i="18"/>
  <c r="L30" i="19"/>
  <c r="L30" i="17"/>
  <c r="M35" i="17"/>
  <c r="M35" i="19"/>
  <c r="M35" i="20"/>
  <c r="M35" i="18"/>
  <c r="AG25" i="1"/>
  <c r="M30" i="17" l="1"/>
  <c r="M30" i="20"/>
  <c r="M30" i="18"/>
  <c r="M30" i="19"/>
  <c r="T24" i="1"/>
  <c r="Q24" i="1"/>
  <c r="T23" i="1"/>
  <c r="Q23" i="1"/>
  <c r="T22" i="1"/>
  <c r="Q22" i="1"/>
  <c r="T21" i="1"/>
  <c r="Q21" i="1"/>
  <c r="T20" i="1"/>
  <c r="Q20" i="1"/>
  <c r="J20" i="1"/>
  <c r="I20" i="1"/>
  <c r="X22" i="1" l="1"/>
  <c r="Z24" i="1"/>
  <c r="Y24" i="1" s="1"/>
  <c r="X23" i="1"/>
  <c r="H25" i="18"/>
  <c r="H25" i="19"/>
  <c r="H25" i="20"/>
  <c r="H25" i="17"/>
  <c r="X21" i="1"/>
  <c r="X20" i="1"/>
  <c r="X24" i="1"/>
  <c r="AD21" i="1"/>
  <c r="AC21" i="1" s="1"/>
  <c r="AD23" i="1"/>
  <c r="AC23" i="1" s="1"/>
  <c r="AD22" i="1"/>
  <c r="AD24" i="1"/>
  <c r="AC24" i="1" s="1"/>
  <c r="AD20" i="1"/>
  <c r="AC20" i="1" s="1"/>
  <c r="Z22" i="1"/>
  <c r="Y22" i="1" s="1"/>
  <c r="Z20" i="1"/>
  <c r="Y20" i="1" s="1"/>
  <c r="N20" i="1"/>
  <c r="Z23" i="1"/>
  <c r="Y23" i="1" s="1"/>
  <c r="Z21" i="1"/>
  <c r="Y21" i="1" s="1"/>
  <c r="J25" i="20" l="1"/>
  <c r="J25" i="19"/>
  <c r="J25" i="18"/>
  <c r="J25" i="17"/>
  <c r="AF20" i="1"/>
  <c r="AE20" i="1" s="1"/>
  <c r="AC22" i="1"/>
  <c r="AB20" i="1"/>
  <c r="AA20" i="1" s="1"/>
  <c r="K25" i="17" l="1"/>
  <c r="K25" i="18"/>
  <c r="K25" i="19"/>
  <c r="K25" i="20"/>
  <c r="L25" i="18"/>
  <c r="L25" i="19"/>
  <c r="L25" i="20"/>
  <c r="L25" i="17"/>
  <c r="AG20" i="1"/>
  <c r="M25" i="17" l="1"/>
  <c r="M25" i="19"/>
  <c r="M25" i="20"/>
  <c r="M25" i="18"/>
  <c r="T19" i="1"/>
  <c r="Q19" i="1"/>
  <c r="T18" i="1"/>
  <c r="Q18" i="1"/>
  <c r="T17" i="1"/>
  <c r="Q17" i="1"/>
  <c r="T16" i="1"/>
  <c r="Q16" i="1"/>
  <c r="T15" i="1"/>
  <c r="Q15" i="1"/>
  <c r="J15" i="1"/>
  <c r="I15" i="1"/>
  <c r="H15" i="18" l="1"/>
  <c r="H15" i="19"/>
  <c r="H15" i="20"/>
  <c r="H15" i="17"/>
  <c r="H20" i="20"/>
  <c r="H20" i="18"/>
  <c r="H20" i="19"/>
  <c r="H20" i="17"/>
  <c r="Z15" i="1"/>
  <c r="Y15" i="1" s="1"/>
  <c r="X15" i="1"/>
  <c r="X17" i="1"/>
  <c r="X18" i="1"/>
  <c r="X19" i="1"/>
  <c r="X16" i="1"/>
  <c r="N15" i="1"/>
  <c r="AD18" i="1"/>
  <c r="AD19" i="1"/>
  <c r="AD15" i="1"/>
  <c r="AD17" i="1"/>
  <c r="AD16" i="1"/>
  <c r="Z19" i="1"/>
  <c r="Y19" i="1" s="1"/>
  <c r="Z16" i="1"/>
  <c r="Y16" i="1" s="1"/>
  <c r="Z17" i="1"/>
  <c r="Y17" i="1" s="1"/>
  <c r="Z18" i="1"/>
  <c r="Y18" i="1" s="1"/>
  <c r="J20" i="18" l="1"/>
  <c r="J20" i="20"/>
  <c r="J20" i="19"/>
  <c r="J20" i="17"/>
  <c r="J15" i="20"/>
  <c r="J15" i="18"/>
  <c r="J15" i="19"/>
  <c r="J15" i="17"/>
  <c r="AB15" i="1"/>
  <c r="AA15" i="1" s="1"/>
  <c r="K15" i="17" l="1"/>
  <c r="K15" i="19"/>
  <c r="K15" i="20"/>
  <c r="K15" i="18"/>
  <c r="K20" i="20"/>
  <c r="K20" i="18"/>
  <c r="K20" i="19"/>
  <c r="K20" i="17"/>
  <c r="T14" i="1"/>
  <c r="Q14" i="1"/>
  <c r="T13" i="1"/>
  <c r="Q13" i="1"/>
  <c r="T12" i="1"/>
  <c r="Q12" i="1"/>
  <c r="AC19" i="1" l="1"/>
  <c r="AC18" i="1"/>
  <c r="AC16" i="1"/>
  <c r="AC17" i="1"/>
  <c r="AD12" i="1"/>
  <c r="AC12" i="1" s="1"/>
  <c r="AD13" i="1"/>
  <c r="AC13" i="1" s="1"/>
  <c r="AD14" i="1"/>
  <c r="AC14" i="1" s="1"/>
  <c r="Q11" i="1"/>
  <c r="T11" i="1"/>
  <c r="T10" i="1"/>
  <c r="AF15" i="1" l="1"/>
  <c r="AE15" i="1" s="1"/>
  <c r="AC15" i="1"/>
  <c r="AD11" i="1"/>
  <c r="Q10" i="1"/>
  <c r="AD10" i="1" s="1"/>
  <c r="J10" i="1"/>
  <c r="X10" i="1" s="1"/>
  <c r="AG15" i="1" l="1"/>
  <c r="L15" i="19"/>
  <c r="L15" i="20"/>
  <c r="L15" i="18"/>
  <c r="L15" i="17"/>
  <c r="L20" i="18"/>
  <c r="L20" i="19"/>
  <c r="L20" i="20"/>
  <c r="L20" i="17"/>
  <c r="AC11" i="1"/>
  <c r="Z14" i="1"/>
  <c r="Z11" i="1"/>
  <c r="Z10" i="1"/>
  <c r="Y10" i="1" s="1"/>
  <c r="Z12" i="1"/>
  <c r="Z13" i="1"/>
  <c r="X13" i="1"/>
  <c r="X12" i="1"/>
  <c r="X14" i="1"/>
  <c r="AC10" i="1"/>
  <c r="X11" i="1"/>
  <c r="I10" i="1"/>
  <c r="M20" i="17" l="1"/>
  <c r="M20" i="18"/>
  <c r="M20" i="19"/>
  <c r="M20" i="20"/>
  <c r="N10" i="1"/>
  <c r="J10" i="18" s="1"/>
  <c r="H10" i="18"/>
  <c r="H10" i="19"/>
  <c r="H10" i="20"/>
  <c r="H10" i="17"/>
  <c r="M15" i="17"/>
  <c r="M15" i="20"/>
  <c r="M15" i="18"/>
  <c r="M15" i="19"/>
  <c r="AF10" i="1"/>
  <c r="AE10" i="1" s="1"/>
  <c r="Y13" i="1"/>
  <c r="Y12" i="1"/>
  <c r="Y11" i="1"/>
  <c r="Y14" i="1"/>
  <c r="AB10" i="1"/>
  <c r="AA10" i="1" s="1"/>
  <c r="B249" i="6" a="1"/>
  <c r="B249" i="6" s="1"/>
  <c r="G238" i="6" s="1"/>
  <c r="J10" i="19" l="1"/>
  <c r="K10" i="17"/>
  <c r="K10" i="18"/>
  <c r="K10" i="19"/>
  <c r="K10" i="20"/>
  <c r="J10" i="20"/>
  <c r="J10" i="17"/>
  <c r="L10" i="17"/>
  <c r="L10" i="20"/>
  <c r="L10" i="19"/>
  <c r="L10" i="18"/>
  <c r="AG10" i="1"/>
  <c r="M10" i="17" l="1"/>
  <c r="M10" i="19"/>
  <c r="M10" i="20"/>
  <c r="M10" i="18"/>
  <c r="B251" i="6"/>
  <c r="B250" i="6"/>
</calcChain>
</file>

<file path=xl/metadata.xml><?xml version="1.0" encoding="utf-8"?>
<metadata xmlns="http://schemas.openxmlformats.org/spreadsheetml/2006/main">
  <metadataTypes count="1">
    <metadataType name="XLDAPR" minSupportedVersion="120000" copy="1" pasteAll="1" pasteValues="1" merge="1" splitFirst="1" rowColShift="1" clearFormats="1" clearComments="1" assign="1" coerce="1" cellMeta="1"/>
  </metadataTypes>
  <futureMetadata name="XLDAPR" count="1">
    <bk>
      <extLst>
        <ext xmlns:xda="http://schemas.microsoft.com/office/spreadsheetml/2017/dynamicarray" uri="{bdbb8cdc-fa1e-496e-a857-3c3f30c029c3}">
          <xda:dynamicArrayProperties fDynamic="1" fCollapsed="0"/>
        </ext>
      </extLst>
    </bk>
  </futureMetadata>
  <cellMetadata count="1">
    <bk>
      <rc t="1" v="0"/>
    </bk>
  </cellMetadata>
</metadata>
</file>

<file path=xl/sharedStrings.xml><?xml version="1.0" encoding="utf-8"?>
<sst xmlns="http://schemas.openxmlformats.org/spreadsheetml/2006/main" count="2564" uniqueCount="519">
  <si>
    <t>Proceso:</t>
  </si>
  <si>
    <t>Objetivo:</t>
  </si>
  <si>
    <t>Alcance:</t>
  </si>
  <si>
    <t>Identificación del riesgo</t>
  </si>
  <si>
    <t>Análisis del riesgo inherente</t>
  </si>
  <si>
    <t>Evaluación del riesgo - Valoración de los controles</t>
  </si>
  <si>
    <t>Evaluación del riesgo - Nivel del riesgo residual</t>
  </si>
  <si>
    <t>Plan de Acción</t>
  </si>
  <si>
    <t>Impacto</t>
  </si>
  <si>
    <t>Causa Inmediata</t>
  </si>
  <si>
    <t>Causa Raíz</t>
  </si>
  <si>
    <t>Descripción del Riesgo</t>
  </si>
  <si>
    <t>Clasificación del Riesgo</t>
  </si>
  <si>
    <t>Frecuencia con la cual se realiza la actividad</t>
  </si>
  <si>
    <t>Probabilidad Inherente</t>
  </si>
  <si>
    <t>%</t>
  </si>
  <si>
    <t>Criterios de impacto</t>
  </si>
  <si>
    <t>Impacto 
Inherente</t>
  </si>
  <si>
    <t>Zona de Riesgo Inherente</t>
  </si>
  <si>
    <t>No. Control</t>
  </si>
  <si>
    <t>Descripción del Control</t>
  </si>
  <si>
    <t>Afectación</t>
  </si>
  <si>
    <t>Atributos</t>
  </si>
  <si>
    <t>Impacto Residual Final</t>
  </si>
  <si>
    <t>Zona de Riesgo Final</t>
  </si>
  <si>
    <t>Tratamiento</t>
  </si>
  <si>
    <t>Responsable</t>
  </si>
  <si>
    <t>Fecha Implementación</t>
  </si>
  <si>
    <t>Fecha Seguimiento</t>
  </si>
  <si>
    <t>Seguimiento</t>
  </si>
  <si>
    <t>Estado</t>
  </si>
  <si>
    <t>Tipo</t>
  </si>
  <si>
    <t>Implementación</t>
  </si>
  <si>
    <t>Calificación</t>
  </si>
  <si>
    <t>Documentación</t>
  </si>
  <si>
    <t>Frecuencia</t>
  </si>
  <si>
    <t>Evidencia</t>
  </si>
  <si>
    <t>N.</t>
  </si>
  <si>
    <t>IMPACTO</t>
  </si>
  <si>
    <t>CLASIFICACIÓN DEL RIESGO</t>
  </si>
  <si>
    <t>Reputacional</t>
  </si>
  <si>
    <t>Ejecución y Administración de Procesos</t>
  </si>
  <si>
    <t>Fraude Externo</t>
  </si>
  <si>
    <t>Fraude Interno</t>
  </si>
  <si>
    <t>Fallas Tecnológicas</t>
  </si>
  <si>
    <t>Relaciones Laborales</t>
  </si>
  <si>
    <t>CRITERIOS DE IMPACTO</t>
  </si>
  <si>
    <t>El riesgo afecta la imagen de alguna área de la organización</t>
  </si>
  <si>
    <t>El riesgo afecta la imagen de la entidad internamente, de conocimiento general, nivel interno, alta dirección, contratista y/o de provedores</t>
  </si>
  <si>
    <t>El riesgo afecta la imagen de de la entidad con efecto publicitario sostenido a nivel de sector administrativo, nivel departamental o municipal</t>
  </si>
  <si>
    <t>El riesgo afecta la imagen de la entidad a nivel nacional, con efecto publicitarios sostenible a nivel país</t>
  </si>
  <si>
    <t>TIPO</t>
  </si>
  <si>
    <t>Preventivo</t>
  </si>
  <si>
    <t>Detectivo</t>
  </si>
  <si>
    <t>Correctivo</t>
  </si>
  <si>
    <t xml:space="preserve">IMPLEMENTACIÓN </t>
  </si>
  <si>
    <t>Automático</t>
  </si>
  <si>
    <t>Manual</t>
  </si>
  <si>
    <t>DOCUMENTACIÓN</t>
  </si>
  <si>
    <t>Documentado</t>
  </si>
  <si>
    <t>Sin documentar</t>
  </si>
  <si>
    <t>FRECUENCIA</t>
  </si>
  <si>
    <t>Continua</t>
  </si>
  <si>
    <t>Aleatoria</t>
  </si>
  <si>
    <t>EVIDENCIA</t>
  </si>
  <si>
    <t>Con Registro</t>
  </si>
  <si>
    <t>Sin Registro</t>
  </si>
  <si>
    <t>SIGCMA</t>
  </si>
  <si>
    <t xml:space="preserve">MATRIZ DE RIESGOS SIGCMA </t>
  </si>
  <si>
    <t>Matriz Mapa de Riesgos</t>
  </si>
  <si>
    <t>Orientaciones Generales</t>
  </si>
  <si>
    <t>Columna</t>
  </si>
  <si>
    <t>Descripción - Lineamientos para el diligenciamiento</t>
  </si>
  <si>
    <t>Proceso</t>
  </si>
  <si>
    <t>Diligencie el nombre del proceso al cual se le identificarán y valorarán los riesgos.</t>
  </si>
  <si>
    <t>Objetivo</t>
  </si>
  <si>
    <t>Diligencie el objetivo del proceso.</t>
  </si>
  <si>
    <t>Alcance</t>
  </si>
  <si>
    <t>Diligencie el alcance del proceso.</t>
  </si>
  <si>
    <t>Referencia</t>
  </si>
  <si>
    <t>Circunstancias bajo las cuales se presenta el riesgo, es la situación más evidente frente al riesgo, redacte de la forma más concreta posible.</t>
  </si>
  <si>
    <t>Causa  principal  o básica, corresponde a las razones por la cuales se puede presentar  el riesgo, redacte de la forma más concreta posible.</t>
  </si>
  <si>
    <t>Frecuencia con la cual se lleva a cabo la actividad</t>
  </si>
  <si>
    <t>Criterios de Impacto</t>
  </si>
  <si>
    <r>
      <t xml:space="preserve">ATRIBUTOS EFICIENCIA
</t>
    </r>
    <r>
      <rPr>
        <sz val="9"/>
        <rFont val="Arial Narrow"/>
        <family val="2"/>
      </rPr>
      <t>Tipo</t>
    </r>
  </si>
  <si>
    <r>
      <t xml:space="preserve">ATRIBUTOS EFICIENCIA
</t>
    </r>
    <r>
      <rPr>
        <sz val="9"/>
        <rFont val="Arial Narrow"/>
        <family val="2"/>
      </rPr>
      <t>Implementación</t>
    </r>
  </si>
  <si>
    <r>
      <t xml:space="preserve">ATRIBUTOS EFICIENCIA
</t>
    </r>
    <r>
      <rPr>
        <sz val="9"/>
        <rFont val="Arial Narrow"/>
        <family val="2"/>
      </rPr>
      <t>Calificación</t>
    </r>
  </si>
  <si>
    <r>
      <t xml:space="preserve">ATRIBUTOS INFORMATIVOS
</t>
    </r>
    <r>
      <rPr>
        <sz val="9"/>
        <rFont val="Arial Narrow"/>
        <family val="2"/>
      </rPr>
      <t>Documentación</t>
    </r>
  </si>
  <si>
    <r>
      <t xml:space="preserve">ATRIBUTOS INFORMATIVOS
</t>
    </r>
    <r>
      <rPr>
        <sz val="9"/>
        <rFont val="Arial Narrow"/>
        <family val="2"/>
      </rPr>
      <t>Frecuencia</t>
    </r>
  </si>
  <si>
    <r>
      <t xml:space="preserve">ATRIBUTOS INFORMATIVOS
</t>
    </r>
    <r>
      <rPr>
        <sz val="9"/>
        <rFont val="Arial Narrow"/>
        <family val="2"/>
      </rPr>
      <t>Registro</t>
    </r>
  </si>
  <si>
    <t>Evaluación del Nivel de Riesgo - Nivel de Riesgo Residual</t>
  </si>
  <si>
    <r>
      <t xml:space="preserve">Plan de Acción
</t>
    </r>
    <r>
      <rPr>
        <sz val="9"/>
        <rFont val="Arial Narrow"/>
        <family val="2"/>
      </rPr>
      <t xml:space="preserve">Responsable, fecha implementación, fecha seguimiento, seguimiento. </t>
    </r>
  </si>
  <si>
    <t xml:space="preserve">Esta casilla dependerá del tratamiento establecido, si es Aceptar no se requieren acciones adicionales, en caso de escoger Reducir (mitigar) se deben diligenciar las acciones que se adelantarán como complemento a los controles establecidos, no necesariamente son controles adicionales. Para Reducir (compartir), es viable diligenciar la acción que deriva de esta (ejemplo póliza seguros, terceración), indicando información relevante. </t>
  </si>
  <si>
    <t>DAÑOS ACTIVOS FIJOS/ EVENTOS EXTERNOS</t>
  </si>
  <si>
    <t>EJECUCIÓN Y ADMINISTRACIÓN DE PROCESOS</t>
  </si>
  <si>
    <t>FALLAS TECNÓLOGICAS</t>
  </si>
  <si>
    <t>FRAUDE EXTERNO</t>
  </si>
  <si>
    <t>FRAUDE INTERNO</t>
  </si>
  <si>
    <t>RELACIONES LABORALES</t>
  </si>
  <si>
    <t>USUARIOS, PRODUCTOS Y PRÁCTICAS ORGANIZACIONALES</t>
  </si>
  <si>
    <t>Pérdida por daños o extravíos de los activos fijos por desastres naturales u otros riesgos/eventos externos como atentados, vandalismo, orden público.</t>
  </si>
  <si>
    <t>Pérdidas derivadas de errores en la ejecución y administración de procesos.</t>
  </si>
  <si>
    <t>Errores en hardware, software, telecomunicaciones, interrupción de servicios básicos.</t>
  </si>
  <si>
    <t>Pérdida derivada de actos de fraude por personas ajenas a la organización (no participa personal de la entidad).</t>
  </si>
  <si>
    <t>Pérdida debido a actos de fraude, actuaciones irregulares, comisión de hechos delictivos abuso de confianza, apropiación indebida, incumplimiento d e regulaciones legales o internas de la entidad en las cuales está involucrado por lo menos 1 participante interno de la organización, son realizadas de forma intencional y/o con ánimo de lucro para sí mismo o para terceros.</t>
  </si>
  <si>
    <t>Pérdidas que surgen de acciones contrarias a las leyes o acuerdos de empleo, salud o seguridad, del pago de demandas por daños personales o de discriminación.</t>
  </si>
  <si>
    <t>Fallas negligentes o involuntarias de las obligaciones frente a los usuarios y que impiden satisfacer una obligación profesional frente a éstos.</t>
  </si>
  <si>
    <t>Tabla Criterios para definir el nivel de probabilidad</t>
  </si>
  <si>
    <t>Frecuencia de la Actividad</t>
  </si>
  <si>
    <t>Probabilidad</t>
  </si>
  <si>
    <t>Muy Baja</t>
  </si>
  <si>
    <t>Baja</t>
  </si>
  <si>
    <t>La actividad que conlleva el riesgo se ejecuta de 3 a 24 veces por año</t>
  </si>
  <si>
    <t>Media</t>
  </si>
  <si>
    <t>La actividad que conlleva el riesgo se ejecuta de 24 a 500 veces por año</t>
  </si>
  <si>
    <t>Alta</t>
  </si>
  <si>
    <t>La actividad que conlleva el riesgo se ejecuta mínimo 500 veces al año y máximo 5000 veces por año</t>
  </si>
  <si>
    <t>Muy Alta</t>
  </si>
  <si>
    <t>La actividad que conlleva el riesgo se ejecuta más de 5000 veces por año</t>
  </si>
  <si>
    <t>Tabla Criterios para definir el nivel de impacto</t>
  </si>
  <si>
    <t>Afectación Económica (o presupuestal)</t>
  </si>
  <si>
    <t>Pérdida Reputacional</t>
  </si>
  <si>
    <t>Insignificante</t>
  </si>
  <si>
    <t xml:space="preserve">Afectación menor a 10 SMLMV </t>
  </si>
  <si>
    <t>Menor</t>
  </si>
  <si>
    <t xml:space="preserve">Entre 10 y 50 SMLMV </t>
  </si>
  <si>
    <t>El riesgo afecta la imagen de la entidad internamente, de conocimiento general, nivel interno, de junta dircetiva y accionistas y/o de provedores</t>
  </si>
  <si>
    <t>Moderado</t>
  </si>
  <si>
    <t xml:space="preserve">Entre 50 y 100 SMLMV </t>
  </si>
  <si>
    <t>El riesgo afecta la imagen de la entidad con algunos usuarios de relevancia frente al logro de los objetivos</t>
  </si>
  <si>
    <t>Mayor</t>
  </si>
  <si>
    <t xml:space="preserve">Entre 100 y 500 SMLMV </t>
  </si>
  <si>
    <t>Catastrófico</t>
  </si>
  <si>
    <t xml:space="preserve">Mayor a 500 SMLMV </t>
  </si>
  <si>
    <t xml:space="preserve">     Entre 50 y 100 SMLMV </t>
  </si>
  <si>
    <t xml:space="preserve">     El riesgo afecta la imagen de la entidad con algunos usuarios de relevancia frente al logro de los objetivos</t>
  </si>
  <si>
    <t>Criterios</t>
  </si>
  <si>
    <t>Subcriterios</t>
  </si>
  <si>
    <t>Afectación Económica o presupuestal</t>
  </si>
  <si>
    <t>Afectación menor a 10 SMLMV .</t>
  </si>
  <si>
    <t>Tabla Atributos de para el diseño del control</t>
  </si>
  <si>
    <t>Características</t>
  </si>
  <si>
    <t>Descripción</t>
  </si>
  <si>
    <t>Peso</t>
  </si>
  <si>
    <t>Atributos de Eficiencia</t>
  </si>
  <si>
    <t>Va hacia las causas del riesgo, aseguran el resultado final esperado.</t>
  </si>
  <si>
    <t>Detecta que algo ocurre y devuelve el proceso a los controles preventivos.
Se pueden generar reprocesos.</t>
  </si>
  <si>
    <t>Dado que permiten reducir el impacto de la materialización del riesgo, tienen un costo en su implementación.</t>
  </si>
  <si>
    <t>Son actividades de procesamiento o validación de información que se ejecutan por un sistema y/o aplicativo de manera automática sin la intervención de personas para su realización.</t>
  </si>
  <si>
    <t>Controles que son ejecutados por una persona., tiene implícito el error humano.</t>
  </si>
  <si>
    <r>
      <rPr>
        <b/>
        <sz val="12"/>
        <color theme="9" tint="-0.249977111117893"/>
        <rFont val="Arial Narrow"/>
        <family val="2"/>
      </rPr>
      <t>*</t>
    </r>
    <r>
      <rPr>
        <b/>
        <sz val="12"/>
        <rFont val="Arial Narrow"/>
        <family val="2"/>
      </rPr>
      <t>Atributos de</t>
    </r>
    <r>
      <rPr>
        <b/>
        <sz val="12"/>
        <color theme="9" tint="-0.249977111117893"/>
        <rFont val="Arial Narrow"/>
        <family val="2"/>
      </rPr>
      <t xml:space="preserve"> </t>
    </r>
    <r>
      <rPr>
        <b/>
        <sz val="12"/>
        <color rgb="FF000000"/>
        <rFont val="Arial Narrow"/>
        <family val="2"/>
      </rPr>
      <t>Formalización</t>
    </r>
  </si>
  <si>
    <t>Controles que están documentados en el proceso, ya sea en manuales, procedimientos, flujogramas o cualquier otro documento propio del proceso.</t>
  </si>
  <si>
    <t>-</t>
  </si>
  <si>
    <t>Sin Documentar</t>
  </si>
  <si>
    <t>Identifica a los controles que pese a que se ejecutan en el proceso no se encuentran documentados en ningún documento propio del proceso</t>
  </si>
  <si>
    <t>Este atributo identifica a los controles que se ejecutan siempre que se realiza la actividad originadora del riesgo.</t>
  </si>
  <si>
    <t>Este atributo identifica a los controles que no siempre se ejecutan cuando se realiza la actividad originadora del riesgo</t>
  </si>
  <si>
    <t>El control deja un registro que permite evidenciar la ejecución del control</t>
  </si>
  <si>
    <t>El control no deja registro de la ejecución del control</t>
  </si>
  <si>
    <r>
      <rPr>
        <b/>
        <sz val="12"/>
        <color theme="9" tint="-0.249977111117893"/>
        <rFont val="Arial Narrow"/>
        <family val="2"/>
      </rPr>
      <t>*Nota 1:</t>
    </r>
    <r>
      <rPr>
        <sz val="12"/>
        <color theme="1"/>
        <rFont val="Arial Narrow"/>
        <family val="2"/>
      </rPr>
      <t xml:space="preserve"> Los atributos de formalización se recogerán de manera informativa, con el fin de conocer el entorno del control y complementar el análisis con elementos cualitativos; éstos no tienen una incidencia directa en su efectividad. </t>
    </r>
  </si>
  <si>
    <t>Muy Alta
100%</t>
  </si>
  <si>
    <t>Extremo</t>
  </si>
  <si>
    <t>Alta
80%</t>
  </si>
  <si>
    <t>Alto</t>
  </si>
  <si>
    <t>Media
60%</t>
  </si>
  <si>
    <t>Baja
40%</t>
  </si>
  <si>
    <t>Bajo</t>
  </si>
  <si>
    <t>Muy Baja
20%</t>
  </si>
  <si>
    <t>Leve
20%</t>
  </si>
  <si>
    <t>Menor
40%</t>
  </si>
  <si>
    <t>Moderado
60%</t>
  </si>
  <si>
    <t>Mayor
80%</t>
  </si>
  <si>
    <t>Catastrófico
100%</t>
  </si>
  <si>
    <t xml:space="preserve">Permite definir el consecutivo de riesgos.
</t>
  </si>
  <si>
    <t>Daños Activos Fijos/Eventos Externos</t>
  </si>
  <si>
    <t>ESTADO</t>
  </si>
  <si>
    <t>Finalizado</t>
  </si>
  <si>
    <t>En Curso</t>
  </si>
  <si>
    <t>FECHA</t>
  </si>
  <si>
    <t>X</t>
  </si>
  <si>
    <t>DESPACHO JUDICIAL CERTIFICADO</t>
  </si>
  <si>
    <t>DIRECCIÓN SECCIONAL DE ADMINISTRACIÓN JUDICIAL</t>
  </si>
  <si>
    <t>CONSEJO SECCIONAL DE LA JUDICATURA</t>
  </si>
  <si>
    <t>Misionales</t>
  </si>
  <si>
    <t>PROCESO (indique el tipo de proceso si es Estratégico. Misional, Apoyo, Evaluación y Mejora y especifique el nombre del proceso)</t>
  </si>
  <si>
    <t>CONSEJO SUPERIOR DE LA JUDICATURA</t>
  </si>
  <si>
    <t xml:space="preserve">                                                                         Consejo Superior de la Judicatura</t>
  </si>
  <si>
    <t>Consejo Superior de la Judicatura</t>
  </si>
  <si>
    <t xml:space="preserve">ESTRATEGIAS/ACCIONES </t>
  </si>
  <si>
    <t>ESTRATEGIAS  DOFA</t>
  </si>
  <si>
    <t>ESTRATEGIA/ACCIÓN/ PROYECTO</t>
  </si>
  <si>
    <t xml:space="preserve">GESTIONA </t>
  </si>
  <si>
    <t xml:space="preserve">DOCUMENTADA EN </t>
  </si>
  <si>
    <t>A</t>
  </si>
  <si>
    <t>O</t>
  </si>
  <si>
    <t>D</t>
  </si>
  <si>
    <t>F</t>
  </si>
  <si>
    <t>Análisis de Contexto</t>
  </si>
  <si>
    <t xml:space="preserve">PROCESO </t>
  </si>
  <si>
    <t xml:space="preserve">OBJETIVO DEL PROCESO: </t>
  </si>
  <si>
    <t xml:space="preserve">CONTEXTO EXTERNO </t>
  </si>
  <si>
    <t xml:space="preserve">FACTORES TEMÁTICO </t>
  </si>
  <si>
    <t>No.</t>
  </si>
  <si>
    <t xml:space="preserve">AMENAZAS (Factores específicos) </t>
  </si>
  <si>
    <t xml:space="preserve">No. </t>
  </si>
  <si>
    <t xml:space="preserve">OPORTUNIDADES (Factores específicos) </t>
  </si>
  <si>
    <t xml:space="preserve">Político (cambios de gobierno, legislación, políticas públicas, regulación). </t>
  </si>
  <si>
    <t>Económicos y Financieros( disponibilidad de capital, liquidez, mercados financieros, desempleo, competencia.)</t>
  </si>
  <si>
    <t xml:space="preserve">CONTEXTO INTERNO </t>
  </si>
  <si>
    <t xml:space="preserve">ACTORES TEMÁTICO </t>
  </si>
  <si>
    <t xml:space="preserve">DEBILIDADES  (Factores específicos)  </t>
  </si>
  <si>
    <t>Recursos financieros (presupuesto de funcionamiento, recursos de inversión</t>
  </si>
  <si>
    <t>Personal
( competencia del personal, disponibilidad, suficiencia, seguridad
y salud ocupacional.)</t>
  </si>
  <si>
    <t xml:space="preserve">Tecnológicos </t>
  </si>
  <si>
    <t xml:space="preserve">Documentación ( Actualización, coherencia, aplicabilidad) </t>
  </si>
  <si>
    <t>Elementos de trabajo (papel, equipos)</t>
  </si>
  <si>
    <t>Comunicación Interna ( canales utilizados y su efectividad, flujo de la información necesaria para el desarrollo de las actividades)</t>
  </si>
  <si>
    <t xml:space="preserve"> MAPA DE RIESGOS SIGCMA</t>
  </si>
  <si>
    <t>DEPENDENCIA (Unidad misional del CSJ o Unidad de la DEAJ o Seccional o CSJ en caso de despachos judiciales certificados)</t>
  </si>
  <si>
    <t xml:space="preserve">Alto </t>
  </si>
  <si>
    <t>Muy BajaLeve</t>
  </si>
  <si>
    <t>Muy BajaMenor</t>
  </si>
  <si>
    <t>Muy BajaModerado</t>
  </si>
  <si>
    <t>Muy BajaMayor</t>
  </si>
  <si>
    <t>Muy BajaCatastrófico</t>
  </si>
  <si>
    <t>MediaMenor</t>
  </si>
  <si>
    <t>BajaLeve</t>
  </si>
  <si>
    <t>BajaMenor</t>
  </si>
  <si>
    <t>BajaModerado</t>
  </si>
  <si>
    <t>BajaMayor</t>
  </si>
  <si>
    <t>BajaCatastrófico</t>
  </si>
  <si>
    <t>MediaLeve</t>
  </si>
  <si>
    <t>MediaMayor</t>
  </si>
  <si>
    <t>MediaCatastrófico</t>
  </si>
  <si>
    <t>AltaLeve</t>
  </si>
  <si>
    <t>AltaMenor</t>
  </si>
  <si>
    <t>AltaModerado</t>
  </si>
  <si>
    <t>AltaMayor</t>
  </si>
  <si>
    <t>AltaCatastrófico</t>
  </si>
  <si>
    <t>MuyAltaLeve</t>
  </si>
  <si>
    <t>MuyAltaMenor</t>
  </si>
  <si>
    <t>MediaModerado</t>
  </si>
  <si>
    <t>MuyAltaModerado</t>
  </si>
  <si>
    <t>MuyAltaCatastrófico</t>
  </si>
  <si>
    <t>MuyAltaMayor</t>
  </si>
  <si>
    <t>Leve</t>
  </si>
  <si>
    <t>PreventivoAutomático</t>
  </si>
  <si>
    <t>PreventivoManual</t>
  </si>
  <si>
    <t>DetectivoAutomático</t>
  </si>
  <si>
    <t>DetectivoManual</t>
  </si>
  <si>
    <t>CorrectivoAutomático</t>
  </si>
  <si>
    <t>CorrectivoManual</t>
  </si>
  <si>
    <t>Probabilidad Residua Finall</t>
  </si>
  <si>
    <t>Muy Baja El riesgo afecta la imagen de alguna área de la organización</t>
  </si>
  <si>
    <t>Muy Baja El riesgo afecta la imagen de la entidad internamente, de conocimiento general, nivel interno, alta dirección, contratista y/o de provedores</t>
  </si>
  <si>
    <t>Muy Baja El riesgo afecta la imagen de la entidad con algunos usuarios de relevancia frente al logro de los objetivos</t>
  </si>
  <si>
    <t>Muy Baja El riesgo afecta la imagen de de la entidad con efecto publicitario sostenido a nivel administrativo</t>
  </si>
  <si>
    <t>Muy Baja El riesgo afecta la imagen de la entidad a nivel nacional, con efecto publicitarios sostenible a nivel país</t>
  </si>
  <si>
    <t>Baja El riesgo afecta la imagen de alguna área de la organización</t>
  </si>
  <si>
    <t>Baja El riesgo afecta la imagen de la entidad internamente, de conocimiento general, nivel interno, alta dirección, contratista y/o de provedores</t>
  </si>
  <si>
    <t>Baja El riesgo afecta la imagen de la entidad con algunos usuarios de relevancia frente al logro de los objetivos</t>
  </si>
  <si>
    <t>Baja El riesgo afecta la imagen de de la entidad con efecto publicitario sostenido a nivel administrativo</t>
  </si>
  <si>
    <t>Baja El riesgo afecta la imagen de la entidad a nivel nacional, con efecto publicitarios sostenible a nivel país</t>
  </si>
  <si>
    <t>Media El riesgo afecta la imagen de alguna área de la organización</t>
  </si>
  <si>
    <t>Media El riesgo afecta la imagen de la entidad internamente, de conocimiento general, nivel interno, alta dirección, contratista y/o de provedores</t>
  </si>
  <si>
    <t>Media El riesgo afecta la imagen de la entidad con algunos usuarios de relevancia frente al logro de los objetivos</t>
  </si>
  <si>
    <t>Media El riesgo afecta la imagen de de la entidad con efecto publicitario sostenido a nivel administrativo</t>
  </si>
  <si>
    <t>Media El riesgo afecta la imagen de la entidad a nivel nacional, con efecto publicitarios sostenible a nivel país</t>
  </si>
  <si>
    <t>Alta El riesgo afecta la imagen de alguna área de la organización</t>
  </si>
  <si>
    <t>Alta El riesgo afecta la imagen de la entidad internamente, de conocimiento general, nivel interno, alta dirección, contratista y/o de provedores</t>
  </si>
  <si>
    <t>Alta El riesgo afecta la imagen de la entidad con algunos usuarios de relevancia frente al logro de los objetivos</t>
  </si>
  <si>
    <t>Alta El riesgo afecta la imagen de de la entidad con efecto publicitario sostenido a nivel administrativo</t>
  </si>
  <si>
    <t>Alta El riesgo afecta la imagen de la entidad a nivel nacional, con efecto publicitarios sostenible a nivel país</t>
  </si>
  <si>
    <t>Muy Alta El riesgo afecta la imagen de alguna área de la organización</t>
  </si>
  <si>
    <t>Muy Alta El riesgo afecta la imagen de la entidad internamente, de conocimiento general, nivel interno, alta dirección, contratista y/o de provedores</t>
  </si>
  <si>
    <t>Muy Alta El riesgo afecta la imagen de la entidad con algunos usuarios de relevancia frente al logro de los objetivos</t>
  </si>
  <si>
    <t>Muy Alta El riesgo afecta la imagen de de la entidad con efecto publicitario sostenido a nivel administrativo</t>
  </si>
  <si>
    <t>Muy Alta El riesgo afecta la imagen de la entidad a nivel nacional, con efecto publicitarios sostenible a nivel país</t>
  </si>
  <si>
    <t xml:space="preserve">Probabilidad Residual </t>
  </si>
  <si>
    <t>Impacto Inherente</t>
  </si>
  <si>
    <t>Probabilidad Residual Final</t>
  </si>
  <si>
    <t>Riesgo Final</t>
  </si>
  <si>
    <t xml:space="preserve">Leve </t>
  </si>
  <si>
    <t xml:space="preserve">Moderado </t>
  </si>
  <si>
    <t xml:space="preserve">Mayor </t>
  </si>
  <si>
    <t xml:space="preserve">Catastrófico </t>
  </si>
  <si>
    <t>Muy AltaLeve</t>
  </si>
  <si>
    <t>Muy AltaMenor</t>
  </si>
  <si>
    <t>Muy AltaModerado</t>
  </si>
  <si>
    <t>Muy AltaMayor</t>
  </si>
  <si>
    <t>Muy AltaCatastrófico</t>
  </si>
  <si>
    <t>Probabilidad Residual</t>
  </si>
  <si>
    <t>TRATAMIENTO</t>
  </si>
  <si>
    <t>Aceptar</t>
  </si>
  <si>
    <t>Evitar</t>
  </si>
  <si>
    <t>Reducir(compartir)</t>
  </si>
  <si>
    <t>Reducir(mitigar)</t>
  </si>
  <si>
    <t>Vulneración de los derechos fundamentales de los ciudadanos</t>
  </si>
  <si>
    <t>Afectación Económica</t>
  </si>
  <si>
    <t>Incumplimiento máximo del 5% de la meta planeada</t>
  </si>
  <si>
    <t>Incumplimiento máximo del 15% de la meta planeada</t>
  </si>
  <si>
    <t>Incumplimiento máximo del 20% de la meta planeada</t>
  </si>
  <si>
    <t>Incumplimiento máximo del 50% de la meta planeada</t>
  </si>
  <si>
    <t>Incumplimiento máximo del 80% de la meta planeada</t>
  </si>
  <si>
    <t>Impacto que afecte la ejecución presupuestal en un valor ≥0,5%.</t>
  </si>
  <si>
    <t>Impacto que afecte la ejecución presupuestal en un valor ≥1%.</t>
  </si>
  <si>
    <t>Impacto que afecte la ejecución presupuestal en un valor ≥5%.</t>
  </si>
  <si>
    <t>Impacto que afecte la ejecución presupuestal en un valor ≥20%.</t>
  </si>
  <si>
    <t>Impacto que afecte la ejecución presupuestal en un valor ≥50%.</t>
  </si>
  <si>
    <t>Prestación del Servicio de Justicia</t>
  </si>
  <si>
    <t>Afecta la Prestación del Servicio de Justicia en 15%</t>
  </si>
  <si>
    <t>Incumplimiento de las metas establecidas</t>
  </si>
  <si>
    <t>Usuarios, productos y prácticas organizacionales</t>
  </si>
  <si>
    <t>El riesgo afecta la imagen de de la entidad con efecto publicitario sostenido a nivel del sector justicia</t>
  </si>
  <si>
    <t>Cualquier acto indebido de los servidores judiciales genera altas consecuencias para la entidad</t>
  </si>
  <si>
    <t>Cualquier acto indebido de los servidores judiciales genera consecuencias desastrosas para la entidad</t>
  </si>
  <si>
    <t>Afecta la Prestación del Servicio de Administración de Justicia en 5%</t>
  </si>
  <si>
    <t>Afecta la Prestación del Servicio de Administración Justicia en 10%</t>
  </si>
  <si>
    <t>Afecta la Prestación del Servicio de Administración Justicia en 20%</t>
  </si>
  <si>
    <t>Afecta la Prestación del Servicio de Administración Justicia en más del 50%</t>
  </si>
  <si>
    <t>Afecta la Prestación del Servicio de Administración de Justicia en 10%</t>
  </si>
  <si>
    <t>Afecta la Prestación del Servicio de Administración de Justicia en 15%</t>
  </si>
  <si>
    <t>Afecta la Prestación del Servicio de Administración de Justicia en 20%</t>
  </si>
  <si>
    <t>Afecta la Prestación del Servicio de Administración de Justicia en más del 50%</t>
  </si>
  <si>
    <t>Afectación en la Prestación del Servicio de Justicia</t>
  </si>
  <si>
    <t xml:space="preserve">Posibilidad de actos indebidos de  los servidores judiciales debido a  la carencia en transparencia, etica y valores </t>
  </si>
  <si>
    <t>Posibilidad de  afectación en la Prestación del Servicio de Justicia debido a un suceso de fuerza mayor que imposibilita la gestión judicial</t>
  </si>
  <si>
    <t>Políticas y directrices claras aplicadas para evacuar y proteger a los servidores judiciales</t>
  </si>
  <si>
    <t>Programa de Prevención por parte de la ARL</t>
  </si>
  <si>
    <t>Normatividad (Leyes, Resoluciones) adoptada por el Gobierno Nacional por  la Emergencia Sanitaria para cumplir con los protocolos de bioseguridad y medidas de protección.</t>
  </si>
  <si>
    <t xml:space="preserve">Si el hecho llegara a presentarse, tendría consecuencias o efectos mínimos sobre la entidad.
</t>
  </si>
  <si>
    <t xml:space="preserve">Si el hecho llegara a presentarse, tendría bajo impacto o efecto sobre la entidad.
</t>
  </si>
  <si>
    <t xml:space="preserve">Si el hecho llegara a presentarse, tendría medianas consecuencias o efectos sobre la entidad.
</t>
  </si>
  <si>
    <t xml:space="preserve">Si el hecho llegara a presentarse, tendría altas consecuencias o efectos sobre la entidad
</t>
  </si>
  <si>
    <t>Afectación Ambiental</t>
  </si>
  <si>
    <t xml:space="preserve">Si el hecho llegara a presentarse, tendría desastrosas consecuencias o efectos sobre la entidad.
</t>
  </si>
  <si>
    <t>Si el hecho llegara a presentarse, tendría altas consecuencias o efectos sobre la entidad</t>
  </si>
  <si>
    <t>Si el hecho llegara a presentarse, tendría consecuencias o efectos mínimos sobre la entidad</t>
  </si>
  <si>
    <t>Si el hecho llegara a presentarse, tendría bajo impacto o efecto sobre la entidad</t>
  </si>
  <si>
    <t>Si el hecho llegara a presentarse, tendría medianas consecuencias o efectos sobre la entidad</t>
  </si>
  <si>
    <t>Si el hecho llegara a presentarse, tendría desastrosas consecuencias o efectos sobre la entidad</t>
  </si>
  <si>
    <t xml:space="preserve">
Divulgación de programas, guías y procedimientos del Plan de Gestión Ambiental, además del  acompañamiento y/o seguimiento a implementación del Acuerdo PSAA14-10160
</t>
  </si>
  <si>
    <t xml:space="preserve">Consolidación de la información de los servidores judiciales por medio del Directorio del SIGCMA </t>
  </si>
  <si>
    <t>Divulgación del Código de Etica de Buen Gobierno a traves de la  página web de la Rama Judicial</t>
  </si>
  <si>
    <t>DEPENDENCIA:</t>
  </si>
  <si>
    <t>CONSEJO SECCIONAL/ DIRECCIÓN SECCIONAL DE ADMINISTRACIÓN JUDICIAL</t>
  </si>
  <si>
    <t>Sociales  y culturales ( cultura, religión, demografía, responsabilidad social, orden público.)</t>
  </si>
  <si>
    <t>Tecnológicos (  desarrollo digital,avances en tecnología, acceso a sistemas de información externos, gobierno en línea.</t>
  </si>
  <si>
    <t>Cambios normativos en materia ambiental de acuerdo con las disposiciones legales nacionales y locales.</t>
  </si>
  <si>
    <t>Estrategias del Gobierno Nacional definidas en el Plan de Desarrollo 2018 -2022, donde se busca fortalecer el modelo de desarrollo economico, ambiental y social. Economía Circular.</t>
  </si>
  <si>
    <t>La declaratoria de Pandemia por Contagio de Covid 19 </t>
  </si>
  <si>
    <t>Proceso
( capacidad, diseño, ejecución, proveedores, entradas, salidas,
gestión del conocimiento)</t>
  </si>
  <si>
    <t>Infraestructura física ( suficiencia, comodidad)</t>
  </si>
  <si>
    <t>2,3,5</t>
  </si>
  <si>
    <r>
      <t xml:space="preserve">El archivo contiene las siguientes hojas:
-   </t>
    </r>
    <r>
      <rPr>
        <b/>
        <sz val="11"/>
        <rFont val="Arial Narrow"/>
        <family val="2"/>
      </rPr>
      <t>Hoja 1 Instructivo</t>
    </r>
    <r>
      <rPr>
        <sz val="10"/>
        <rFont val="Arial Narrow"/>
        <family val="2"/>
      </rPr>
      <t xml:space="preserve">
 -  </t>
    </r>
    <r>
      <rPr>
        <b/>
        <sz val="11"/>
        <rFont val="Arial Narrow"/>
        <family val="2"/>
      </rPr>
      <t xml:space="preserve">Hoja 2 Mapa Final: </t>
    </r>
    <r>
      <rPr>
        <sz val="10"/>
        <rFont val="Arial Narrow"/>
        <family val="2"/>
      </rPr>
      <t>Encontrará la totalidad de la estructura para la identificación y valoración de los riesgos por proceso, acorde con el nivel de desagregación que se considere necesaria.</t>
    </r>
  </si>
  <si>
    <t xml:space="preserve">Recuerde que el control se define como la medida que permite reducir o mitigar un riesgo. Defina el control (es) que atacan las causas del riesgo, </t>
  </si>
  <si>
    <r>
      <t xml:space="preserve"> -</t>
    </r>
    <r>
      <rPr>
        <sz val="11"/>
        <rFont val="Arial Narrow"/>
        <family val="2"/>
      </rPr>
      <t xml:space="preserve"> </t>
    </r>
    <r>
      <rPr>
        <b/>
        <sz val="11"/>
        <rFont val="Arial Narrow"/>
        <family val="2"/>
      </rPr>
      <t xml:space="preserve"> Hoja 6 Clasificación del Riesgo:</t>
    </r>
    <r>
      <rPr>
        <sz val="11"/>
        <rFont val="Arial Narrow"/>
        <family val="2"/>
      </rPr>
      <t xml:space="preserve"> Información pertinente refente a la clasificación de los riesgos asociados.</t>
    </r>
  </si>
  <si>
    <r>
      <t xml:space="preserve"> -</t>
    </r>
    <r>
      <rPr>
        <sz val="11"/>
        <rFont val="Arial Narrow"/>
        <family val="2"/>
      </rPr>
      <t xml:space="preserve"> </t>
    </r>
    <r>
      <rPr>
        <b/>
        <sz val="11"/>
        <rFont val="Arial Narrow"/>
        <family val="2"/>
      </rPr>
      <t xml:space="preserve"> Hoja 7 Tabla de probabilidad: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</si>
  <si>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8 Tabla de Impacto: </t>
    </r>
    <r>
      <rPr>
        <sz val="11"/>
        <rFont val="Arial Narrow"/>
        <family val="2"/>
      </rPr>
      <t>Tabla referente para todos los cálculos (no se diligencia)</t>
    </r>
  </si>
  <si>
    <r>
      <t xml:space="preserve"> -</t>
    </r>
    <r>
      <rPr>
        <sz val="11"/>
        <rFont val="Arial Narrow"/>
        <family val="2"/>
      </rPr>
      <t xml:space="preserve"> </t>
    </r>
    <r>
      <rPr>
        <b/>
        <sz val="11"/>
        <rFont val="Arial Narrow"/>
        <family val="2"/>
      </rPr>
      <t xml:space="preserve"> Hoja 9 Tabla de Valoración de Controles: </t>
    </r>
    <r>
      <rPr>
        <sz val="11"/>
        <rFont val="Arial Narrow"/>
        <family val="2"/>
      </rPr>
      <t>Tabla referente para todos los cálculos (no se diligencia)</t>
    </r>
  </si>
  <si>
    <t/>
  </si>
  <si>
    <t>Reducir (Compartir),Reducir(Mitigar), Evitar</t>
  </si>
  <si>
    <t>Evitar,Reducir (Compartir),Reducir(Mitigar)</t>
  </si>
  <si>
    <t xml:space="preserve"> Matriz de Calor </t>
  </si>
  <si>
    <t>EVENTOS INTERNOS AMBIENTALES</t>
  </si>
  <si>
    <t xml:space="preserve">Efectos ambientales internos que puedan afectar la entidad y por ende causando un impacto al medio ambiente </t>
  </si>
  <si>
    <t>Eventos Ambientales Internos</t>
  </si>
  <si>
    <t xml:space="preserve">IDENTIFICACIÓN DEL RIESGO </t>
  </si>
  <si>
    <t>VALORACION RIESGO INHERENTE</t>
  </si>
  <si>
    <t>VALORACION RIESGO RESIDUAL</t>
  </si>
  <si>
    <t>OPCION DE MANEJO</t>
  </si>
  <si>
    <t>ACTIVIDADES</t>
  </si>
  <si>
    <t>PROCESO LIDER</t>
  </si>
  <si>
    <t>FECHA DE LA ACTIVIDAD</t>
  </si>
  <si>
    <t>ANÁLISIS DEL RESULTADO FINAL 
1 TRIMESTRE</t>
  </si>
  <si>
    <t>PROBABILIDAD</t>
  </si>
  <si>
    <t>NIVEL</t>
  </si>
  <si>
    <t xml:space="preserve">IMPACTO </t>
  </si>
  <si>
    <t>CENTRAL</t>
  </si>
  <si>
    <t>SECCIONAL</t>
  </si>
  <si>
    <t xml:space="preserve"> INICIO
DIA/MES/AÑO</t>
  </si>
  <si>
    <t>FIN 
DIA/MES/AÑO</t>
  </si>
  <si>
    <t>Causas Inmediata</t>
  </si>
  <si>
    <t>Aceptar el riesgo</t>
  </si>
  <si>
    <t>Aceptar el riesgo, Reducir (Compartir),Reducir(Mitigar)</t>
  </si>
  <si>
    <t>SEGUIMIENTO MATRIZ DE RIESGOS SIGCMA 1 TRIMESTRE</t>
  </si>
  <si>
    <t>Analice las consecuencias que puede ocasionar a la organización la materialización del riesgo y escoja en la lista desplegable.</t>
  </si>
  <si>
    <r>
      <t xml:space="preserve">Consolida o resume los análisis sobre impacto + causa raíz, permitiendo contar con una redacción clara y concreta del riesgo identificado. Tenga en cuenta la estructura de alto nivel establecida , inicia con </t>
    </r>
    <r>
      <rPr>
        <b/>
        <sz val="9"/>
        <color theme="9" tint="-0.249977111117893"/>
        <rFont val="Arial Narrow"/>
        <family val="2"/>
      </rPr>
      <t xml:space="preserve">POSIBILIDAD DE + Impacto para la entidad + Causa Raíz </t>
    </r>
  </si>
  <si>
    <t xml:space="preserve">Redistribución de las funciones asignados al personal de la unidad </t>
  </si>
  <si>
    <t>Actas de reunión y divulgación de la Ley 1474 del 2011 Ley Anticorrupccion y la Ley 1712 del 2014 Ley de Transparencia por medio de reuniones Cómites del SIGCMA y  reuniones de la Alta Dirección</t>
  </si>
  <si>
    <t xml:space="preserve">Divulgación de la norma ISO 37001:2016, Plan de Anticorrupción  formación en valores y principios propios de la entidad </t>
  </si>
  <si>
    <t>La actividad que conlleva el riesgo se ejecuta como máximo 2 veces por año</t>
  </si>
  <si>
    <t xml:space="preserve">Nivel Central </t>
  </si>
  <si>
    <t>SEGUIMIENTO MATRIZ DE RIESGOS SIGCMA 2 TRIMESTRE</t>
  </si>
  <si>
    <t>SEGUIMIENTO MATRIZ DE RIESGOS SIGCMA 3 TRIMESTRE</t>
  </si>
  <si>
    <t>SEGUIMIENTO MATRIZ DE RIESGOS SIGCMA 4 TRIMESTRE</t>
  </si>
  <si>
    <t>ANÁLISIS DEL RESULTADO FINAL 
2 TRIMESTRE</t>
  </si>
  <si>
    <t>ANÁLISIS DEL RESULTADO FINAL 
3 TRIMESTRE</t>
  </si>
  <si>
    <t>ANÁLISIS DEL RESULTADO FINAL 
4 TRIMESTRE</t>
  </si>
  <si>
    <r>
      <t xml:space="preserve"> -</t>
    </r>
    <r>
      <rPr>
        <sz val="11"/>
        <rFont val="Arial Narrow"/>
        <family val="2"/>
      </rPr>
      <t xml:space="preserve"> </t>
    </r>
    <r>
      <rPr>
        <b/>
        <sz val="11"/>
        <rFont val="Arial Narrow"/>
        <family val="2"/>
      </rPr>
      <t xml:space="preserve"> Hoja 10 Matriz de Calor: </t>
    </r>
    <r>
      <rPr>
        <sz val="11"/>
        <rFont val="Arial Narrow"/>
        <family val="2"/>
      </rPr>
      <t xml:space="preserve">En esta hoja, en la medida en que ese diligencia el Mapa Final, se verán reflejados los riesgos en su zona correspondiente. Esta hoja no se diligencia se genera de manera automática.
</t>
    </r>
  </si>
  <si>
    <r>
      <t xml:space="preserve"> -  </t>
    </r>
    <r>
      <rPr>
        <b/>
        <sz val="10"/>
        <rFont val="Arial Narrow"/>
        <family val="2"/>
      </rPr>
      <t>Hoja 11 a la 14 Seguimientos Trimestrales</t>
    </r>
    <r>
      <rPr>
        <sz val="10"/>
        <rFont val="Arial Narrow"/>
        <family val="2"/>
      </rPr>
      <t xml:space="preserve">: En estas hojas de cálculo se realiza el seguimiento trimestral del mapa final de riesgos </t>
    </r>
  </si>
  <si>
    <t xml:space="preserve">Carencia de transparencia, etica y valores . </t>
  </si>
  <si>
    <t>Cualquier afectación la violacion de los derechos de los ciudadanos se considera con consecuencias desastrosas.</t>
  </si>
  <si>
    <t>Riesgo</t>
  </si>
  <si>
    <t>Corrupción</t>
  </si>
  <si>
    <t>Cualquier afectación a la violacion de los derechosn de los cuidadanos se considera con consecuencias altas.</t>
  </si>
  <si>
    <t>Cualquier afectación a la violacion de los derechos de los ciudadanos se considera con consecuencias altas</t>
  </si>
  <si>
    <t>Cualquier afectación a la violacion de los derechos de los ciudadanos se considera con consecuencias desastrosas</t>
  </si>
  <si>
    <t>Desconocimiento de los lineamientos ambientales y normatividad  ambiental vigente</t>
  </si>
  <si>
    <t>Posibilidad de afectación ambiental debido al desconocimiento de las lineamientos ambientales y normatividad ambiental vigente</t>
  </si>
  <si>
    <t>Reputacional (Corrupción)</t>
  </si>
  <si>
    <t>Reputacional(Corrupción)</t>
  </si>
  <si>
    <t xml:space="preserve"> Afectación Ambiental</t>
  </si>
  <si>
    <t>Listas de asistencia de las sensibilización y capacitaciones charlas del Sistema de Gestión Ambiental y "Formación de Auditores en la Norma NTC ISO 14001:2015 y en la Norma Técnica de la Rama Judicial NTC 6256 :2018" por parte del  SIGCMA</t>
  </si>
  <si>
    <t xml:space="preserve">Actas de reunión donde se ratifica el compromiso de la Alta Dirección, para la implementación, mantenimiento y fortalecimiento del Sistema de Gestión Ambiental y del Plan de Gestión Ambiental de la Rama Judicial por medio de revisiones y seguimiento periódico por medio de los Comites del SIGCMA y reuniones de la Alta Dirección  </t>
  </si>
  <si>
    <t>Listas de asistencia de las actividades de formación virtual y Autodiagnóstico inicial de estado de la Gestión Ambiental en las diferentes sedes</t>
  </si>
  <si>
    <t xml:space="preserve">La matriz automáticamente hará el cálculo para el control analizado (Columna T) </t>
  </si>
  <si>
    <t>Esta casilla no se diligencia, depende de la selección en la columna R.</t>
  </si>
  <si>
    <t>Teniendo en cuenta que ingresó la información de PROBABILIDAD e IMPACTO, la matriz automáticamente hará el cálculo para la zona de riesgo inherente (Columna N)</t>
  </si>
  <si>
    <t>Utilice la lista de despligue que se encuentra parametrizada, le aparecerán las opciones de la tabla de Impacto del presente documento. La matriz automáticamente hará el cálculo para el nivel de impacto inherente (Columnas L-M)</t>
  </si>
  <si>
    <t>Defina el # de veces que se ejecuta la actividad durante el año, (Recuerde la probabilidad e ocurrencia del riesgo se defien como el No. de veces que se pasa por el punto de riesgo en el periodo de 1 año). La matriz automáticamente hará el cálculo para el nivel de probabilidad inherente (Columnas I-J)</t>
  </si>
  <si>
    <t>Utilice la lista de despligue que se encuentra parametrizada, le aparecerán las opciones: 1)Daños Activos Fijos/Eventos Externos, 2)Ejecucion y Administracion de procesos, 3)Fallas Tecnologicas, 4)Fraude Externo, 5)Fraude Interno, 6)Relaciones Laborales, 7)Usuarios, productos y practicas organizacionales, 8)Evento Internos Ambientales</t>
  </si>
  <si>
    <t>Utilice la lista de despligue que se encuentra parametrizada, le aparecerán las opciones: 1)Preventivo, 2)Detectivo, 3)Correctivo.</t>
  </si>
  <si>
    <t>Utilice la lista de despligue que se encuentra parametrizada, le aparecerán las opciones: 1)Automático, 2)Manual.</t>
  </si>
  <si>
    <t xml:space="preserve">Utilice la lista de despligue que se encuentra parametrizada, le aparecerán las opciones: 1)Documentado, 2)Sin documentar. Estas no se presentan valoración </t>
  </si>
  <si>
    <t xml:space="preserve">Utilice la lista de despligue que se encuentra parametrizada, le aparecerán las opciones: 1)Continua, 2)Aleatoria. Estas no se presentan valoración </t>
  </si>
  <si>
    <t xml:space="preserve">Utilice la lista de despligue que se encuentra parametrizada, le aparecerán las opciones: 1)Con Registro, 2) Sin Registro.Estas no se presentan valoración </t>
  </si>
  <si>
    <r>
      <t xml:space="preserve">Antes de iniciar con el diligenciamiento de la información en la matriz, se requiere haber avanzado en el análisis del </t>
    </r>
    <r>
      <rPr>
        <b/>
        <sz val="11"/>
        <rFont val="Arial Narrow"/>
        <family val="2"/>
      </rPr>
      <t>proceso, su objetivo, alcance, actividades clave</t>
    </r>
    <r>
      <rPr>
        <sz val="11"/>
        <rFont val="Arial Narrow"/>
        <family val="2"/>
      </rPr>
      <t xml:space="preserve">, considere los lineamientos establecidos en el </t>
    </r>
    <r>
      <rPr>
        <b/>
        <sz val="11"/>
        <color rgb="FF002060"/>
        <rFont val="Arial Narrow"/>
        <family val="2"/>
      </rPr>
      <t>Paso 2: identificación del riesgo</t>
    </r>
    <r>
      <rPr>
        <sz val="11"/>
        <rFont val="Arial Narrow"/>
        <family val="2"/>
      </rPr>
      <t xml:space="preserve">, donde se explica ampliamente las bases para adelantar este análisis.
Así mismo, considere en el </t>
    </r>
    <r>
      <rPr>
        <b/>
        <sz val="11"/>
        <color rgb="FF002060"/>
        <rFont val="Arial Narrow"/>
        <family val="2"/>
      </rPr>
      <t>Paso 3: valoración del riesgo</t>
    </r>
    <r>
      <rPr>
        <sz val="11"/>
        <rFont val="Arial Narrow"/>
        <family val="2"/>
      </rPr>
      <t xml:space="preserve"> los lineamientos para definir el No. de veces que se hace la actividad con la cual se relaciona el riesgo y su impacto en términos establecidos en la Tabla de Impacto. En este mismo paso se analizan los controles que deben responder a los atributos de eficiencia e informativos.
</t>
    </r>
  </si>
  <si>
    <r>
      <t>La matriz automáticamente hará el cálculo, acorde con el control o controles definidos con sus atributos analizados, lo que permitirá establecer e</t>
    </r>
    <r>
      <rPr>
        <sz val="9"/>
        <color theme="1"/>
        <rFont val="Arial Narrow"/>
        <family val="2"/>
      </rPr>
      <t>l nivel de riesgo inherente</t>
    </r>
    <r>
      <rPr>
        <sz val="9"/>
        <rFont val="Arial Narrow"/>
        <family val="2"/>
      </rPr>
      <t xml:space="preserve"> (Columnas AA -AD- AE-AF-AG-AH).</t>
    </r>
  </si>
  <si>
    <t>Utilice la lista de despligue que se encuentra parametrizada, le aparecerán las opciones: 1)Aceptar, 2)Evitar, 3)Reducir (compartir), 4)Reducir (mitigar) y tener en cuenta el tratamiento a  implementar que se encuentra estipulado en la Hoja 10 de Matriz de Calor en la parte derecha.</t>
  </si>
  <si>
    <t>Utilice la lista de despligue que se encuentra parametrizada, le aparecerán las opciones: 1)Finalizado, 2)En curso, la selección en este caso dependerá de las acciones del plan que se hayan establecido en cada caso.</t>
  </si>
  <si>
    <t>UNIDAD REGISTRO NACIONAL DE ABOGADOS Y AUXILIARES DE LA JUSTICIA</t>
  </si>
  <si>
    <t>REGISTRO Y CONTROL DE ABOGADOS Y AUXILIARES DE LA JUSTICIA</t>
  </si>
  <si>
    <t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t>
  </si>
  <si>
    <t>Reforma a la Justicia</t>
  </si>
  <si>
    <t>Ampliación de la cobertura en la oferta y fomentar medidas que reduzcan la congestión, para evitar la mora en la prestacion de servicios con el  fortalecimiento del Talento Humano.</t>
  </si>
  <si>
    <t>Expedición, modificación o cambios en las normas y/o competencias asignadas.</t>
  </si>
  <si>
    <r>
      <t xml:space="preserve">Implementación de la Ley 1905 de 28 de junio de 2018 </t>
    </r>
    <r>
      <rPr>
        <i/>
        <sz val="10"/>
        <color rgb="FF000000"/>
        <rFont val="Arial"/>
        <family val="2"/>
      </rPr>
      <t xml:space="preserve">"Por la cual se dictan disposiciones relacionadas con el ejercicio profesional de abogado" </t>
    </r>
    <r>
      <rPr>
        <sz val="10"/>
        <color rgb="FF000000"/>
        <rFont val="Arial"/>
        <family val="2"/>
      </rPr>
      <t>donde se establece como requisito, para la expedición de la tarjeta profesional de Abogado, la aprobación del examen de estado que realizará el Consejo Superior de la Judicatura.</t>
    </r>
  </si>
  <si>
    <t>Afianzamiento de la imagen institucional e incremento del nivel de percepción positivo frente a las partes interesadas.</t>
  </si>
  <si>
    <t>Disminución del Presupuesto, Falta de asignacion de recursos por parte del Gobierno Nacional que permita cubrir las necesidades espècificas de la unidad</t>
  </si>
  <si>
    <t xml:space="preserve">Gestión para la promoción de convenios y apoyo interinstitucional de las diferentes entidades del Estado y socios estratégicos. </t>
  </si>
  <si>
    <t>Demora en la contratación</t>
  </si>
  <si>
    <t xml:space="preserve">Aumento de la capacidad de respuesta para atender las necesidades de las partes interesadas. </t>
  </si>
  <si>
    <t xml:space="preserve">Paros o Ceses de Actividades </t>
  </si>
  <si>
    <t xml:space="preserve">Insuficiente cobertura de las TIC por parte del Gobierno Nacional y desactualización.
Ataques ciberneticos, hacker, virus y perdida información </t>
  </si>
  <si>
    <t>Adquirir una plataforma tecnologica para los procedimientos de la Unidad, que facilite atender oportunamente los trámites inherentes a sus funciones.</t>
  </si>
  <si>
    <t>Legales y reglamentarios (estadnadres nacionales, internacionales, regulacion )</t>
  </si>
  <si>
    <t>Deficiente legislación y reglamentación acorde a la realidad que afecta la prestacion del servicio,Restricciones de movilidad, aislamiento, restricciones de ingreso a las sedes judiciales.</t>
  </si>
  <si>
    <t>AMBIENTALES</t>
  </si>
  <si>
    <t>Realización de trabajo en casa o teletrabajo</t>
  </si>
  <si>
    <t xml:space="preserve">FORTALEZAS(Factores específicos) ) </t>
  </si>
  <si>
    <t>Estratégicos :(direccionamiento estratégico, planeación institucional,
liderazgo, trabajo en equipo)</t>
  </si>
  <si>
    <t>Desconocimiento de las competencias y funciones de la organización.</t>
  </si>
  <si>
    <t>Mantener una base de datos actualizada con los profesionales del derecho y sus domicilios profesionales. Identificación de los abogados de forma optima, de acuerdo a los resultados de la consultoria para la modernización tecnológica de la Tarejta Profesional de Abogado, considerando además el Decreto 2106 de 2019.</t>
  </si>
  <si>
    <t>Insuficiente asignación presupuestal que permita suplir las necesidades de la Unidad.</t>
  </si>
  <si>
    <t>Se realizan las consultorias para determinar la mejor alternativa para la modernizacion tecnologica de la Tarjeta Profesional de Abogado y la implementación de la Ley 1905 de 2018 sobre el examen de estado a los Abogados.</t>
  </si>
  <si>
    <t>Deficit de personal, Alta carga laboral</t>
  </si>
  <si>
    <t>Conocimiento, capacidad y compromiso de los servidores judiciales</t>
  </si>
  <si>
    <t>Incumplimiento de las obligaciones por parte de  contratistas</t>
  </si>
  <si>
    <t>Expedición de certificado de Vigencia con domicilio profesional y duplicado en trámite, notificación de resoluciones al correo electrónico de los egresados, y entrega de la Tarjeta profesional en el domicilio del usuario</t>
  </si>
  <si>
    <t xml:space="preserve">Alta Complejidad de las herramientas del sistema que no permiten cambios en el sistema que permitan agilizar los procedimientos del SIRNA </t>
  </si>
  <si>
    <t>Utilización de todos los medios electrónicos.  Se incorporó el trabajo en casa. Se realizan las actividades a través de las herramientas TIC (Página web, correo electrónico, teams, SIGOBIUS web). La URNA cuenta con el Sistema de Información SIRNA, donde los usuarios realizan su preinscripción en línea, y radican los documentos por correo electrronico..</t>
  </si>
  <si>
    <t>Actualizacion y Mantenimiento  del Sofware, y poco soporte.</t>
  </si>
  <si>
    <t>Errores en los Productos finales</t>
  </si>
  <si>
    <t>Mantener actualizado el  archivo digital</t>
  </si>
  <si>
    <t>Trabajo desde casa</t>
  </si>
  <si>
    <t>Equipos desactualizados,herramientas básicas. Muebles y enseres viejos, poco funcionales.
Insuficientes elementos de trabajo.</t>
  </si>
  <si>
    <t>Eliminación del Papel, Traslado de los equipos a residencia de los servidores judiciales</t>
  </si>
  <si>
    <t>Falta de Reglamentación y actualización para el uso de medios electrónicos de comunicación oficiales y no oficiales</t>
  </si>
  <si>
    <t>Se implementó la funcionalidad en el Sistema de Información Sirna, para la consulta del correo electrónico de los abogados, por parte de los despachos judiciales</t>
  </si>
  <si>
    <t>Demora en la respuesta de las solicitudes de trámites</t>
  </si>
  <si>
    <t>Contar con un recurso tecnologico adecuado para  incorporar los documentos del trámite con la solicitud , Fortalecer la planta de personal por cuanto se incrementa la demanda de solicitudes para la URNA</t>
  </si>
  <si>
    <t xml:space="preserve"> </t>
  </si>
  <si>
    <t>Implementación de la Ley 1905 de 2018</t>
  </si>
  <si>
    <t>PLAN DE ACCION</t>
  </si>
  <si>
    <t>Modernización de la Tarjeta Profesional de Abogado</t>
  </si>
  <si>
    <t>Implementacion de la solución tecnológica para el manejo de las tarjetas profesionales de Abogado, Practicas Jurídicas,  Licenicas Temporales, carné de Jueces de Paz y de Reconsideración,  y ajustes a la radicación y notificación digital de los productos finales.</t>
  </si>
  <si>
    <t>PLAN DE ACCION, PLAN DE RIESGOS</t>
  </si>
  <si>
    <t>Actualizacion y ajustes al sistema de información SIRNA que coayuden a agilizar la gestión y generación de los productos finales, y el cumplimiento en terminos de oportunidad a todos los trámites solicitados</t>
  </si>
  <si>
    <t>1,5,6</t>
  </si>
  <si>
    <t>3,4,7,8,9, 10</t>
  </si>
  <si>
    <t>PLAN DE ACCION Y PLAN DE RIESGOS</t>
  </si>
  <si>
    <t>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t>
  </si>
  <si>
    <t>Revisión de los documentos aportados que pretenden hacer valer para cada trámite.</t>
  </si>
  <si>
    <t>Validacion de Informacion con los establecimientos de educacion Superior</t>
  </si>
  <si>
    <t>Actualizacion de la base de datos  fallecidos con la Registraduria Nacional del Estado Civil</t>
  </si>
  <si>
    <t xml:space="preserve">Anotacion y Registro de las Sanciones Disciplinarias impuestas por la Comisión Nacional De Disciplina Judicial.  </t>
  </si>
  <si>
    <t xml:space="preserve">Posibilidad de incumplimiento de los requisitos legalmente  establecidas para cada trámite debido a la  omision  o presentación de documentos fraudolentos que pretendan hacer valer. </t>
  </si>
  <si>
    <t xml:space="preserve">Redistribución y prioridad de las funciones asignados al personal de la unidad </t>
  </si>
  <si>
    <t>Error en los productos finales expedidos por la URNA</t>
  </si>
  <si>
    <r>
      <rPr>
        <b/>
        <sz val="11"/>
        <color rgb="FF00B050"/>
        <rFont val="Calibri"/>
        <family val="2"/>
        <scheme val="minor"/>
      </rPr>
      <t>1.</t>
    </r>
    <r>
      <rPr>
        <sz val="11"/>
        <rFont val="Calibri"/>
        <family val="2"/>
        <scheme val="minor"/>
      </rPr>
      <t>Insuficiente planta de personal para adelantar los procesos y actividades relacionadas con los trámites de la URNA.</t>
    </r>
    <r>
      <rPr>
        <sz val="11"/>
        <color theme="1"/>
        <rFont val="Calibri"/>
        <family val="2"/>
        <scheme val="minor"/>
      </rPr>
      <t xml:space="preserve">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t>
    </r>
  </si>
  <si>
    <t>Diligenciamento erroneo de la informacion basica  del solicitante, por parte del Usuario y del Gestor del Trámite.</t>
  </si>
  <si>
    <t xml:space="preserve">Reprocesos de las actividades, que afecta la imagen y credibilidad de la Corporación. </t>
  </si>
  <si>
    <t>Asignaciónde cargos de descongestión para apoyar en los procesos y actividades relacionadas con los procedimientos de la URNA.</t>
  </si>
  <si>
    <t>Exigir control de calidad a la empresa elaboradora de tarjetas profesionales, así como la la empresa que entrega las tarjetas profesionales en los domicilios de los titulares</t>
  </si>
  <si>
    <t>Verificación y revisión a los actos administrativos que se proyecten relacionados con el  procedimiento de Práctica jurídica, Prácticas Academicas.</t>
  </si>
  <si>
    <t>Realizar Control de Calidad de los Productos finales producidos en la URNA.</t>
  </si>
  <si>
    <t>Demora en la expedición de documentos y trámites solicitados.</t>
  </si>
  <si>
    <t>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t>
  </si>
  <si>
    <t>Monitoreo y control por medio de las Auditorias Internas, Externas  Así como listado cronologico  de la recepción de solicitudes  allegadas a la URNA.</t>
  </si>
  <si>
    <t>Informes de Gestión seguimiento a los tramites.</t>
  </si>
  <si>
    <r>
      <rPr>
        <b/>
        <sz val="11"/>
        <color rgb="FF00B050"/>
        <rFont val="Calibri"/>
        <family val="2"/>
        <scheme val="minor"/>
      </rPr>
      <t xml:space="preserve">1. </t>
    </r>
    <r>
      <rPr>
        <sz val="12"/>
        <rFont val="Calibri"/>
        <family val="2"/>
        <scheme val="minor"/>
      </rPr>
      <t xml:space="preserve">Paros huelgas y protestas que afecten la prestación del servicio. </t>
    </r>
    <r>
      <rPr>
        <b/>
        <sz val="11"/>
        <color rgb="FF00B050"/>
        <rFont val="Calibri"/>
        <family val="2"/>
        <scheme val="minor"/>
      </rPr>
      <t xml:space="preserve"> </t>
    </r>
    <r>
      <rPr>
        <sz val="11"/>
        <color theme="1"/>
        <rFont val="Calibri"/>
        <family val="2"/>
        <scheme val="minor"/>
      </rPr>
      <t xml:space="preserve">
2. Congestion de trámites por fallas en los sistemas de información  
3. Disturbios o hechos violentos
4.Pandemia
5.Emergencias Ambientales</t>
    </r>
  </si>
  <si>
    <r>
      <t xml:space="preserve">1.Inadecuada revisión, validación y diligenciamiento de los formularios unicos para solicitudes de la URNA
2.Falta de conocimiento por parte de los ususarios frente a los requisitos.
3.Desconocimiento del funcionario  del procedimiento y requisitos para cada trámite.
</t>
    </r>
    <r>
      <rPr>
        <sz val="11"/>
        <rFont val="Calibri"/>
        <family val="2"/>
        <scheme val="minor"/>
      </rPr>
      <t>4.Insuficiente planta de personal para adelantar los procesos y actividades relacionadas con los procesos de la URNA</t>
    </r>
    <r>
      <rPr>
        <b/>
        <sz val="11"/>
        <rFont val="Calibri"/>
        <family val="2"/>
        <scheme val="minor"/>
      </rPr>
      <t xml:space="preserve">
</t>
    </r>
    <r>
      <rPr>
        <sz val="11"/>
        <rFont val="Calibri"/>
        <family val="2"/>
        <scheme val="minor"/>
      </rPr>
      <t>5.Alto volumen de carga laboral
6.Presentacion de documentos adulterados</t>
    </r>
  </si>
  <si>
    <t>Elaboración  y aplicación de medidas de prevención, contención y mitigación del riesgo  ambiental asociado por parte de la entidad.</t>
  </si>
  <si>
    <t>Implementación de herramientas tecnológicas propias de la entidad para el trabajo en casa SIRNA</t>
  </si>
  <si>
    <r>
      <rPr>
        <sz val="11"/>
        <rFont val="Calibri"/>
        <family val="2"/>
        <scheme val="minor"/>
      </rPr>
      <t>1.Falta de apropiación del Plan de Gestión Ambiental que aplica para la Rama Judicial Acuerdo PSAA14-10160</t>
    </r>
    <r>
      <rPr>
        <sz val="11"/>
        <color theme="1"/>
        <rFont val="Calibri"/>
        <family val="2"/>
        <scheme val="minor"/>
      </rPr>
      <t xml:space="preserve">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t>
    </r>
  </si>
  <si>
    <t>Suceso de fuerza mayor que imposibilitan la labor de la URNA y afecta la imagen de la corporacion</t>
  </si>
  <si>
    <t>UNIDAD DE REGISTRO NACIONAL DE ABOGADOS Y AUXILIARES DE LA JUSTICIA</t>
  </si>
  <si>
    <t xml:space="preserve">Expedición de documentos sin el lleno de los requisitos legales </t>
  </si>
  <si>
    <t>REGISTRO Y CONTROL DE ABOGADOS Y  AUXILIARES DE JUSTICIA</t>
  </si>
  <si>
    <t>Perdida de información procesada en las bases de datos</t>
  </si>
  <si>
    <t xml:space="preserve">Falta de respaldos y tegnologia </t>
  </si>
  <si>
    <t>1. Falta de Comunicación   2. Fallas en las redes de comunicación.  Hakers o virus informaticos. Falla en los Servidores</t>
  </si>
  <si>
    <t xml:space="preserve">Posibilidad de  afectación en la Prestación  debido a un suceso de fuerza mayor que imposibilita la gestión de la URNA </t>
  </si>
  <si>
    <t>Realizar Bacups</t>
  </si>
  <si>
    <t>tener alojamiento de informacion</t>
  </si>
  <si>
    <t>Contar con redes amplias</t>
  </si>
  <si>
    <t>probabilidad</t>
  </si>
  <si>
    <t>Inaplicabilidad de la normatividad ambiental vigente</t>
  </si>
</sst>
</file>

<file path=xl/styles.xml><?xml version="1.0" encoding="utf-8"?>
<styleSheet xmlns="http://schemas.openxmlformats.org/spreadsheetml/2006/main" xmlns:mc="http://schemas.openxmlformats.org/markup-compatibility/2006" xmlns:x14ac="http://schemas.microsoft.com/office/spreadsheetml/2009/9/ac" xmlns:x16r2="http://schemas.microsoft.com/office/spreadsheetml/2015/02/main" xmlns:xr="http://schemas.microsoft.com/office/spreadsheetml/2014/revision" mc:Ignorable="x14ac x16r2 xr">
  <numFmts count="1">
    <numFmt numFmtId="164" formatCode="[$-240A]d&quot; de &quot;mmmm&quot; de &quot;yyyy;@"/>
  </numFmts>
  <fonts count="86" x14ac:knownFonts="1">
    <font>
      <sz val="11"/>
      <color theme="1"/>
      <name val="Calibri"/>
      <family val="2"/>
      <scheme val="minor"/>
    </font>
    <font>
      <sz val="11"/>
      <color theme="1"/>
      <name val="Arial Narrow"/>
      <family val="2"/>
    </font>
    <font>
      <sz val="14"/>
      <color theme="1"/>
      <name val="Arial Narrow"/>
      <family val="2"/>
    </font>
    <font>
      <b/>
      <sz val="11"/>
      <color theme="1"/>
      <name val="Arial Narrow"/>
      <family val="2"/>
    </font>
    <font>
      <b/>
      <sz val="11"/>
      <color theme="0"/>
      <name val="Arial Narrow"/>
      <family val="2"/>
    </font>
    <font>
      <b/>
      <sz val="14"/>
      <color theme="0"/>
      <name val="Arial Narrow"/>
      <family val="2"/>
    </font>
    <font>
      <b/>
      <sz val="16"/>
      <color theme="0"/>
      <name val="Arial Narrow"/>
      <family val="2"/>
    </font>
    <font>
      <b/>
      <sz val="22"/>
      <color theme="1"/>
      <name val="Arial"/>
      <family val="2"/>
    </font>
    <font>
      <sz val="10"/>
      <name val="Arial"/>
      <family val="2"/>
    </font>
    <font>
      <sz val="10"/>
      <name val="Arial Narrow"/>
      <family val="2"/>
    </font>
    <font>
      <b/>
      <u/>
      <sz val="11"/>
      <name val="Arial Narrow"/>
      <family val="2"/>
    </font>
    <font>
      <b/>
      <sz val="11"/>
      <name val="Arial Narrow"/>
      <family val="2"/>
    </font>
    <font>
      <sz val="11"/>
      <name val="Arial Narrow"/>
      <family val="2"/>
    </font>
    <font>
      <b/>
      <sz val="10"/>
      <name val="Arial Narrow"/>
      <family val="2"/>
    </font>
    <font>
      <sz val="12"/>
      <name val="Times New Roman"/>
      <family val="1"/>
    </font>
    <font>
      <b/>
      <sz val="9"/>
      <name val="Arial Narrow"/>
      <family val="2"/>
    </font>
    <font>
      <sz val="9"/>
      <name val="Arial Narrow"/>
      <family val="2"/>
    </font>
    <font>
      <b/>
      <sz val="9"/>
      <color theme="9" tint="-0.249977111117893"/>
      <name val="Arial Narrow"/>
      <family val="2"/>
    </font>
    <font>
      <b/>
      <sz val="9"/>
      <color theme="0"/>
      <name val="Arial Narrow"/>
      <family val="2"/>
    </font>
    <font>
      <sz val="11"/>
      <color rgb="FFFF0000"/>
      <name val="Calibri"/>
      <family val="2"/>
      <scheme val="minor"/>
    </font>
    <font>
      <b/>
      <sz val="11"/>
      <color theme="1"/>
      <name val="Calibri"/>
      <family val="2"/>
      <scheme val="minor"/>
    </font>
    <font>
      <sz val="11"/>
      <color theme="0"/>
      <name val="Calibri"/>
      <family val="2"/>
      <scheme val="minor"/>
    </font>
    <font>
      <b/>
      <sz val="26"/>
      <color theme="1"/>
      <name val="Arial Narrow"/>
      <family val="2"/>
    </font>
    <font>
      <b/>
      <sz val="18"/>
      <color theme="1"/>
      <name val="Arial Narrow"/>
      <family val="2"/>
    </font>
    <font>
      <sz val="16"/>
      <color theme="1"/>
      <name val="Arial Narrow"/>
      <family val="2"/>
    </font>
    <font>
      <sz val="16"/>
      <color rgb="FF000000"/>
      <name val="Arial Narrow"/>
      <family val="2"/>
    </font>
    <font>
      <sz val="18"/>
      <name val="Arial"/>
      <family val="2"/>
    </font>
    <font>
      <sz val="11"/>
      <name val="Calibri"/>
      <family val="2"/>
      <scheme val="minor"/>
    </font>
    <font>
      <sz val="24"/>
      <name val="Arial"/>
      <family val="2"/>
    </font>
    <font>
      <sz val="16"/>
      <color rgb="FFFF0000"/>
      <name val="Arial Narrow"/>
      <family val="2"/>
    </font>
    <font>
      <sz val="16"/>
      <color rgb="FFFF0000"/>
      <name val="Calibri"/>
      <family val="2"/>
      <scheme val="minor"/>
    </font>
    <font>
      <b/>
      <sz val="14"/>
      <color rgb="FF000000"/>
      <name val="Arial Narrow"/>
      <family val="2"/>
    </font>
    <font>
      <sz val="10"/>
      <color theme="1"/>
      <name val="Calibri"/>
      <family val="2"/>
      <scheme val="minor"/>
    </font>
    <font>
      <sz val="12"/>
      <color theme="1"/>
      <name val="Calibri"/>
      <family val="2"/>
      <scheme val="minor"/>
    </font>
    <font>
      <b/>
      <sz val="12"/>
      <color rgb="FF000000"/>
      <name val="Arial Narrow"/>
      <family val="2"/>
    </font>
    <font>
      <sz val="12"/>
      <color rgb="FF000000"/>
      <name val="Arial Narrow"/>
      <family val="2"/>
    </font>
    <font>
      <b/>
      <sz val="12"/>
      <color theme="9" tint="-0.249977111117893"/>
      <name val="Arial Narrow"/>
      <family val="2"/>
    </font>
    <font>
      <b/>
      <sz val="12"/>
      <name val="Arial Narrow"/>
      <family val="2"/>
    </font>
    <font>
      <sz val="12"/>
      <color theme="1"/>
      <name val="Arial Narrow"/>
      <family val="2"/>
    </font>
    <font>
      <b/>
      <sz val="9"/>
      <color theme="1"/>
      <name val="Arial Narrow"/>
      <family val="2"/>
    </font>
    <font>
      <b/>
      <sz val="20"/>
      <color theme="1"/>
      <name val="Calibri"/>
      <family val="2"/>
      <scheme val="minor"/>
    </font>
    <font>
      <b/>
      <sz val="12"/>
      <color rgb="FF000000"/>
      <name val="Calibri"/>
      <family val="2"/>
    </font>
    <font>
      <b/>
      <sz val="18"/>
      <color rgb="FF000000"/>
      <name val="Calibri"/>
      <family val="2"/>
    </font>
    <font>
      <b/>
      <sz val="11"/>
      <color rgb="FF002060"/>
      <name val="Arial Narrow"/>
      <family val="2"/>
    </font>
    <font>
      <b/>
      <i/>
      <sz val="10"/>
      <color theme="1"/>
      <name val="Calibri"/>
      <family val="2"/>
      <scheme val="minor"/>
    </font>
    <font>
      <sz val="11"/>
      <color theme="1"/>
      <name val="Arial"/>
      <family val="2"/>
    </font>
    <font>
      <b/>
      <sz val="10"/>
      <color theme="1"/>
      <name val="Arial"/>
      <family val="2"/>
    </font>
    <font>
      <b/>
      <sz val="10"/>
      <color theme="0"/>
      <name val="Arial"/>
      <family val="2"/>
    </font>
    <font>
      <sz val="11"/>
      <color theme="0"/>
      <name val="Arial"/>
      <family val="2"/>
    </font>
    <font>
      <b/>
      <sz val="26"/>
      <color theme="1"/>
      <name val="Calibri"/>
      <family val="2"/>
      <scheme val="minor"/>
    </font>
    <font>
      <b/>
      <sz val="10"/>
      <color theme="0" tint="-4.9989318521683403E-2"/>
      <name val="Arial"/>
      <family val="2"/>
    </font>
    <font>
      <sz val="10"/>
      <color theme="1"/>
      <name val="Arial"/>
      <family val="2"/>
    </font>
    <font>
      <sz val="10"/>
      <color rgb="FF000000"/>
      <name val="Arial"/>
      <family val="2"/>
    </font>
    <font>
      <sz val="10"/>
      <name val="Calibri"/>
      <family val="2"/>
      <scheme val="minor"/>
    </font>
    <font>
      <b/>
      <sz val="10"/>
      <name val="Arial"/>
      <family val="2"/>
    </font>
    <font>
      <sz val="10"/>
      <color theme="0"/>
      <name val="Arial"/>
      <family val="2"/>
    </font>
    <font>
      <b/>
      <i/>
      <sz val="16"/>
      <name val="Calibri"/>
      <family val="2"/>
      <scheme val="minor"/>
    </font>
    <font>
      <b/>
      <sz val="26"/>
      <color theme="1"/>
      <name val="Arial"/>
      <family val="2"/>
    </font>
    <font>
      <b/>
      <sz val="24"/>
      <color rgb="FF000000"/>
      <name val="Arial"/>
      <family val="2"/>
    </font>
    <font>
      <sz val="26"/>
      <color rgb="FF000000"/>
      <name val="Arial"/>
      <family val="2"/>
    </font>
    <font>
      <sz val="26"/>
      <color rgb="FFFFFFFF"/>
      <name val="Arial"/>
      <family val="2"/>
    </font>
    <font>
      <b/>
      <sz val="18"/>
      <color theme="1"/>
      <name val="Arial"/>
      <family val="2"/>
    </font>
    <font>
      <b/>
      <sz val="18"/>
      <color rgb="FF000000"/>
      <name val="Arial"/>
      <family val="2"/>
    </font>
    <font>
      <sz val="18"/>
      <color rgb="FF000000"/>
      <name val="Arial"/>
      <family val="2"/>
    </font>
    <font>
      <sz val="18"/>
      <color rgb="FFFFFFFF"/>
      <name val="Arial"/>
      <family val="2"/>
    </font>
    <font>
      <sz val="10"/>
      <color theme="1"/>
      <name val="Roboto"/>
    </font>
    <font>
      <b/>
      <sz val="22"/>
      <color theme="0"/>
      <name val="Arial Narrow"/>
      <family val="2"/>
    </font>
    <font>
      <sz val="26"/>
      <color theme="1"/>
      <name val="Arial"/>
      <family val="2"/>
    </font>
    <font>
      <sz val="11"/>
      <color theme="0"/>
      <name val="Arial Narrow"/>
      <family val="2"/>
    </font>
    <font>
      <b/>
      <sz val="11"/>
      <color rgb="FF00B050"/>
      <name val="Calibri"/>
      <family val="2"/>
      <scheme val="minor"/>
    </font>
    <font>
      <sz val="11"/>
      <color rgb="FF00B050"/>
      <name val="Calibri"/>
      <family val="2"/>
      <scheme val="minor"/>
    </font>
    <font>
      <b/>
      <sz val="16"/>
      <color theme="1"/>
      <name val="Calibri"/>
      <family val="2"/>
      <scheme val="minor"/>
    </font>
    <font>
      <b/>
      <sz val="20"/>
      <color rgb="FF000000"/>
      <name val="Calibri"/>
      <family val="2"/>
    </font>
    <font>
      <b/>
      <sz val="16"/>
      <color rgb="FF000000"/>
      <name val="Calibri"/>
      <family val="2"/>
    </font>
    <font>
      <b/>
      <sz val="10"/>
      <color theme="1"/>
      <name val="Calibri"/>
      <family val="2"/>
      <scheme val="minor"/>
    </font>
    <font>
      <sz val="10"/>
      <color theme="4"/>
      <name val="Calibri"/>
      <family val="2"/>
      <scheme val="minor"/>
    </font>
    <font>
      <b/>
      <sz val="10"/>
      <color theme="0"/>
      <name val="Arial Narrow"/>
      <family val="2"/>
    </font>
    <font>
      <b/>
      <sz val="10"/>
      <color theme="2"/>
      <name val="Arial Narrow"/>
      <family val="2"/>
    </font>
    <font>
      <b/>
      <sz val="20"/>
      <color theme="0"/>
      <name val="Arial Narrow"/>
      <family val="2"/>
    </font>
    <font>
      <sz val="9"/>
      <color theme="1"/>
      <name val="Arial Narrow"/>
      <family val="2"/>
    </font>
    <font>
      <b/>
      <i/>
      <sz val="10"/>
      <color theme="1"/>
      <name val="Arial"/>
      <family val="2"/>
    </font>
    <font>
      <i/>
      <sz val="10"/>
      <color rgb="FF000000"/>
      <name val="Arial"/>
      <family val="2"/>
    </font>
    <font>
      <b/>
      <i/>
      <sz val="10"/>
      <name val="Arial"/>
      <family val="2"/>
    </font>
    <font>
      <b/>
      <sz val="10"/>
      <color rgb="FFFF0000"/>
      <name val="Arial"/>
      <family val="2"/>
    </font>
    <font>
      <b/>
      <sz val="11"/>
      <name val="Calibri"/>
      <family val="2"/>
      <scheme val="minor"/>
    </font>
    <font>
      <sz val="12"/>
      <name val="Calibri"/>
      <family val="2"/>
      <scheme val="minor"/>
    </font>
  </fonts>
  <fills count="26">
    <fill>
      <patternFill patternType="none"/>
    </fill>
    <fill>
      <patternFill patternType="gray125"/>
    </fill>
    <fill>
      <patternFill patternType="solid">
        <fgColor theme="9" tint="0.59999389629810485"/>
        <bgColor indexed="64"/>
      </patternFill>
    </fill>
    <fill>
      <patternFill patternType="solid">
        <fgColor theme="0"/>
        <bgColor indexed="64"/>
      </patternFill>
    </fill>
    <fill>
      <patternFill patternType="solid">
        <fgColor rgb="FF002060"/>
        <bgColor indexed="64"/>
      </patternFill>
    </fill>
    <fill>
      <patternFill patternType="solid">
        <fgColor theme="0" tint="-0.14999847407452621"/>
        <bgColor indexed="64"/>
      </patternFill>
    </fill>
    <fill>
      <patternFill patternType="solid">
        <fgColor theme="7" tint="0.59999389629810485"/>
        <bgColor indexed="64"/>
      </patternFill>
    </fill>
    <fill>
      <patternFill patternType="solid">
        <fgColor rgb="FFBFBFBF"/>
        <bgColor indexed="64"/>
      </patternFill>
    </fill>
    <fill>
      <patternFill patternType="solid">
        <fgColor rgb="FF92D050"/>
        <bgColor indexed="64"/>
      </patternFill>
    </fill>
    <fill>
      <patternFill patternType="solid">
        <fgColor rgb="FF00B050"/>
        <bgColor indexed="64"/>
      </patternFill>
    </fill>
    <fill>
      <patternFill patternType="solid">
        <fgColor rgb="FFFFFF66"/>
        <bgColor indexed="64"/>
      </patternFill>
    </fill>
    <fill>
      <patternFill patternType="solid">
        <fgColor rgb="FFFFC000"/>
        <bgColor indexed="64"/>
      </patternFill>
    </fill>
    <fill>
      <patternFill patternType="solid">
        <fgColor rgb="FFFF0000"/>
        <bgColor indexed="64"/>
      </patternFill>
    </fill>
    <fill>
      <patternFill patternType="solid">
        <fgColor theme="9" tint="0.79998168889431442"/>
        <bgColor indexed="64"/>
      </patternFill>
    </fill>
    <fill>
      <patternFill patternType="solid">
        <fgColor rgb="FFD9D9D9"/>
        <bgColor indexed="64"/>
      </patternFill>
    </fill>
    <fill>
      <patternFill patternType="solid">
        <fgColor rgb="FFE26B0A"/>
        <bgColor indexed="64"/>
      </patternFill>
    </fill>
    <fill>
      <patternFill patternType="solid">
        <fgColor rgb="FFC00000"/>
        <bgColor indexed="64"/>
      </patternFill>
    </fill>
    <fill>
      <patternFill patternType="solid">
        <fgColor rgb="FFFFFF00"/>
        <bgColor indexed="64"/>
      </patternFill>
    </fill>
    <fill>
      <patternFill patternType="solid">
        <fgColor theme="4" tint="-0.499984740745262"/>
        <bgColor indexed="64"/>
      </patternFill>
    </fill>
    <fill>
      <patternFill patternType="solid">
        <fgColor theme="0" tint="-0.34998626667073579"/>
        <bgColor indexed="64"/>
      </patternFill>
    </fill>
    <fill>
      <patternFill patternType="solid">
        <fgColor theme="0" tint="-0.499984740745262"/>
        <bgColor indexed="64"/>
      </patternFill>
    </fill>
    <fill>
      <patternFill patternType="solid">
        <fgColor theme="4" tint="0.39997558519241921"/>
        <bgColor indexed="64"/>
      </patternFill>
    </fill>
    <fill>
      <patternFill patternType="solid">
        <fgColor rgb="FF00B0F0"/>
        <bgColor indexed="64"/>
      </patternFill>
    </fill>
    <fill>
      <patternFill patternType="solid">
        <fgColor theme="9" tint="-0.249977111117893"/>
        <bgColor indexed="64"/>
      </patternFill>
    </fill>
    <fill>
      <patternFill patternType="solid">
        <fgColor theme="0" tint="-0.249977111117893"/>
        <bgColor indexed="64"/>
      </patternFill>
    </fill>
    <fill>
      <patternFill patternType="solid">
        <fgColor theme="7" tint="0.39997558519241921"/>
        <bgColor indexed="64"/>
      </patternFill>
    </fill>
  </fills>
  <borders count="106">
    <border>
      <left/>
      <right/>
      <top/>
      <bottom/>
      <diagonal/>
    </border>
    <border>
      <left style="dashed">
        <color theme="9" tint="-0.24994659260841701"/>
      </left>
      <right/>
      <top style="dashed">
        <color theme="9" tint="-0.24994659260841701"/>
      </top>
      <bottom/>
      <diagonal/>
    </border>
    <border>
      <left/>
      <right/>
      <top style="dashed">
        <color theme="9" tint="-0.24994659260841701"/>
      </top>
      <bottom/>
      <diagonal/>
    </border>
    <border>
      <left style="dashed">
        <color theme="9" tint="-0.24994659260841701"/>
      </left>
      <right/>
      <top/>
      <bottom style="dashed">
        <color theme="9" tint="-0.24994659260841701"/>
      </bottom>
      <diagonal/>
    </border>
    <border>
      <left/>
      <right/>
      <top/>
      <bottom style="dashed">
        <color theme="9" tint="-0.24994659260841701"/>
      </bottom>
      <diagonal/>
    </border>
    <border>
      <left style="dashed">
        <color theme="9" tint="-0.24994659260841701"/>
      </left>
      <right/>
      <top style="dashed">
        <color theme="9" tint="-0.24994659260841701"/>
      </top>
      <bottom style="dashed">
        <color theme="9" tint="-0.24994659260841701"/>
      </bottom>
      <diagonal/>
    </border>
    <border>
      <left/>
      <right style="dashed">
        <color theme="9" tint="-0.24994659260841701"/>
      </right>
      <top style="dashed">
        <color theme="9" tint="-0.24994659260841701"/>
      </top>
      <bottom style="dashed">
        <color theme="9" tint="-0.24994659260841701"/>
      </bottom>
      <diagonal/>
    </border>
    <border>
      <left/>
      <right/>
      <top style="dashed">
        <color theme="9" tint="-0.24994659260841701"/>
      </top>
      <bottom style="dashed">
        <color theme="9" tint="-0.24994659260841701"/>
      </bottom>
      <diagonal/>
    </border>
    <border>
      <left style="dashed">
        <color theme="9" tint="-0.24994659260841701"/>
      </left>
      <right style="dashed">
        <color theme="9" tint="-0.24994659260841701"/>
      </right>
      <top style="dashed">
        <color theme="9" tint="-0.24994659260841701"/>
      </top>
      <bottom/>
      <diagonal/>
    </border>
    <border>
      <left style="dashed">
        <color theme="9" tint="-0.24994659260841701"/>
      </left>
      <right style="dashed">
        <color theme="9" tint="-0.24994659260841701"/>
      </right>
      <top style="dashed">
        <color theme="9" tint="-0.24994659260841701"/>
      </top>
      <bottom style="dashed">
        <color theme="9" tint="-0.24994659260841701"/>
      </bottom>
      <diagonal/>
    </border>
    <border>
      <left style="dashed">
        <color theme="9" tint="-0.24994659260841701"/>
      </left>
      <right style="dashed">
        <color theme="9" tint="-0.24994659260841701"/>
      </right>
      <top/>
      <bottom style="dashed">
        <color theme="9" tint="-0.24994659260841701"/>
      </bottom>
      <diagonal/>
    </border>
    <border>
      <left style="dashed">
        <color theme="9" tint="-0.24994659260841701"/>
      </left>
      <right style="dashed">
        <color theme="9" tint="-0.24994659260841701"/>
      </right>
      <top/>
      <bottom/>
      <diagonal/>
    </border>
    <border>
      <left style="dashed">
        <color theme="9" tint="-0.24994659260841701"/>
      </left>
      <right/>
      <top/>
      <bottom/>
      <diagonal/>
    </border>
    <border>
      <left style="thin">
        <color indexed="64"/>
      </left>
      <right style="thin">
        <color indexed="64"/>
      </right>
      <top style="thin">
        <color indexed="64"/>
      </top>
      <bottom style="thin">
        <color indexed="64"/>
      </bottom>
      <diagonal/>
    </border>
    <border>
      <left style="medium">
        <color indexed="64"/>
      </left>
      <right/>
      <top style="medium">
        <color indexed="64"/>
      </top>
      <bottom style="thin">
        <color indexed="64"/>
      </bottom>
      <diagonal/>
    </border>
    <border>
      <left/>
      <right/>
      <top style="medium">
        <color indexed="64"/>
      </top>
      <bottom style="thin">
        <color indexed="64"/>
      </bottom>
      <diagonal/>
    </border>
    <border>
      <left/>
      <right style="medium">
        <color indexed="64"/>
      </right>
      <top style="medium">
        <color indexed="64"/>
      </top>
      <bottom style="thin">
        <color indexed="64"/>
      </bottom>
      <diagonal/>
    </border>
    <border>
      <left style="medium">
        <color indexed="64"/>
      </left>
      <right/>
      <top style="thin">
        <color indexed="64"/>
      </top>
      <bottom/>
      <diagonal/>
    </border>
    <border>
      <left/>
      <right/>
      <top style="thin">
        <color auto="1"/>
      </top>
      <bottom/>
      <diagonal/>
    </border>
    <border>
      <left/>
      <right style="medium">
        <color indexed="64"/>
      </right>
      <top style="thin">
        <color indexed="64"/>
      </top>
      <bottom/>
      <diagonal/>
    </border>
    <border>
      <left style="medium">
        <color indexed="64"/>
      </left>
      <right/>
      <top/>
      <bottom/>
      <diagonal/>
    </border>
    <border>
      <left/>
      <right style="medium">
        <color indexed="64"/>
      </right>
      <top/>
      <bottom/>
      <diagonal/>
    </border>
    <border>
      <left style="medium">
        <color indexed="64"/>
      </left>
      <right/>
      <top/>
      <bottom style="thin">
        <color indexed="64"/>
      </bottom>
      <diagonal/>
    </border>
    <border>
      <left/>
      <right/>
      <top/>
      <bottom style="thin">
        <color indexed="64"/>
      </bottom>
      <diagonal/>
    </border>
    <border>
      <left/>
      <right style="medium">
        <color indexed="64"/>
      </right>
      <top/>
      <bottom style="thin">
        <color indexed="64"/>
      </bottom>
      <diagonal/>
    </border>
    <border>
      <left style="double">
        <color indexed="64"/>
      </left>
      <right/>
      <top style="double">
        <color indexed="64"/>
      </top>
      <bottom/>
      <diagonal/>
    </border>
    <border>
      <left/>
      <right style="thin">
        <color theme="0"/>
      </right>
      <top style="double">
        <color indexed="64"/>
      </top>
      <bottom/>
      <diagonal/>
    </border>
    <border>
      <left style="thin">
        <color theme="0"/>
      </left>
      <right/>
      <top style="double">
        <color indexed="64"/>
      </top>
      <bottom style="thin">
        <color indexed="64"/>
      </bottom>
      <diagonal/>
    </border>
    <border>
      <left/>
      <right style="double">
        <color indexed="64"/>
      </right>
      <top style="double">
        <color indexed="64"/>
      </top>
      <bottom style="thin">
        <color indexed="64"/>
      </bottom>
      <diagonal/>
    </border>
    <border>
      <left style="double">
        <color indexed="64"/>
      </left>
      <right style="hair">
        <color indexed="64"/>
      </right>
      <top style="thin">
        <color indexed="64"/>
      </top>
      <bottom style="hair">
        <color indexed="64"/>
      </bottom>
      <diagonal/>
    </border>
    <border>
      <left style="hair">
        <color indexed="64"/>
      </left>
      <right style="hair">
        <color indexed="64"/>
      </right>
      <top style="thin">
        <color indexed="64"/>
      </top>
      <bottom style="hair">
        <color indexed="64"/>
      </bottom>
      <diagonal/>
    </border>
    <border>
      <left style="hair">
        <color indexed="64"/>
      </left>
      <right/>
      <top style="thin">
        <color indexed="64"/>
      </top>
      <bottom style="hair">
        <color indexed="64"/>
      </bottom>
      <diagonal/>
    </border>
    <border>
      <left/>
      <right style="double">
        <color indexed="64"/>
      </right>
      <top style="thin">
        <color indexed="64"/>
      </top>
      <bottom style="hair">
        <color indexed="64"/>
      </bottom>
      <diagonal/>
    </border>
    <border>
      <left style="double">
        <color indexed="64"/>
      </left>
      <right style="hair">
        <color indexed="64"/>
      </right>
      <top style="hair">
        <color indexed="64"/>
      </top>
      <bottom style="hair">
        <color indexed="64"/>
      </bottom>
      <diagonal/>
    </border>
    <border>
      <left style="hair">
        <color indexed="64"/>
      </left>
      <right style="hair">
        <color indexed="64"/>
      </right>
      <top style="hair">
        <color indexed="64"/>
      </top>
      <bottom style="hair">
        <color indexed="64"/>
      </bottom>
      <diagonal/>
    </border>
    <border>
      <left style="hair">
        <color auto="1"/>
      </left>
      <right/>
      <top style="hair">
        <color auto="1"/>
      </top>
      <bottom style="hair">
        <color auto="1"/>
      </bottom>
      <diagonal/>
    </border>
    <border>
      <left/>
      <right style="double">
        <color indexed="64"/>
      </right>
      <top style="hair">
        <color indexed="64"/>
      </top>
      <bottom style="hair">
        <color indexed="64"/>
      </bottom>
      <diagonal/>
    </border>
    <border>
      <left style="double">
        <color indexed="64"/>
      </left>
      <right/>
      <top style="hair">
        <color indexed="64"/>
      </top>
      <bottom style="hair">
        <color indexed="64"/>
      </bottom>
      <diagonal/>
    </border>
    <border>
      <left/>
      <right style="hair">
        <color indexed="64"/>
      </right>
      <top style="hair">
        <color indexed="64"/>
      </top>
      <bottom style="hair">
        <color indexed="64"/>
      </bottom>
      <diagonal/>
    </border>
    <border>
      <left style="double">
        <color indexed="64"/>
      </left>
      <right/>
      <top style="hair">
        <color indexed="64"/>
      </top>
      <bottom style="double">
        <color indexed="64"/>
      </bottom>
      <diagonal/>
    </border>
    <border>
      <left/>
      <right style="hair">
        <color indexed="64"/>
      </right>
      <top style="hair">
        <color indexed="64"/>
      </top>
      <bottom style="double">
        <color indexed="64"/>
      </bottom>
      <diagonal/>
    </border>
    <border>
      <left style="hair">
        <color indexed="64"/>
      </left>
      <right/>
      <top style="hair">
        <color indexed="64"/>
      </top>
      <bottom style="double">
        <color indexed="64"/>
      </bottom>
      <diagonal/>
    </border>
    <border>
      <left/>
      <right style="double">
        <color indexed="64"/>
      </right>
      <top style="hair">
        <color indexed="64"/>
      </top>
      <bottom style="double">
        <color indexed="64"/>
      </bottom>
      <diagonal/>
    </border>
    <border>
      <left style="medium">
        <color indexed="64"/>
      </left>
      <right/>
      <top/>
      <bottom style="medium">
        <color indexed="64"/>
      </bottom>
      <diagonal/>
    </border>
    <border>
      <left/>
      <right/>
      <top/>
      <bottom style="medium">
        <color indexed="64"/>
      </bottom>
      <diagonal/>
    </border>
    <border>
      <left/>
      <right style="medium">
        <color indexed="64"/>
      </right>
      <top/>
      <bottom style="medium">
        <color indexed="64"/>
      </bottom>
      <diagonal/>
    </border>
    <border>
      <left style="medium">
        <color indexed="64"/>
      </left>
      <right style="medium">
        <color indexed="64"/>
      </right>
      <top style="medium">
        <color indexed="64"/>
      </top>
      <bottom/>
      <diagonal/>
    </border>
    <border>
      <left style="medium">
        <color indexed="64"/>
      </left>
      <right style="medium">
        <color indexed="64"/>
      </right>
      <top style="medium">
        <color indexed="64"/>
      </top>
      <bottom style="medium">
        <color indexed="64"/>
      </bottom>
      <diagonal/>
    </border>
    <border>
      <left style="medium">
        <color indexed="64"/>
      </left>
      <right style="medium">
        <color indexed="64"/>
      </right>
      <top/>
      <bottom style="medium">
        <color indexed="64"/>
      </bottom>
      <diagonal/>
    </border>
    <border>
      <left/>
      <right style="medium">
        <color rgb="FF000000"/>
      </right>
      <top/>
      <bottom style="medium">
        <color rgb="FF000000"/>
      </bottom>
      <diagonal/>
    </border>
    <border>
      <left/>
      <right/>
      <top/>
      <bottom style="medium">
        <color rgb="FF000000"/>
      </bottom>
      <diagonal/>
    </border>
    <border>
      <left style="dotted">
        <color rgb="FFF79646"/>
      </left>
      <right style="dotted">
        <color rgb="FFF79646"/>
      </right>
      <top/>
      <bottom style="dotted">
        <color rgb="FFF79646"/>
      </bottom>
      <diagonal/>
    </border>
    <border>
      <left style="dotted">
        <color rgb="FFF79646"/>
      </left>
      <right style="dotted">
        <color rgb="FFF79646"/>
      </right>
      <top style="dotted">
        <color rgb="FFF79646"/>
      </top>
      <bottom style="dotted">
        <color rgb="FFF79646"/>
      </bottom>
      <diagonal/>
    </border>
    <border>
      <left style="medium">
        <color indexed="64"/>
      </left>
      <right/>
      <top style="medium">
        <color indexed="64"/>
      </top>
      <bottom style="medium">
        <color indexed="64"/>
      </bottom>
      <diagonal/>
    </border>
    <border>
      <left/>
      <right/>
      <top style="medium">
        <color indexed="64"/>
      </top>
      <bottom style="medium">
        <color indexed="64"/>
      </bottom>
      <diagonal/>
    </border>
    <border>
      <left/>
      <right style="medium">
        <color indexed="64"/>
      </right>
      <top style="medium">
        <color indexed="64"/>
      </top>
      <bottom style="medium">
        <color indexed="64"/>
      </bottom>
      <diagonal/>
    </border>
    <border>
      <left style="medium">
        <color indexed="64"/>
      </left>
      <right style="thin">
        <color indexed="64"/>
      </right>
      <top style="medium">
        <color indexed="64"/>
      </top>
      <bottom style="medium">
        <color indexed="64"/>
      </bottom>
      <diagonal/>
    </border>
    <border>
      <left style="thin">
        <color indexed="64"/>
      </left>
      <right style="thin">
        <color indexed="64"/>
      </right>
      <top style="medium">
        <color indexed="64"/>
      </top>
      <bottom style="medium">
        <color indexed="64"/>
      </bottom>
      <diagonal/>
    </border>
    <border>
      <left style="thin">
        <color indexed="64"/>
      </left>
      <right style="medium">
        <color indexed="64"/>
      </right>
      <top style="medium">
        <color indexed="64"/>
      </top>
      <bottom style="medium">
        <color indexed="64"/>
      </bottom>
      <diagonal/>
    </border>
    <border>
      <left style="medium">
        <color indexed="64"/>
      </left>
      <right style="thin">
        <color indexed="64"/>
      </right>
      <top/>
      <bottom style="thin">
        <color indexed="64"/>
      </bottom>
      <diagonal/>
    </border>
    <border>
      <left style="thin">
        <color indexed="64"/>
      </left>
      <right style="thin">
        <color indexed="64"/>
      </right>
      <top/>
      <bottom style="thin">
        <color indexed="64"/>
      </bottom>
      <diagonal/>
    </border>
    <border>
      <left style="thin">
        <color indexed="64"/>
      </left>
      <right style="medium">
        <color indexed="64"/>
      </right>
      <top/>
      <bottom style="thin">
        <color indexed="64"/>
      </bottom>
      <diagonal/>
    </border>
    <border>
      <left style="medium">
        <color indexed="64"/>
      </left>
      <right style="thin">
        <color indexed="64"/>
      </right>
      <top style="thin">
        <color indexed="64"/>
      </top>
      <bottom style="thin">
        <color indexed="64"/>
      </bottom>
      <diagonal/>
    </border>
    <border>
      <left style="thin">
        <color indexed="64"/>
      </left>
      <right style="medium">
        <color indexed="64"/>
      </right>
      <top style="thin">
        <color indexed="64"/>
      </top>
      <bottom style="thin">
        <color indexed="64"/>
      </bottom>
      <diagonal/>
    </border>
    <border>
      <left style="medium">
        <color indexed="64"/>
      </left>
      <right style="thin">
        <color indexed="64"/>
      </right>
      <top style="thin">
        <color indexed="64"/>
      </top>
      <bottom style="medium">
        <color indexed="64"/>
      </bottom>
      <diagonal/>
    </border>
    <border>
      <left style="thin">
        <color indexed="64"/>
      </left>
      <right style="thin">
        <color indexed="64"/>
      </right>
      <top style="thin">
        <color indexed="64"/>
      </top>
      <bottom style="medium">
        <color indexed="64"/>
      </bottom>
      <diagonal/>
    </border>
    <border>
      <left style="thin">
        <color indexed="64"/>
      </left>
      <right style="medium">
        <color indexed="64"/>
      </right>
      <top style="thin">
        <color indexed="64"/>
      </top>
      <bottom style="medium">
        <color indexed="64"/>
      </bottom>
      <diagonal/>
    </border>
    <border>
      <left style="medium">
        <color indexed="64"/>
      </left>
      <right/>
      <top style="medium">
        <color indexed="64"/>
      </top>
      <bottom/>
      <diagonal/>
    </border>
    <border>
      <left/>
      <right/>
      <top style="medium">
        <color indexed="64"/>
      </top>
      <bottom/>
      <diagonal/>
    </border>
    <border>
      <left/>
      <right style="medium">
        <color indexed="64"/>
      </right>
      <top style="medium">
        <color indexed="64"/>
      </top>
      <bottom/>
      <diagonal/>
    </border>
    <border>
      <left style="medium">
        <color theme="0"/>
      </left>
      <right/>
      <top style="medium">
        <color theme="0"/>
      </top>
      <bottom/>
      <diagonal/>
    </border>
    <border>
      <left/>
      <right/>
      <top style="medium">
        <color theme="0"/>
      </top>
      <bottom/>
      <diagonal/>
    </border>
    <border>
      <left/>
      <right style="medium">
        <color theme="0"/>
      </right>
      <top style="medium">
        <color theme="0"/>
      </top>
      <bottom/>
      <diagonal/>
    </border>
    <border>
      <left style="medium">
        <color theme="0"/>
      </left>
      <right/>
      <top/>
      <bottom/>
      <diagonal/>
    </border>
    <border>
      <left/>
      <right style="medium">
        <color theme="0"/>
      </right>
      <top/>
      <bottom/>
      <diagonal/>
    </border>
    <border>
      <left style="medium">
        <color theme="0"/>
      </left>
      <right/>
      <top/>
      <bottom style="medium">
        <color theme="0"/>
      </bottom>
      <diagonal/>
    </border>
    <border>
      <left/>
      <right/>
      <top/>
      <bottom style="medium">
        <color theme="0"/>
      </bottom>
      <diagonal/>
    </border>
    <border>
      <left/>
      <right style="medium">
        <color theme="0"/>
      </right>
      <top/>
      <bottom style="medium">
        <color theme="0"/>
      </bottom>
      <diagonal/>
    </border>
    <border>
      <left style="thin">
        <color indexed="64"/>
      </left>
      <right style="thin">
        <color indexed="64"/>
      </right>
      <top/>
      <bottom/>
      <diagonal/>
    </border>
    <border>
      <left style="thin">
        <color indexed="64"/>
      </left>
      <right/>
      <top style="thin">
        <color indexed="64"/>
      </top>
      <bottom style="thin">
        <color indexed="64"/>
      </bottom>
      <diagonal/>
    </border>
    <border>
      <left/>
      <right/>
      <top style="thin">
        <color indexed="64"/>
      </top>
      <bottom style="thin">
        <color indexed="64"/>
      </bottom>
      <diagonal/>
    </border>
    <border>
      <left/>
      <right style="thin">
        <color indexed="64"/>
      </right>
      <top style="thin">
        <color indexed="64"/>
      </top>
      <bottom style="thin">
        <color indexed="64"/>
      </bottom>
      <diagonal/>
    </border>
    <border>
      <left style="thin">
        <color indexed="64"/>
      </left>
      <right style="thin">
        <color indexed="64"/>
      </right>
      <top style="thin">
        <color indexed="64"/>
      </top>
      <bottom/>
      <diagonal/>
    </border>
    <border>
      <left style="dashed">
        <color theme="9" tint="-0.24994659260841701"/>
      </left>
      <right style="dashed">
        <color theme="9" tint="-0.24994659260841701"/>
      </right>
      <top/>
      <bottom style="thin">
        <color indexed="64"/>
      </bottom>
      <diagonal/>
    </border>
    <border>
      <left style="thin">
        <color indexed="64"/>
      </left>
      <right/>
      <top style="thin">
        <color indexed="64"/>
      </top>
      <bottom/>
      <diagonal/>
    </border>
    <border>
      <left style="thin">
        <color indexed="64"/>
      </left>
      <right/>
      <top/>
      <bottom/>
      <diagonal/>
    </border>
    <border>
      <left style="thin">
        <color indexed="64"/>
      </left>
      <right/>
      <top/>
      <bottom style="thin">
        <color indexed="64"/>
      </bottom>
      <diagonal/>
    </border>
    <border>
      <left/>
      <right style="dashed">
        <color theme="9" tint="-0.24994659260841701"/>
      </right>
      <top style="dashed">
        <color theme="9" tint="-0.24994659260841701"/>
      </top>
      <bottom/>
      <diagonal/>
    </border>
    <border>
      <left style="thin">
        <color indexed="64"/>
      </left>
      <right style="thin">
        <color indexed="64"/>
      </right>
      <top style="medium">
        <color indexed="64"/>
      </top>
      <bottom style="thin">
        <color indexed="64"/>
      </bottom>
      <diagonal/>
    </border>
    <border>
      <left/>
      <right style="thin">
        <color indexed="64"/>
      </right>
      <top/>
      <bottom style="thin">
        <color indexed="64"/>
      </bottom>
      <diagonal/>
    </border>
    <border>
      <left/>
      <right style="thin">
        <color indexed="64"/>
      </right>
      <top/>
      <bottom/>
      <diagonal/>
    </border>
    <border>
      <left/>
      <right style="thin">
        <color indexed="64"/>
      </right>
      <top style="thin">
        <color indexed="64"/>
      </top>
      <bottom/>
      <diagonal/>
    </border>
    <border>
      <left style="thick">
        <color theme="0"/>
      </left>
      <right style="thick">
        <color theme="0"/>
      </right>
      <top style="thick">
        <color theme="0"/>
      </top>
      <bottom style="thick">
        <color theme="0"/>
      </bottom>
      <diagonal/>
    </border>
    <border>
      <left style="thick">
        <color theme="0"/>
      </left>
      <right style="thick">
        <color theme="0"/>
      </right>
      <top style="thick">
        <color theme="0"/>
      </top>
      <bottom/>
      <diagonal/>
    </border>
    <border>
      <left style="thick">
        <color theme="0"/>
      </left>
      <right/>
      <top style="thick">
        <color theme="0"/>
      </top>
      <bottom style="thick">
        <color theme="0"/>
      </bottom>
      <diagonal/>
    </border>
    <border>
      <left/>
      <right style="thick">
        <color theme="0"/>
      </right>
      <top style="thick">
        <color theme="0"/>
      </top>
      <bottom style="thick">
        <color theme="0"/>
      </bottom>
      <diagonal/>
    </border>
    <border>
      <left style="thick">
        <color theme="0"/>
      </left>
      <right style="thick">
        <color theme="0"/>
      </right>
      <top/>
      <bottom style="thick">
        <color theme="0"/>
      </bottom>
      <diagonal/>
    </border>
    <border>
      <left style="medium">
        <color indexed="64"/>
      </left>
      <right style="thin">
        <color indexed="64"/>
      </right>
      <top style="medium">
        <color indexed="64"/>
      </top>
      <bottom/>
      <diagonal/>
    </border>
    <border>
      <left style="thin">
        <color indexed="64"/>
      </left>
      <right style="thin">
        <color indexed="64"/>
      </right>
      <top style="medium">
        <color indexed="64"/>
      </top>
      <bottom/>
      <diagonal/>
    </border>
    <border>
      <left style="medium">
        <color indexed="64"/>
      </left>
      <right style="thin">
        <color indexed="64"/>
      </right>
      <top/>
      <bottom/>
      <diagonal/>
    </border>
    <border>
      <left style="medium">
        <color indexed="64"/>
      </left>
      <right style="thin">
        <color indexed="64"/>
      </right>
      <top/>
      <bottom style="medium">
        <color indexed="64"/>
      </bottom>
      <diagonal/>
    </border>
    <border>
      <left style="thin">
        <color indexed="64"/>
      </left>
      <right style="thin">
        <color indexed="64"/>
      </right>
      <top/>
      <bottom style="medium">
        <color indexed="64"/>
      </bottom>
      <diagonal/>
    </border>
    <border>
      <left style="medium">
        <color indexed="64"/>
      </left>
      <right/>
      <top style="thick">
        <color theme="0"/>
      </top>
      <bottom style="medium">
        <color indexed="64"/>
      </bottom>
      <diagonal/>
    </border>
    <border>
      <left/>
      <right/>
      <top style="thick">
        <color theme="0"/>
      </top>
      <bottom style="medium">
        <color indexed="64"/>
      </bottom>
      <diagonal/>
    </border>
    <border>
      <left/>
      <right/>
      <top style="thick">
        <color theme="0"/>
      </top>
      <bottom style="thick">
        <color theme="0"/>
      </bottom>
      <diagonal/>
    </border>
    <border>
      <left/>
      <right style="thin">
        <color indexed="64"/>
      </right>
      <top style="dashed">
        <color theme="9" tint="-0.24994659260841701"/>
      </top>
      <bottom/>
      <diagonal/>
    </border>
  </borders>
  <cellStyleXfs count="3">
    <xf numFmtId="0" fontId="0" fillId="0" borderId="0"/>
    <xf numFmtId="0" fontId="8" fillId="0" borderId="0"/>
    <xf numFmtId="0" fontId="14" fillId="0" borderId="0"/>
  </cellStyleXfs>
  <cellXfs count="502">
    <xf numFmtId="0" fontId="0" fillId="0" borderId="0" xfId="0"/>
    <xf numFmtId="0" fontId="1" fillId="3" borderId="0" xfId="0" applyFont="1" applyFill="1"/>
    <xf numFmtId="0" fontId="1" fillId="3" borderId="0" xfId="0" applyFont="1" applyFill="1" applyAlignment="1">
      <alignment horizontal="center" vertical="center"/>
    </xf>
    <xf numFmtId="0" fontId="1" fillId="3" borderId="0" xfId="0" applyFont="1" applyFill="1" applyAlignment="1">
      <alignment horizontal="left" vertical="center"/>
    </xf>
    <xf numFmtId="0" fontId="0" fillId="5" borderId="0" xfId="0" applyFill="1"/>
    <xf numFmtId="0" fontId="0" fillId="0" borderId="0" xfId="0" applyAlignment="1">
      <alignment horizontal="left" wrapText="1"/>
    </xf>
    <xf numFmtId="0" fontId="0" fillId="5" borderId="0" xfId="0" applyFill="1" applyAlignment="1">
      <alignment horizontal="center"/>
    </xf>
    <xf numFmtId="0" fontId="0" fillId="3" borderId="0" xfId="0" applyFill="1"/>
    <xf numFmtId="0" fontId="10" fillId="3" borderId="20" xfId="1" quotePrefix="1" applyFont="1" applyFill="1" applyBorder="1" applyAlignment="1">
      <alignment horizontal="left" vertical="top" wrapText="1"/>
    </xf>
    <xf numFmtId="0" fontId="11" fillId="3" borderId="0" xfId="1" quotePrefix="1" applyFont="1" applyFill="1" applyAlignment="1">
      <alignment horizontal="left" vertical="top" wrapText="1"/>
    </xf>
    <xf numFmtId="0" fontId="11" fillId="3" borderId="21" xfId="1" quotePrefix="1" applyFont="1" applyFill="1" applyBorder="1" applyAlignment="1">
      <alignment horizontal="left" vertical="top" wrapText="1"/>
    </xf>
    <xf numFmtId="0" fontId="9" fillId="3" borderId="20" xfId="1" applyFont="1" applyFill="1" applyBorder="1"/>
    <xf numFmtId="0" fontId="9" fillId="3" borderId="0" xfId="1" applyFont="1" applyFill="1"/>
    <xf numFmtId="0" fontId="13" fillId="3" borderId="0" xfId="1" applyFont="1" applyFill="1" applyAlignment="1">
      <alignment horizontal="left" vertical="center" wrapText="1"/>
    </xf>
    <xf numFmtId="0" fontId="9" fillId="3" borderId="0" xfId="1" applyFont="1" applyFill="1" applyAlignment="1">
      <alignment horizontal="left" vertical="center" wrapText="1"/>
    </xf>
    <xf numFmtId="0" fontId="9" fillId="3" borderId="0" xfId="1" quotePrefix="1" applyFont="1" applyFill="1" applyAlignment="1">
      <alignment horizontal="left" vertical="center" wrapText="1"/>
    </xf>
    <xf numFmtId="0" fontId="9" fillId="3" borderId="21" xfId="1" applyFont="1" applyFill="1" applyBorder="1"/>
    <xf numFmtId="0" fontId="15" fillId="3" borderId="0" xfId="0" applyFont="1" applyFill="1" applyAlignment="1">
      <alignment horizontal="left" vertical="center" wrapText="1"/>
    </xf>
    <xf numFmtId="0" fontId="16" fillId="3" borderId="0" xfId="0" applyFont="1" applyFill="1" applyAlignment="1">
      <alignment horizontal="left" vertical="top" wrapText="1"/>
    </xf>
    <xf numFmtId="0" fontId="22" fillId="3" borderId="0" xfId="0" applyFont="1" applyFill="1" applyAlignment="1">
      <alignment horizontal="center" vertical="center"/>
    </xf>
    <xf numFmtId="0" fontId="24" fillId="3" borderId="49" xfId="0" applyFont="1" applyFill="1" applyBorder="1" applyAlignment="1">
      <alignment vertical="top" wrapText="1"/>
    </xf>
    <xf numFmtId="0" fontId="24" fillId="3" borderId="50" xfId="0" applyFont="1" applyFill="1" applyBorder="1" applyAlignment="1">
      <alignment vertical="top" wrapText="1"/>
    </xf>
    <xf numFmtId="0" fontId="26" fillId="0" borderId="0" xfId="0" applyFont="1" applyAlignment="1">
      <alignment horizontal="center" vertical="center" wrapText="1"/>
    </xf>
    <xf numFmtId="0" fontId="27" fillId="3" borderId="0" xfId="0" applyFont="1" applyFill="1"/>
    <xf numFmtId="0" fontId="3" fillId="3" borderId="0" xfId="0" applyFont="1" applyFill="1" applyAlignment="1">
      <alignment horizontal="left" vertical="center"/>
    </xf>
    <xf numFmtId="0" fontId="28" fillId="3" borderId="0" xfId="0" applyFont="1" applyFill="1" applyAlignment="1">
      <alignment horizontal="center" vertical="center" wrapText="1"/>
    </xf>
    <xf numFmtId="0" fontId="21" fillId="3" borderId="0" xfId="0" applyFont="1" applyFill="1"/>
    <xf numFmtId="0" fontId="25" fillId="3" borderId="0" xfId="0" applyFont="1" applyFill="1" applyAlignment="1">
      <alignment horizontal="justify" vertical="center" wrapText="1" readingOrder="1"/>
    </xf>
    <xf numFmtId="0" fontId="3" fillId="3" borderId="0" xfId="0" applyFont="1" applyFill="1" applyAlignment="1">
      <alignment vertical="center"/>
    </xf>
    <xf numFmtId="0" fontId="21" fillId="0" borderId="0" xfId="0" applyFont="1"/>
    <xf numFmtId="0" fontId="25" fillId="0" borderId="0" xfId="0" applyFont="1" applyAlignment="1">
      <alignment horizontal="justify" vertical="center" wrapText="1" readingOrder="1"/>
    </xf>
    <xf numFmtId="0" fontId="29" fillId="0" borderId="0" xfId="0" applyFont="1" applyAlignment="1">
      <alignment vertical="center"/>
    </xf>
    <xf numFmtId="0" fontId="30" fillId="0" borderId="0" xfId="0" applyFont="1"/>
    <xf numFmtId="0" fontId="19" fillId="0" borderId="0" xfId="0" applyFont="1"/>
    <xf numFmtId="0" fontId="27" fillId="0" borderId="0" xfId="0" applyFont="1"/>
    <xf numFmtId="0" fontId="32" fillId="3" borderId="0" xfId="0" applyFont="1" applyFill="1"/>
    <xf numFmtId="0" fontId="33" fillId="3" borderId="0" xfId="0" applyFont="1" applyFill="1"/>
    <xf numFmtId="0" fontId="34" fillId="13" borderId="57" xfId="0" applyFont="1" applyFill="1" applyBorder="1" applyAlignment="1">
      <alignment horizontal="center" vertical="center" wrapText="1" readingOrder="1"/>
    </xf>
    <xf numFmtId="0" fontId="34" fillId="13" borderId="58"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5" fillId="3" borderId="60" xfId="0" applyFont="1" applyFill="1" applyBorder="1" applyAlignment="1">
      <alignment horizontal="justify" vertical="center" wrapText="1" readingOrder="1"/>
    </xf>
    <xf numFmtId="9" fontId="34" fillId="3" borderId="61" xfId="0" applyNumberFormat="1"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5" fillId="3" borderId="13" xfId="0" applyFont="1" applyFill="1" applyBorder="1" applyAlignment="1">
      <alignment horizontal="justify" vertical="center" wrapText="1" readingOrder="1"/>
    </xf>
    <xf numFmtId="9" fontId="34" fillId="3" borderId="63" xfId="0" applyNumberFormat="1" applyFont="1" applyFill="1" applyBorder="1" applyAlignment="1">
      <alignment horizontal="center" vertical="center" wrapText="1" readingOrder="1"/>
    </xf>
    <xf numFmtId="0" fontId="35" fillId="3" borderId="63"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35" fillId="3" borderId="65" xfId="0" applyFont="1" applyFill="1" applyBorder="1" applyAlignment="1">
      <alignment horizontal="justify" vertical="center" wrapText="1" readingOrder="1"/>
    </xf>
    <xf numFmtId="0" fontId="35" fillId="3" borderId="66" xfId="0" applyFont="1" applyFill="1" applyBorder="1" applyAlignment="1">
      <alignment horizontal="center" vertical="center" wrapText="1" readingOrder="1"/>
    </xf>
    <xf numFmtId="0" fontId="39" fillId="3" borderId="0" xfId="0" applyFont="1" applyFill="1"/>
    <xf numFmtId="0" fontId="41" fillId="15" borderId="67" xfId="0" applyFont="1" applyFill="1" applyBorder="1" applyAlignment="1" applyProtection="1">
      <alignment horizontal="center" vertical="center" wrapText="1" readingOrder="1"/>
      <protection hidden="1"/>
    </xf>
    <xf numFmtId="0" fontId="41" fillId="15" borderId="68" xfId="0" applyFont="1" applyFill="1" applyBorder="1" applyAlignment="1" applyProtection="1">
      <alignment horizontal="center" vertical="center" wrapText="1" readingOrder="1"/>
      <protection hidden="1"/>
    </xf>
    <xf numFmtId="0" fontId="41" fillId="15" borderId="69" xfId="0" applyFont="1" applyFill="1" applyBorder="1" applyAlignment="1" applyProtection="1">
      <alignment horizontal="center" vertical="center" wrapText="1" readingOrder="1"/>
      <protection hidden="1"/>
    </xf>
    <xf numFmtId="0" fontId="41" fillId="16" borderId="67" xfId="0" applyFont="1" applyFill="1" applyBorder="1" applyAlignment="1" applyProtection="1">
      <alignment horizontal="center" wrapText="1" readingOrder="1"/>
      <protection hidden="1"/>
    </xf>
    <xf numFmtId="0" fontId="41" fillId="16" borderId="68" xfId="0" applyFont="1" applyFill="1" applyBorder="1" applyAlignment="1" applyProtection="1">
      <alignment horizontal="center" wrapText="1" readingOrder="1"/>
      <protection hidden="1"/>
    </xf>
    <xf numFmtId="0" fontId="41" fillId="15" borderId="20" xfId="0" applyFont="1" applyFill="1" applyBorder="1" applyAlignment="1" applyProtection="1">
      <alignment horizontal="center" vertical="center" wrapText="1" readingOrder="1"/>
      <protection hidden="1"/>
    </xf>
    <xf numFmtId="0" fontId="41" fillId="15" borderId="0" xfId="0" applyFont="1" applyFill="1" applyAlignment="1" applyProtection="1">
      <alignment horizontal="center" vertical="center" wrapText="1" readingOrder="1"/>
      <protection hidden="1"/>
    </xf>
    <xf numFmtId="0" fontId="41" fillId="15" borderId="21" xfId="0" applyFont="1" applyFill="1" applyBorder="1" applyAlignment="1" applyProtection="1">
      <alignment horizontal="center" vertical="center" wrapText="1" readingOrder="1"/>
      <protection hidden="1"/>
    </xf>
    <xf numFmtId="0" fontId="41" fillId="16" borderId="20" xfId="0" applyFont="1" applyFill="1" applyBorder="1" applyAlignment="1" applyProtection="1">
      <alignment horizontal="center" wrapText="1" readingOrder="1"/>
      <protection hidden="1"/>
    </xf>
    <xf numFmtId="0" fontId="41" fillId="16" borderId="0" xfId="0" applyFont="1" applyFill="1" applyAlignment="1" applyProtection="1">
      <alignment horizontal="center" wrapText="1" readingOrder="1"/>
      <protection hidden="1"/>
    </xf>
    <xf numFmtId="0" fontId="41" fillId="15" borderId="43" xfId="0" applyFont="1" applyFill="1" applyBorder="1" applyAlignment="1" applyProtection="1">
      <alignment horizontal="center" vertical="center" wrapText="1" readingOrder="1"/>
      <protection hidden="1"/>
    </xf>
    <xf numFmtId="0" fontId="41" fillId="15" borderId="44" xfId="0" applyFont="1" applyFill="1" applyBorder="1" applyAlignment="1" applyProtection="1">
      <alignment horizontal="center" vertical="center" wrapText="1" readingOrder="1"/>
      <protection hidden="1"/>
    </xf>
    <xf numFmtId="0" fontId="41" fillId="15" borderId="45" xfId="0" applyFont="1" applyFill="1" applyBorder="1" applyAlignment="1" applyProtection="1">
      <alignment horizontal="center" vertical="center" wrapText="1" readingOrder="1"/>
      <protection hidden="1"/>
    </xf>
    <xf numFmtId="0" fontId="41" fillId="16" borderId="43" xfId="0" applyFont="1" applyFill="1" applyBorder="1" applyAlignment="1" applyProtection="1">
      <alignment horizontal="center" wrapText="1" readingOrder="1"/>
      <protection hidden="1"/>
    </xf>
    <xf numFmtId="0" fontId="41" fillId="16" borderId="44" xfId="0" applyFont="1" applyFill="1" applyBorder="1" applyAlignment="1" applyProtection="1">
      <alignment horizontal="center" wrapText="1" readingOrder="1"/>
      <protection hidden="1"/>
    </xf>
    <xf numFmtId="0" fontId="41" fillId="17" borderId="68" xfId="0" applyFont="1" applyFill="1" applyBorder="1" applyAlignment="1" applyProtection="1">
      <alignment horizontal="center" wrapText="1" readingOrder="1"/>
      <protection hidden="1"/>
    </xf>
    <xf numFmtId="0" fontId="41" fillId="17" borderId="69" xfId="0" applyFont="1" applyFill="1" applyBorder="1" applyAlignment="1" applyProtection="1">
      <alignment horizontal="center" wrapText="1" readingOrder="1"/>
      <protection hidden="1"/>
    </xf>
    <xf numFmtId="0" fontId="41" fillId="17" borderId="20" xfId="0" applyFont="1" applyFill="1" applyBorder="1" applyAlignment="1" applyProtection="1">
      <alignment horizontal="center" wrapText="1" readingOrder="1"/>
      <protection hidden="1"/>
    </xf>
    <xf numFmtId="0" fontId="41" fillId="17" borderId="0" xfId="0" applyFont="1" applyFill="1" applyAlignment="1" applyProtection="1">
      <alignment horizontal="center" wrapText="1" readingOrder="1"/>
      <protection hidden="1"/>
    </xf>
    <xf numFmtId="0" fontId="41" fillId="17" borderId="21" xfId="0" applyFont="1" applyFill="1" applyBorder="1" applyAlignment="1" applyProtection="1">
      <alignment horizontal="center" wrapText="1" readingOrder="1"/>
      <protection hidden="1"/>
    </xf>
    <xf numFmtId="0" fontId="41" fillId="17" borderId="43" xfId="0" applyFont="1" applyFill="1" applyBorder="1" applyAlignment="1" applyProtection="1">
      <alignment horizontal="center" wrapText="1" readingOrder="1"/>
      <protection hidden="1"/>
    </xf>
    <xf numFmtId="0" fontId="41" fillId="17" borderId="44" xfId="0" applyFont="1" applyFill="1" applyBorder="1" applyAlignment="1" applyProtection="1">
      <alignment horizontal="center" wrapText="1" readingOrder="1"/>
      <protection hidden="1"/>
    </xf>
    <xf numFmtId="0" fontId="41" fillId="17" borderId="45" xfId="0" applyFont="1" applyFill="1" applyBorder="1" applyAlignment="1" applyProtection="1">
      <alignment horizontal="center" wrapText="1" readingOrder="1"/>
      <protection hidden="1"/>
    </xf>
    <xf numFmtId="0" fontId="41" fillId="8" borderId="67" xfId="0" applyFont="1" applyFill="1" applyBorder="1" applyAlignment="1" applyProtection="1">
      <alignment horizontal="center" wrapText="1" readingOrder="1"/>
      <protection hidden="1"/>
    </xf>
    <xf numFmtId="0" fontId="41" fillId="8" borderId="68" xfId="0" applyFont="1" applyFill="1" applyBorder="1" applyAlignment="1" applyProtection="1">
      <alignment horizontal="center" wrapText="1" readingOrder="1"/>
      <protection hidden="1"/>
    </xf>
    <xf numFmtId="0" fontId="41" fillId="8" borderId="69" xfId="0" applyFont="1" applyFill="1" applyBorder="1" applyAlignment="1" applyProtection="1">
      <alignment horizontal="center" wrapText="1" readingOrder="1"/>
      <protection hidden="1"/>
    </xf>
    <xf numFmtId="0" fontId="41" fillId="8" borderId="20" xfId="0" applyFont="1" applyFill="1" applyBorder="1" applyAlignment="1" applyProtection="1">
      <alignment horizontal="center" wrapText="1" readingOrder="1"/>
      <protection hidden="1"/>
    </xf>
    <xf numFmtId="0" fontId="41" fillId="8" borderId="0" xfId="0" applyFont="1" applyFill="1" applyAlignment="1" applyProtection="1">
      <alignment horizontal="center" wrapText="1" readingOrder="1"/>
      <protection hidden="1"/>
    </xf>
    <xf numFmtId="0" fontId="41" fillId="8" borderId="21" xfId="0" applyFont="1" applyFill="1" applyBorder="1" applyAlignment="1" applyProtection="1">
      <alignment horizontal="center" wrapText="1" readingOrder="1"/>
      <protection hidden="1"/>
    </xf>
    <xf numFmtId="0" fontId="41" fillId="8" borderId="43" xfId="0" applyFont="1" applyFill="1" applyBorder="1" applyAlignment="1" applyProtection="1">
      <alignment horizontal="center" wrapText="1" readingOrder="1"/>
      <protection hidden="1"/>
    </xf>
    <xf numFmtId="0" fontId="41" fillId="8" borderId="44" xfId="0" applyFont="1" applyFill="1" applyBorder="1" applyAlignment="1" applyProtection="1">
      <alignment horizontal="center" wrapText="1" readingOrder="1"/>
      <protection hidden="1"/>
    </xf>
    <xf numFmtId="0" fontId="41" fillId="8" borderId="45" xfId="0" applyFont="1" applyFill="1" applyBorder="1" applyAlignment="1" applyProtection="1">
      <alignment horizontal="center" wrapText="1" readingOrder="1"/>
      <protection hidden="1"/>
    </xf>
    <xf numFmtId="0" fontId="0" fillId="0" borderId="0" xfId="0" applyAlignment="1">
      <alignment wrapText="1"/>
    </xf>
    <xf numFmtId="0" fontId="0" fillId="0" borderId="0" xfId="0" applyAlignment="1">
      <alignment vertical="top" wrapText="1"/>
    </xf>
    <xf numFmtId="0" fontId="6" fillId="18" borderId="47" xfId="0" applyFont="1" applyFill="1" applyBorder="1" applyAlignment="1">
      <alignment horizontal="center" vertical="center" wrapText="1"/>
    </xf>
    <xf numFmtId="0" fontId="6" fillId="18" borderId="47" xfId="0" applyFont="1" applyFill="1" applyBorder="1" applyAlignment="1">
      <alignment horizontal="center" vertical="center"/>
    </xf>
    <xf numFmtId="0" fontId="44" fillId="0" borderId="0" xfId="0" applyFont="1" applyAlignment="1">
      <alignment horizontal="center"/>
    </xf>
    <xf numFmtId="0" fontId="45" fillId="0" borderId="0" xfId="0" applyFont="1"/>
    <xf numFmtId="0" fontId="47" fillId="4" borderId="0" xfId="0" applyFont="1" applyFill="1" applyAlignment="1" applyProtection="1">
      <alignment horizontal="left" vertical="center" wrapText="1"/>
      <protection locked="0"/>
    </xf>
    <xf numFmtId="0" fontId="46" fillId="19" borderId="0" xfId="0" applyFont="1" applyFill="1" applyAlignment="1" applyProtection="1">
      <alignment vertical="center" wrapText="1"/>
      <protection locked="0"/>
    </xf>
    <xf numFmtId="0" fontId="47" fillId="4" borderId="0" xfId="0" applyFont="1" applyFill="1" applyAlignment="1" applyProtection="1">
      <alignment vertical="center" wrapText="1"/>
      <protection locked="0"/>
    </xf>
    <xf numFmtId="0" fontId="0" fillId="0" borderId="0" xfId="0" applyAlignment="1">
      <alignment horizontal="left"/>
    </xf>
    <xf numFmtId="0" fontId="48" fillId="0" borderId="0" xfId="0" applyFont="1" applyAlignment="1" applyProtection="1">
      <alignment horizontal="center" vertical="center"/>
      <protection locked="0"/>
    </xf>
    <xf numFmtId="0" fontId="46" fillId="0" borderId="0" xfId="0" applyFont="1" applyAlignment="1" applyProtection="1">
      <alignment horizontal="left" vertical="center"/>
      <protection locked="0"/>
    </xf>
    <xf numFmtId="0" fontId="47" fillId="0" borderId="0" xfId="0" applyFont="1" applyAlignment="1" applyProtection="1">
      <alignment horizontal="center" vertical="center"/>
      <protection locked="0"/>
    </xf>
    <xf numFmtId="0" fontId="20" fillId="0" borderId="0" xfId="0" applyFont="1" applyAlignment="1">
      <alignment horizontal="center"/>
    </xf>
    <xf numFmtId="0" fontId="46" fillId="21" borderId="0" xfId="0" applyFont="1" applyFill="1" applyAlignment="1" applyProtection="1">
      <alignment horizontal="left" vertical="center"/>
      <protection locked="0"/>
    </xf>
    <xf numFmtId="0" fontId="46" fillId="21" borderId="0" xfId="0" applyFont="1" applyFill="1" applyAlignment="1" applyProtection="1">
      <alignment horizontal="left" vertical="center" wrapText="1"/>
      <protection locked="0"/>
    </xf>
    <xf numFmtId="0" fontId="46" fillId="0" borderId="0" xfId="0" applyFont="1" applyAlignment="1" applyProtection="1">
      <alignment horizontal="left"/>
      <protection locked="0"/>
    </xf>
    <xf numFmtId="0" fontId="51" fillId="0" borderId="0" xfId="0" applyFont="1"/>
    <xf numFmtId="0" fontId="46" fillId="21" borderId="13" xfId="0" applyFont="1" applyFill="1" applyBorder="1" applyAlignment="1">
      <alignment horizontal="center" vertical="top" wrapText="1" readingOrder="1"/>
    </xf>
    <xf numFmtId="0" fontId="46" fillId="21" borderId="13" xfId="0" applyFont="1" applyFill="1" applyBorder="1" applyAlignment="1">
      <alignment horizontal="center" vertical="center" wrapText="1" readingOrder="1"/>
    </xf>
    <xf numFmtId="0" fontId="51" fillId="0" borderId="13" xfId="0" applyFont="1" applyBorder="1" applyAlignment="1">
      <alignment horizontal="center" vertical="center" wrapText="1" readingOrder="1"/>
    </xf>
    <xf numFmtId="0" fontId="54" fillId="22" borderId="79" xfId="0" applyFont="1" applyFill="1" applyBorder="1" applyAlignment="1">
      <alignment horizontal="center" vertical="top" wrapText="1" readingOrder="1"/>
    </xf>
    <xf numFmtId="0" fontId="54" fillId="22" borderId="81" xfId="0" applyFont="1" applyFill="1" applyBorder="1" applyAlignment="1">
      <alignment horizontal="center" vertical="top" wrapText="1" readingOrder="1"/>
    </xf>
    <xf numFmtId="0" fontId="46" fillId="22" borderId="13" xfId="0" applyFont="1" applyFill="1" applyBorder="1" applyAlignment="1">
      <alignment horizontal="center" vertical="top" wrapText="1" readingOrder="1"/>
    </xf>
    <xf numFmtId="0" fontId="55" fillId="0" borderId="0" xfId="0" applyFont="1"/>
    <xf numFmtId="0" fontId="52" fillId="0" borderId="13" xfId="0" applyFont="1" applyBorder="1" applyAlignment="1">
      <alignment horizontal="center" vertical="center" wrapText="1"/>
    </xf>
    <xf numFmtId="0" fontId="45" fillId="3" borderId="0" xfId="0" applyFont="1" applyFill="1"/>
    <xf numFmtId="0" fontId="58" fillId="7" borderId="0" xfId="0" applyFont="1" applyFill="1" applyAlignment="1">
      <alignment horizontal="center" vertical="center" wrapText="1" readingOrder="1"/>
    </xf>
    <xf numFmtId="0" fontId="59" fillId="8" borderId="51" xfId="0" applyFont="1" applyFill="1" applyBorder="1" applyAlignment="1">
      <alignment horizontal="center" vertical="center" wrapText="1" readingOrder="1"/>
    </xf>
    <xf numFmtId="0" fontId="59" fillId="0" borderId="51" xfId="0" applyFont="1" applyBorder="1" applyAlignment="1">
      <alignment horizontal="center" vertical="center" wrapText="1" readingOrder="1"/>
    </xf>
    <xf numFmtId="0" fontId="59" fillId="0" borderId="51" xfId="0" applyFont="1" applyBorder="1" applyAlignment="1">
      <alignment horizontal="justify" vertical="center" wrapText="1" readingOrder="1"/>
    </xf>
    <xf numFmtId="0" fontId="59" fillId="9" borderId="52" xfId="0" applyFont="1" applyFill="1" applyBorder="1" applyAlignment="1">
      <alignment horizontal="center" vertical="center" wrapText="1" readingOrder="1"/>
    </xf>
    <xf numFmtId="0" fontId="59" fillId="0" borderId="52" xfId="0" applyFont="1" applyBorder="1" applyAlignment="1">
      <alignment horizontal="center" vertical="center" wrapText="1" readingOrder="1"/>
    </xf>
    <xf numFmtId="0" fontId="59" fillId="0" borderId="52" xfId="0" applyFont="1" applyBorder="1" applyAlignment="1">
      <alignment horizontal="justify" vertical="center" wrapText="1" readingOrder="1"/>
    </xf>
    <xf numFmtId="0" fontId="59" fillId="10" borderId="52" xfId="0" applyFont="1" applyFill="1" applyBorder="1" applyAlignment="1">
      <alignment horizontal="center" vertical="center" wrapText="1" readingOrder="1"/>
    </xf>
    <xf numFmtId="0" fontId="59" fillId="11" borderId="52" xfId="0" applyFont="1" applyFill="1" applyBorder="1" applyAlignment="1">
      <alignment horizontal="center" vertical="center" wrapText="1" readingOrder="1"/>
    </xf>
    <xf numFmtId="0" fontId="60" fillId="12" borderId="52" xfId="0" applyFont="1" applyFill="1" applyBorder="1" applyAlignment="1">
      <alignment horizontal="center" vertical="center" wrapText="1" readingOrder="1"/>
    </xf>
    <xf numFmtId="0" fontId="0" fillId="3" borderId="0" xfId="0" applyFill="1" applyBorder="1"/>
    <xf numFmtId="0" fontId="21" fillId="3" borderId="0" xfId="0" applyFont="1" applyFill="1" applyBorder="1"/>
    <xf numFmtId="0" fontId="25" fillId="3" borderId="0" xfId="0" applyFont="1" applyFill="1" applyBorder="1" applyAlignment="1">
      <alignment horizontal="justify" vertical="center" wrapText="1" readingOrder="1"/>
    </xf>
    <xf numFmtId="0" fontId="62" fillId="7" borderId="0" xfId="0" applyFont="1" applyFill="1" applyAlignment="1">
      <alignment horizontal="center" vertical="center" wrapText="1" readingOrder="1"/>
    </xf>
    <xf numFmtId="0" fontId="63" fillId="8" borderId="51" xfId="0" applyFont="1" applyFill="1" applyBorder="1" applyAlignment="1">
      <alignment horizontal="center" vertical="center" wrapText="1" readingOrder="1"/>
    </xf>
    <xf numFmtId="0" fontId="63" fillId="0" borderId="51" xfId="0" applyFont="1" applyBorder="1" applyAlignment="1">
      <alignment horizontal="justify" vertical="center" wrapText="1" readingOrder="1"/>
    </xf>
    <xf numFmtId="9" fontId="63" fillId="0" borderId="51" xfId="0" applyNumberFormat="1" applyFont="1" applyBorder="1" applyAlignment="1">
      <alignment horizontal="center" vertical="center" wrapText="1" readingOrder="1"/>
    </xf>
    <xf numFmtId="0" fontId="63" fillId="9" borderId="52" xfId="0" applyFont="1" applyFill="1" applyBorder="1" applyAlignment="1">
      <alignment horizontal="center" vertical="center" wrapText="1" readingOrder="1"/>
    </xf>
    <xf numFmtId="0" fontId="63" fillId="0" borderId="52" xfId="0" applyFont="1" applyBorder="1" applyAlignment="1">
      <alignment horizontal="justify" vertical="center" wrapText="1" readingOrder="1"/>
    </xf>
    <xf numFmtId="9" fontId="63" fillId="0" borderId="52" xfId="0" applyNumberFormat="1" applyFont="1" applyBorder="1" applyAlignment="1">
      <alignment horizontal="center" vertical="center" wrapText="1" readingOrder="1"/>
    </xf>
    <xf numFmtId="0" fontId="63" fillId="10" borderId="52" xfId="0" applyFont="1" applyFill="1" applyBorder="1" applyAlignment="1">
      <alignment horizontal="center" vertical="center" wrapText="1" readingOrder="1"/>
    </xf>
    <xf numFmtId="0" fontId="63" fillId="11" borderId="52" xfId="0" applyFont="1" applyFill="1" applyBorder="1" applyAlignment="1">
      <alignment horizontal="center" vertical="center" wrapText="1" readingOrder="1"/>
    </xf>
    <xf numFmtId="0" fontId="64" fillId="12" borderId="52" xfId="0" applyFont="1" applyFill="1" applyBorder="1" applyAlignment="1">
      <alignment horizontal="center" vertical="center" wrapText="1" readingOrder="1"/>
    </xf>
    <xf numFmtId="9" fontId="0" fillId="0" borderId="0" xfId="0" applyNumberFormat="1"/>
    <xf numFmtId="9" fontId="0" fillId="0" borderId="0" xfId="0" applyNumberFormat="1" applyAlignment="1">
      <alignment horizontal="center"/>
    </xf>
    <xf numFmtId="0" fontId="0" fillId="0" borderId="0" xfId="0" applyAlignment="1">
      <alignment horizontal="center"/>
    </xf>
    <xf numFmtId="0" fontId="0" fillId="0" borderId="0" xfId="0" applyAlignment="1">
      <alignment horizontal="left" vertical="center" wrapText="1"/>
    </xf>
    <xf numFmtId="0" fontId="4" fillId="4" borderId="8" xfId="0" applyFont="1" applyFill="1" applyBorder="1" applyAlignment="1">
      <alignment horizontal="center" vertical="center" textRotation="90"/>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9" fontId="0" fillId="3" borderId="0" xfId="0" applyNumberFormat="1" applyFill="1"/>
    <xf numFmtId="9" fontId="59" fillId="0" borderId="52" xfId="0" applyNumberFormat="1" applyFont="1" applyBorder="1" applyAlignment="1">
      <alignment horizontal="justify" vertical="center" wrapText="1" readingOrder="1"/>
    </xf>
    <xf numFmtId="9" fontId="0" fillId="3" borderId="0" xfId="0" applyNumberFormat="1" applyFill="1" applyBorder="1"/>
    <xf numFmtId="0" fontId="0" fillId="0" borderId="13" xfId="0" applyBorder="1" applyAlignment="1">
      <alignment horizontal="center" vertical="center" wrapText="1"/>
    </xf>
    <xf numFmtId="0" fontId="0" fillId="0" borderId="13" xfId="0" applyBorder="1" applyAlignment="1">
      <alignment horizontal="left" vertical="center" wrapText="1"/>
    </xf>
    <xf numFmtId="9" fontId="0" fillId="0" borderId="13" xfId="0" applyNumberFormat="1" applyBorder="1" applyAlignment="1">
      <alignment horizontal="center" vertical="center" wrapText="1"/>
    </xf>
    <xf numFmtId="0" fontId="0" fillId="0" borderId="0" xfId="0" applyFont="1" applyAlignment="1">
      <alignment horizontal="left" wrapText="1"/>
    </xf>
    <xf numFmtId="0" fontId="32" fillId="3" borderId="13" xfId="0" applyFont="1" applyFill="1" applyBorder="1"/>
    <xf numFmtId="9" fontId="32" fillId="3" borderId="0" xfId="0" applyNumberFormat="1" applyFont="1" applyFill="1"/>
    <xf numFmtId="0" fontId="4" fillId="4" borderId="8" xfId="0" applyFont="1" applyFill="1" applyBorder="1" applyAlignment="1">
      <alignment horizontal="center" vertical="center" textRotation="90" wrapText="1"/>
    </xf>
    <xf numFmtId="9" fontId="0" fillId="0" borderId="13" xfId="0" applyNumberFormat="1" applyBorder="1" applyAlignment="1">
      <alignment horizontal="center" vertical="center" wrapText="1"/>
    </xf>
    <xf numFmtId="0" fontId="4" fillId="4" borderId="11" xfId="0" applyFont="1" applyFill="1" applyBorder="1" applyAlignment="1">
      <alignment horizontal="center" vertical="center" textRotation="90"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9" fontId="32" fillId="3" borderId="13" xfId="0" applyNumberFormat="1" applyFont="1" applyFill="1" applyBorder="1"/>
    <xf numFmtId="0" fontId="4" fillId="4" borderId="83" xfId="0" applyFont="1" applyFill="1" applyBorder="1" applyAlignment="1">
      <alignment horizontal="center" vertical="center" textRotation="90" wrapText="1"/>
    </xf>
    <xf numFmtId="0" fontId="67" fillId="0" borderId="13" xfId="0" applyFont="1" applyBorder="1" applyAlignment="1">
      <alignment horizontal="left" vertical="center" wrapText="1"/>
    </xf>
    <xf numFmtId="0" fontId="67" fillId="0" borderId="0" xfId="0" applyFont="1" applyAlignment="1">
      <alignment horizontal="left" vertical="center" wrapText="1"/>
    </xf>
    <xf numFmtId="0" fontId="0" fillId="0" borderId="0" xfId="0" applyAlignment="1">
      <alignment vertical="center" wrapText="1"/>
    </xf>
    <xf numFmtId="0" fontId="68" fillId="3" borderId="0" xfId="0" applyFont="1" applyFill="1" applyBorder="1"/>
    <xf numFmtId="0" fontId="68" fillId="0" borderId="0" xfId="0" applyFont="1" applyBorder="1"/>
    <xf numFmtId="0" fontId="4" fillId="3" borderId="0" xfId="0" applyFont="1" applyFill="1" applyBorder="1" applyAlignment="1">
      <alignment horizontal="center" vertical="center"/>
    </xf>
    <xf numFmtId="0" fontId="4" fillId="2" borderId="0" xfId="0" applyFont="1" applyFill="1" applyBorder="1" applyAlignment="1">
      <alignment horizontal="center" vertical="center"/>
    </xf>
    <xf numFmtId="0" fontId="21" fillId="0" borderId="0" xfId="0" applyFont="1" applyBorder="1"/>
    <xf numFmtId="0" fontId="0" fillId="0" borderId="13" xfId="0"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vertical="center" wrapText="1"/>
    </xf>
    <xf numFmtId="0" fontId="34" fillId="5" borderId="60" xfId="0" applyFont="1" applyFill="1" applyBorder="1" applyAlignment="1">
      <alignment horizontal="center" vertical="center" wrapText="1" readingOrder="1"/>
    </xf>
    <xf numFmtId="0" fontId="34" fillId="5" borderId="13" xfId="0" applyFont="1" applyFill="1" applyBorder="1" applyAlignment="1">
      <alignment horizontal="center" vertical="center" wrapText="1" readingOrder="1"/>
    </xf>
    <xf numFmtId="0" fontId="6" fillId="18" borderId="53" xfId="0" applyFont="1" applyFill="1" applyBorder="1" applyAlignment="1">
      <alignment horizontal="center" vertical="center"/>
    </xf>
    <xf numFmtId="0" fontId="27" fillId="0" borderId="65" xfId="0" applyFont="1" applyBorder="1" applyAlignment="1" applyProtection="1">
      <alignment horizontal="left" vertical="top" wrapText="1"/>
      <protection locked="0"/>
    </xf>
    <xf numFmtId="0" fontId="0" fillId="0" borderId="0" xfId="0" applyFill="1" applyBorder="1" applyAlignment="1">
      <alignment horizontal="left" vertical="center"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0" fillId="0" borderId="82" xfId="0" applyBorder="1" applyAlignment="1">
      <alignment horizontal="center" vertical="center" wrapText="1"/>
    </xf>
    <xf numFmtId="9" fontId="0" fillId="0" borderId="82" xfId="0" applyNumberFormat="1" applyBorder="1" applyAlignment="1">
      <alignment horizontal="center" vertical="center" wrapText="1"/>
    </xf>
    <xf numFmtId="0" fontId="53" fillId="0" borderId="88" xfId="0" applyFont="1" applyBorder="1" applyAlignment="1" applyProtection="1">
      <alignment horizontal="left" vertical="top" wrapText="1"/>
      <protection locked="0"/>
    </xf>
    <xf numFmtId="0" fontId="53" fillId="0" borderId="13" xfId="0" applyFont="1" applyBorder="1" applyAlignment="1" applyProtection="1">
      <alignment horizontal="left" vertical="top" wrapText="1"/>
      <protection locked="0"/>
    </xf>
    <xf numFmtId="0" fontId="53" fillId="0" borderId="65" xfId="0" applyFont="1" applyBorder="1" applyAlignment="1" applyProtection="1">
      <alignment horizontal="left" vertical="top" wrapText="1"/>
      <protection locked="0"/>
    </xf>
    <xf numFmtId="0" fontId="27" fillId="0" borderId="82" xfId="0" applyFont="1" applyBorder="1" applyAlignment="1" applyProtection="1">
      <alignment horizontal="left" vertical="top" wrapText="1"/>
      <protection locked="0"/>
    </xf>
    <xf numFmtId="0" fontId="0" fillId="0" borderId="13" xfId="0" applyFill="1" applyBorder="1" applyAlignment="1">
      <alignment wrapText="1"/>
    </xf>
    <xf numFmtId="0" fontId="0" fillId="0" borderId="13" xfId="0" applyBorder="1" applyAlignment="1">
      <alignment horizontal="center" vertical="center" wrapText="1"/>
    </xf>
    <xf numFmtId="9" fontId="0" fillId="0" borderId="13" xfId="0" applyNumberFormat="1" applyBorder="1" applyAlignment="1">
      <alignment horizontal="center" vertical="center" wrapText="1"/>
    </xf>
    <xf numFmtId="0" fontId="1" fillId="3" borderId="0" xfId="0" applyFont="1" applyFill="1" applyAlignment="1">
      <alignment horizontal="left" vertical="center"/>
    </xf>
    <xf numFmtId="0" fontId="53" fillId="0" borderId="13" xfId="0" applyFont="1" applyBorder="1" applyAlignment="1" applyProtection="1">
      <alignment vertical="top" wrapText="1"/>
      <protection locked="0"/>
    </xf>
    <xf numFmtId="0" fontId="51" fillId="0" borderId="13" xfId="0" applyFont="1" applyBorder="1" applyAlignment="1">
      <alignment horizontal="justify" vertical="center" wrapText="1"/>
    </xf>
    <xf numFmtId="0" fontId="52" fillId="0" borderId="13" xfId="0" applyFont="1" applyBorder="1" applyAlignment="1">
      <alignment vertical="center" wrapText="1" readingOrder="1"/>
    </xf>
    <xf numFmtId="0" fontId="52" fillId="3" borderId="13" xfId="0" applyFont="1" applyFill="1" applyBorder="1" applyAlignment="1">
      <alignment horizontal="center" vertical="center" wrapText="1" readingOrder="1"/>
    </xf>
    <xf numFmtId="0" fontId="51" fillId="3" borderId="13" xfId="0" applyFont="1" applyFill="1" applyBorder="1" applyAlignment="1">
      <alignment vertical="center" wrapText="1"/>
    </xf>
    <xf numFmtId="0" fontId="8" fillId="3" borderId="13" xfId="0" applyFont="1" applyFill="1" applyBorder="1" applyAlignment="1">
      <alignment wrapText="1"/>
    </xf>
    <xf numFmtId="0" fontId="51" fillId="0" borderId="13" xfId="0" applyFont="1" applyBorder="1" applyAlignment="1">
      <alignment horizontal="center" vertical="center" wrapText="1"/>
    </xf>
    <xf numFmtId="0" fontId="8" fillId="0" borderId="13" xfId="0" applyFont="1" applyBorder="1" applyAlignment="1">
      <alignment horizontal="left" vertical="top" wrapText="1" readingOrder="1"/>
    </xf>
    <xf numFmtId="0" fontId="52" fillId="0" borderId="13" xfId="0" applyFont="1" applyBorder="1" applyAlignment="1">
      <alignment horizontal="left" vertical="center" wrapText="1" readingOrder="1"/>
    </xf>
    <xf numFmtId="0" fontId="0" fillId="0" borderId="13" xfId="0" applyFill="1" applyBorder="1" applyAlignment="1">
      <alignment vertical="center" wrapText="1"/>
    </xf>
    <xf numFmtId="0" fontId="24" fillId="3" borderId="48" xfId="0" applyFont="1" applyFill="1" applyBorder="1" applyAlignment="1">
      <alignment vertical="top" wrapText="1"/>
    </xf>
    <xf numFmtId="0" fontId="32" fillId="0" borderId="0" xfId="0" applyFont="1" applyAlignment="1" applyProtection="1">
      <alignment vertical="center"/>
      <protection locked="0"/>
    </xf>
    <xf numFmtId="0" fontId="74" fillId="0" borderId="0" xfId="0" applyFont="1" applyAlignment="1" applyProtection="1">
      <alignment horizontal="center" vertical="center"/>
      <protection locked="0"/>
    </xf>
    <xf numFmtId="0" fontId="70" fillId="0" borderId="0" xfId="0" applyFont="1"/>
    <xf numFmtId="0" fontId="32" fillId="0" borderId="0" xfId="0" applyFont="1"/>
    <xf numFmtId="0" fontId="0" fillId="0" borderId="0" xfId="0" applyAlignment="1">
      <alignment horizontal="center" wrapText="1"/>
    </xf>
    <xf numFmtId="0" fontId="0" fillId="0" borderId="0" xfId="0" applyProtection="1">
      <protection locked="0"/>
    </xf>
    <xf numFmtId="0" fontId="0" fillId="0" borderId="0" xfId="0" applyAlignment="1" applyProtection="1">
      <alignment vertical="top"/>
      <protection locked="0"/>
    </xf>
    <xf numFmtId="0" fontId="76" fillId="4" borderId="92" xfId="0" applyFont="1" applyFill="1" applyBorder="1" applyAlignment="1">
      <alignment horizontal="center" vertical="center"/>
    </xf>
    <xf numFmtId="0" fontId="76" fillId="4" borderId="92" xfId="0" applyFont="1" applyFill="1" applyBorder="1" applyAlignment="1">
      <alignment horizontal="center" vertical="center" wrapText="1"/>
    </xf>
    <xf numFmtId="0" fontId="76" fillId="4" borderId="92" xfId="0" applyFont="1" applyFill="1" applyBorder="1" applyAlignment="1" applyProtection="1">
      <alignment horizontal="center" vertical="center" wrapText="1"/>
      <protection locked="0"/>
    </xf>
    <xf numFmtId="0" fontId="76" fillId="23" borderId="92" xfId="0" applyFont="1" applyFill="1" applyBorder="1" applyAlignment="1" applyProtection="1">
      <alignment horizontal="center" vertical="center" textRotation="90"/>
      <protection locked="0"/>
    </xf>
    <xf numFmtId="0" fontId="77" fillId="4" borderId="92" xfId="0" applyFont="1" applyFill="1" applyBorder="1" applyAlignment="1">
      <alignment horizontal="center" vertical="center" wrapText="1"/>
    </xf>
    <xf numFmtId="0" fontId="70" fillId="24" borderId="0" xfId="0" applyFont="1" applyFill="1" applyBorder="1"/>
    <xf numFmtId="0" fontId="32" fillId="3" borderId="0" xfId="0" applyFont="1" applyFill="1" applyBorder="1" applyAlignment="1" applyProtection="1">
      <alignment vertical="center"/>
      <protection locked="0"/>
    </xf>
    <xf numFmtId="0" fontId="74" fillId="3" borderId="0" xfId="0" applyFont="1" applyFill="1" applyBorder="1" applyAlignment="1" applyProtection="1">
      <alignment horizontal="center" vertical="center"/>
      <protection locked="0"/>
    </xf>
    <xf numFmtId="0" fontId="70" fillId="3" borderId="0" xfId="0" applyFont="1" applyFill="1" applyBorder="1"/>
    <xf numFmtId="0" fontId="32" fillId="3" borderId="0" xfId="0" applyFont="1" applyFill="1" applyBorder="1"/>
    <xf numFmtId="0" fontId="76" fillId="4" borderId="92" xfId="0" applyFont="1" applyFill="1" applyBorder="1" applyAlignment="1" applyProtection="1">
      <alignment vertical="center" wrapText="1"/>
      <protection locked="0"/>
    </xf>
    <xf numFmtId="0" fontId="76" fillId="4" borderId="92" xfId="0" applyFont="1" applyFill="1" applyBorder="1" applyAlignment="1" applyProtection="1">
      <alignment vertical="center"/>
      <protection locked="0"/>
    </xf>
    <xf numFmtId="0" fontId="1" fillId="3" borderId="0" xfId="0" applyFont="1" applyFill="1" applyAlignment="1">
      <alignment horizontal="left" vertical="center"/>
    </xf>
    <xf numFmtId="0" fontId="76" fillId="4" borderId="92" xfId="0" applyFont="1" applyFill="1" applyBorder="1" applyAlignment="1" applyProtection="1">
      <alignment horizontal="center" vertical="center" wrapText="1"/>
      <protection locked="0"/>
    </xf>
    <xf numFmtId="0" fontId="41" fillId="25" borderId="67" xfId="0" applyFont="1" applyFill="1" applyBorder="1" applyAlignment="1" applyProtection="1">
      <alignment horizontal="center" wrapText="1" readingOrder="1"/>
      <protection hidden="1"/>
    </xf>
    <xf numFmtId="0" fontId="41" fillId="25" borderId="68" xfId="0" applyFont="1" applyFill="1" applyBorder="1" applyAlignment="1" applyProtection="1">
      <alignment horizontal="center" wrapText="1" readingOrder="1"/>
      <protection hidden="1"/>
    </xf>
    <xf numFmtId="0" fontId="41" fillId="25" borderId="69" xfId="0" applyFont="1" applyFill="1" applyBorder="1" applyAlignment="1" applyProtection="1">
      <alignment horizontal="center" wrapText="1" readingOrder="1"/>
      <protection hidden="1"/>
    </xf>
    <xf numFmtId="0" fontId="41" fillId="25" borderId="20" xfId="0" applyFont="1" applyFill="1" applyBorder="1" applyAlignment="1" applyProtection="1">
      <alignment horizontal="center" wrapText="1" readingOrder="1"/>
      <protection hidden="1"/>
    </xf>
    <xf numFmtId="0" fontId="41" fillId="25" borderId="0" xfId="0" applyFont="1" applyFill="1" applyAlignment="1" applyProtection="1">
      <alignment horizontal="center" wrapText="1" readingOrder="1"/>
      <protection hidden="1"/>
    </xf>
    <xf numFmtId="0" fontId="41" fillId="25" borderId="21" xfId="0" applyFont="1" applyFill="1" applyBorder="1" applyAlignment="1" applyProtection="1">
      <alignment horizontal="center" wrapText="1" readingOrder="1"/>
      <protection hidden="1"/>
    </xf>
    <xf numFmtId="0" fontId="41" fillId="25" borderId="43" xfId="0" applyFont="1" applyFill="1" applyBorder="1" applyAlignment="1" applyProtection="1">
      <alignment horizontal="center" wrapText="1" readingOrder="1"/>
      <protection hidden="1"/>
    </xf>
    <xf numFmtId="0" fontId="41" fillId="25" borderId="44" xfId="0" applyFont="1" applyFill="1" applyBorder="1" applyAlignment="1" applyProtection="1">
      <alignment horizontal="center" wrapText="1" readingOrder="1"/>
      <protection hidden="1"/>
    </xf>
    <xf numFmtId="0" fontId="41" fillId="25" borderId="45" xfId="0" applyFont="1" applyFill="1" applyBorder="1" applyAlignment="1" applyProtection="1">
      <alignment horizontal="center" wrapText="1" readingOrder="1"/>
      <protection hidden="1"/>
    </xf>
    <xf numFmtId="0" fontId="42" fillId="25" borderId="68" xfId="0" applyFont="1" applyFill="1" applyBorder="1" applyAlignment="1" applyProtection="1">
      <alignment horizontal="center" wrapText="1" readingOrder="1"/>
      <protection hidden="1"/>
    </xf>
    <xf numFmtId="0" fontId="52" fillId="0" borderId="13" xfId="0" applyFont="1" applyBorder="1" applyAlignment="1">
      <alignment horizontal="center" vertical="center" wrapText="1" readingOrder="1"/>
    </xf>
    <xf numFmtId="0" fontId="51" fillId="0" borderId="0" xfId="0" applyFont="1" applyProtection="1">
      <protection locked="0"/>
    </xf>
    <xf numFmtId="0" fontId="46" fillId="0" borderId="0" xfId="0" applyFont="1" applyAlignment="1" applyProtection="1">
      <alignment vertical="center"/>
      <protection locked="0"/>
    </xf>
    <xf numFmtId="0" fontId="80" fillId="0" borderId="0" xfId="0" applyFont="1" applyAlignment="1" applyProtection="1">
      <alignment horizontal="center" vertical="center"/>
      <protection locked="0"/>
    </xf>
    <xf numFmtId="0" fontId="55" fillId="20" borderId="0" xfId="0" applyFont="1" applyFill="1" applyAlignment="1" applyProtection="1">
      <alignment horizontal="center" vertical="center" wrapText="1"/>
      <protection locked="0"/>
    </xf>
    <xf numFmtId="0" fontId="55" fillId="0" borderId="0" xfId="0" applyFont="1" applyAlignment="1" applyProtection="1">
      <alignment horizontal="center" vertical="center"/>
      <protection locked="0"/>
    </xf>
    <xf numFmtId="0" fontId="51" fillId="0" borderId="0" xfId="0" applyFont="1" applyAlignment="1" applyProtection="1">
      <alignment horizontal="center" vertical="center"/>
      <protection locked="0"/>
    </xf>
    <xf numFmtId="0" fontId="51" fillId="0" borderId="13" xfId="0" applyFont="1" applyBorder="1" applyAlignment="1">
      <alignment vertical="center" wrapText="1"/>
    </xf>
    <xf numFmtId="0" fontId="52" fillId="0" borderId="13" xfId="0" applyFont="1" applyBorder="1" applyAlignment="1">
      <alignment vertical="center" wrapText="1"/>
    </xf>
    <xf numFmtId="0" fontId="8" fillId="3" borderId="13" xfId="0" applyFont="1" applyFill="1" applyBorder="1" applyAlignment="1">
      <alignment vertical="top"/>
    </xf>
    <xf numFmtId="0" fontId="51" fillId="0" borderId="13" xfId="0" applyFont="1" applyBorder="1" applyAlignment="1">
      <alignment vertical="top" wrapText="1" readingOrder="1"/>
    </xf>
    <xf numFmtId="0" fontId="8" fillId="0" borderId="13" xfId="0" applyFont="1" applyBorder="1" applyAlignment="1">
      <alignment vertical="center" wrapText="1" readingOrder="1"/>
    </xf>
    <xf numFmtId="0" fontId="52" fillId="0" borderId="13" xfId="0" applyFont="1" applyBorder="1" applyAlignment="1">
      <alignment horizontal="left" vertical="center" wrapText="1"/>
    </xf>
    <xf numFmtId="0" fontId="51" fillId="0" borderId="0" xfId="0" applyFont="1" applyAlignment="1">
      <alignment horizontal="left"/>
    </xf>
    <xf numFmtId="0" fontId="51" fillId="0" borderId="0" xfId="0" applyFont="1" applyAlignment="1">
      <alignment horizontal="center"/>
    </xf>
    <xf numFmtId="0" fontId="46" fillId="5" borderId="13" xfId="0" applyFont="1" applyFill="1" applyBorder="1" applyAlignment="1">
      <alignment horizontal="center" vertical="center"/>
    </xf>
    <xf numFmtId="0" fontId="47" fillId="20" borderId="13" xfId="0" applyFont="1" applyFill="1" applyBorder="1" applyAlignment="1">
      <alignment horizontal="center"/>
    </xf>
    <xf numFmtId="0" fontId="47" fillId="20" borderId="13" xfId="0" applyFont="1" applyFill="1" applyBorder="1" applyAlignment="1">
      <alignment vertical="center" wrapText="1"/>
    </xf>
    <xf numFmtId="0" fontId="51" fillId="0" borderId="82" xfId="0" applyFont="1" applyBorder="1" applyAlignment="1">
      <alignment horizontal="left" vertical="center" wrapText="1"/>
    </xf>
    <xf numFmtId="0" fontId="8" fillId="0" borderId="13" xfId="0" applyFont="1" applyBorder="1" applyAlignment="1">
      <alignment horizontal="center" wrapText="1"/>
    </xf>
    <xf numFmtId="0" fontId="51" fillId="0" borderId="13" xfId="0" applyFont="1" applyBorder="1" applyAlignment="1">
      <alignment horizontal="center" wrapText="1"/>
    </xf>
    <xf numFmtId="0" fontId="83" fillId="0" borderId="13" xfId="0" applyFont="1" applyBorder="1" applyAlignment="1">
      <alignment horizontal="center" wrapText="1"/>
    </xf>
    <xf numFmtId="0" fontId="52" fillId="0" borderId="0" xfId="0" applyFont="1"/>
    <xf numFmtId="0" fontId="51" fillId="0" borderId="79" xfId="0" applyFont="1" applyBorder="1" applyAlignment="1">
      <alignment vertical="center" wrapText="1"/>
    </xf>
    <xf numFmtId="0" fontId="46" fillId="0" borderId="13" xfId="0" applyFont="1" applyBorder="1" applyAlignment="1">
      <alignment horizontal="center" wrapText="1"/>
    </xf>
    <xf numFmtId="0" fontId="51" fillId="0" borderId="79" xfId="0" applyFont="1" applyBorder="1" applyAlignment="1">
      <alignment vertical="top" wrapText="1"/>
    </xf>
    <xf numFmtId="0" fontId="51" fillId="0" borderId="13" xfId="0" applyFont="1" applyBorder="1" applyAlignment="1">
      <alignment vertical="top" wrapText="1"/>
    </xf>
    <xf numFmtId="0" fontId="8" fillId="0" borderId="13" xfId="0" applyFont="1" applyBorder="1" applyAlignment="1">
      <alignment horizontal="center"/>
    </xf>
    <xf numFmtId="0" fontId="51" fillId="0" borderId="13" xfId="0" applyFont="1" applyBorder="1" applyAlignment="1">
      <alignment horizontal="center"/>
    </xf>
    <xf numFmtId="0" fontId="8" fillId="0" borderId="0" xfId="0" applyFont="1" applyAlignment="1">
      <alignment horizontal="center"/>
    </xf>
    <xf numFmtId="0" fontId="0" fillId="0" borderId="13" xfId="0" applyBorder="1" applyAlignment="1">
      <alignment horizontal="center" vertical="center" wrapText="1"/>
    </xf>
    <xf numFmtId="164" fontId="46" fillId="19" borderId="0" xfId="0" applyNumberFormat="1" applyFont="1" applyFill="1" applyAlignment="1" applyProtection="1">
      <alignment horizontal="center" vertical="center" wrapText="1"/>
      <protection locked="0"/>
    </xf>
    <xf numFmtId="0" fontId="46" fillId="19" borderId="0" xfId="0" applyFont="1" applyFill="1" applyAlignment="1" applyProtection="1">
      <alignment horizontal="center" vertical="center" wrapText="1"/>
      <protection locked="0"/>
    </xf>
    <xf numFmtId="0" fontId="56" fillId="0" borderId="0" xfId="0" applyFont="1" applyAlignment="1">
      <alignment horizontal="center" wrapText="1"/>
    </xf>
    <xf numFmtId="0" fontId="49" fillId="0" borderId="0" xfId="0" applyFont="1" applyAlignment="1">
      <alignment horizontal="center"/>
    </xf>
    <xf numFmtId="0" fontId="50" fillId="4" borderId="13" xfId="0" applyFont="1" applyFill="1" applyBorder="1" applyAlignment="1">
      <alignment horizontal="center" vertical="top" wrapText="1" readingOrder="1"/>
    </xf>
    <xf numFmtId="0" fontId="80" fillId="0" borderId="0" xfId="0" applyFont="1" applyAlignment="1" applyProtection="1">
      <alignment horizontal="center" vertical="center"/>
      <protection locked="0"/>
    </xf>
    <xf numFmtId="0" fontId="47" fillId="20" borderId="0" xfId="0" applyFont="1" applyFill="1" applyAlignment="1" applyProtection="1">
      <alignment horizontal="center" vertical="center" wrapText="1"/>
      <protection locked="0"/>
    </xf>
    <xf numFmtId="0" fontId="47" fillId="20" borderId="0" xfId="0" applyFont="1" applyFill="1" applyAlignment="1" applyProtection="1">
      <alignment horizontal="center" vertical="center"/>
      <protection locked="0"/>
    </xf>
    <xf numFmtId="0" fontId="54" fillId="3" borderId="0" xfId="0" applyFont="1" applyFill="1" applyAlignment="1" applyProtection="1">
      <alignment horizontal="justify" vertical="center" wrapText="1"/>
      <protection locked="0"/>
    </xf>
    <xf numFmtId="0" fontId="50" fillId="4" borderId="79" xfId="0" applyFont="1" applyFill="1" applyBorder="1" applyAlignment="1">
      <alignment horizontal="center" vertical="top" wrapText="1" readingOrder="1"/>
    </xf>
    <xf numFmtId="0" fontId="50" fillId="4" borderId="80" xfId="0" applyFont="1" applyFill="1" applyBorder="1" applyAlignment="1">
      <alignment horizontal="center" vertical="top" wrapText="1" readingOrder="1"/>
    </xf>
    <xf numFmtId="0" fontId="50" fillId="4" borderId="81" xfId="0" applyFont="1" applyFill="1" applyBorder="1" applyAlignment="1">
      <alignment horizontal="center" vertical="top" wrapText="1" readingOrder="1"/>
    </xf>
    <xf numFmtId="0" fontId="52" fillId="0" borderId="82" xfId="0" applyFont="1" applyBorder="1" applyAlignment="1">
      <alignment horizontal="left" vertical="center" wrapText="1" readingOrder="1"/>
    </xf>
    <xf numFmtId="0" fontId="52" fillId="0" borderId="60" xfId="0" applyFont="1" applyBorder="1" applyAlignment="1">
      <alignment horizontal="left" vertical="center" wrapText="1" readingOrder="1"/>
    </xf>
    <xf numFmtId="0" fontId="52" fillId="0" borderId="82" xfId="0" applyFont="1" applyBorder="1" applyAlignment="1">
      <alignment horizontal="center" vertical="center" wrapText="1" readingOrder="1"/>
    </xf>
    <xf numFmtId="0" fontId="52" fillId="0" borderId="78" xfId="0" applyFont="1" applyBorder="1" applyAlignment="1">
      <alignment horizontal="center" vertical="center" wrapText="1" readingOrder="1"/>
    </xf>
    <xf numFmtId="0" fontId="52" fillId="0" borderId="60" xfId="0" applyFont="1" applyBorder="1" applyAlignment="1">
      <alignment horizontal="center" vertical="center" wrapText="1" readingOrder="1"/>
    </xf>
    <xf numFmtId="0" fontId="82" fillId="0" borderId="0" xfId="0" applyFont="1" applyAlignment="1">
      <alignment horizontal="center" wrapText="1"/>
    </xf>
    <xf numFmtId="0" fontId="80" fillId="0" borderId="0" xfId="0" applyFont="1" applyAlignment="1">
      <alignment horizontal="center"/>
    </xf>
    <xf numFmtId="0" fontId="47" fillId="4" borderId="79" xfId="0" applyFont="1" applyFill="1" applyBorder="1" applyAlignment="1">
      <alignment horizontal="center"/>
    </xf>
    <xf numFmtId="0" fontId="47" fillId="4" borderId="80" xfId="0" applyFont="1" applyFill="1" applyBorder="1" applyAlignment="1">
      <alignment horizontal="center"/>
    </xf>
    <xf numFmtId="0" fontId="47" fillId="4" borderId="81" xfId="0" applyFont="1" applyFill="1" applyBorder="1" applyAlignment="1">
      <alignment horizontal="center"/>
    </xf>
    <xf numFmtId="0" fontId="46" fillId="5" borderId="82" xfId="0" applyFont="1" applyFill="1" applyBorder="1" applyAlignment="1">
      <alignment horizontal="center" vertical="center" wrapText="1"/>
    </xf>
    <xf numFmtId="0" fontId="46" fillId="5" borderId="60" xfId="0" applyFont="1" applyFill="1" applyBorder="1" applyAlignment="1">
      <alignment horizontal="center" vertical="center" wrapText="1"/>
    </xf>
    <xf numFmtId="0" fontId="46" fillId="5" borderId="79" xfId="0" applyFont="1" applyFill="1" applyBorder="1" applyAlignment="1">
      <alignment horizontal="center" vertical="center"/>
    </xf>
    <xf numFmtId="0" fontId="46" fillId="5" borderId="80" xfId="0" applyFont="1" applyFill="1" applyBorder="1" applyAlignment="1">
      <alignment horizontal="center" vertical="center"/>
    </xf>
    <xf numFmtId="0" fontId="46" fillId="5" borderId="81" xfId="0" applyFont="1" applyFill="1" applyBorder="1" applyAlignment="1">
      <alignment horizontal="center" vertical="center"/>
    </xf>
    <xf numFmtId="0" fontId="9" fillId="3" borderId="43" xfId="1" applyFont="1" applyFill="1" applyBorder="1" applyAlignment="1">
      <alignment horizontal="left" vertical="top" wrapText="1"/>
    </xf>
    <xf numFmtId="0" fontId="9" fillId="3" borderId="44" xfId="1" applyFont="1" applyFill="1" applyBorder="1" applyAlignment="1">
      <alignment horizontal="left" vertical="top" wrapText="1"/>
    </xf>
    <xf numFmtId="0" fontId="9" fillId="3" borderId="45" xfId="1" applyFont="1" applyFill="1" applyBorder="1" applyAlignment="1">
      <alignment horizontal="left" vertical="top" wrapText="1"/>
    </xf>
    <xf numFmtId="0" fontId="9" fillId="3" borderId="20" xfId="1" applyFont="1" applyFill="1" applyBorder="1" applyAlignment="1">
      <alignment horizontal="left" vertical="top" wrapText="1"/>
    </xf>
    <xf numFmtId="0" fontId="9" fillId="3" borderId="0" xfId="1" applyFont="1" applyFill="1" applyBorder="1" applyAlignment="1">
      <alignment horizontal="left" vertical="top" wrapText="1"/>
    </xf>
    <xf numFmtId="0" fontId="9" fillId="3" borderId="21" xfId="1" applyFont="1" applyFill="1" applyBorder="1" applyAlignment="1">
      <alignment horizontal="left" vertical="top" wrapText="1"/>
    </xf>
    <xf numFmtId="0" fontId="9" fillId="3" borderId="0" xfId="1" applyFont="1" applyFill="1" applyAlignment="1">
      <alignment horizontal="left" vertical="top" wrapText="1"/>
    </xf>
    <xf numFmtId="0" fontId="15" fillId="3" borderId="37" xfId="0" applyFont="1" applyFill="1" applyBorder="1" applyAlignment="1">
      <alignment horizontal="left" vertical="center" wrapText="1"/>
    </xf>
    <xf numFmtId="0" fontId="15" fillId="3" borderId="38" xfId="0" applyFont="1" applyFill="1" applyBorder="1" applyAlignment="1">
      <alignment horizontal="left" vertical="center" wrapText="1"/>
    </xf>
    <xf numFmtId="0" fontId="16" fillId="3" borderId="35" xfId="1" applyFont="1" applyFill="1" applyBorder="1" applyAlignment="1">
      <alignment horizontal="justify" vertical="center" wrapText="1"/>
    </xf>
    <xf numFmtId="0" fontId="16" fillId="3" borderId="36" xfId="1" applyFont="1" applyFill="1" applyBorder="1" applyAlignment="1">
      <alignment horizontal="justify" vertical="center" wrapText="1"/>
    </xf>
    <xf numFmtId="0" fontId="15" fillId="3" borderId="39" xfId="0" applyFont="1" applyFill="1" applyBorder="1" applyAlignment="1">
      <alignment horizontal="left" vertical="center" wrapText="1"/>
    </xf>
    <xf numFmtId="0" fontId="15" fillId="3" borderId="40" xfId="0" applyFont="1" applyFill="1" applyBorder="1" applyAlignment="1">
      <alignment horizontal="left" vertical="center" wrapText="1"/>
    </xf>
    <xf numFmtId="0" fontId="16" fillId="3" borderId="41" xfId="0" applyFont="1" applyFill="1" applyBorder="1" applyAlignment="1">
      <alignment horizontal="justify" vertical="center" wrapText="1"/>
    </xf>
    <xf numFmtId="0" fontId="16" fillId="3" borderId="42" xfId="0" applyFont="1" applyFill="1" applyBorder="1" applyAlignment="1">
      <alignment horizontal="justify" vertical="center" wrapText="1"/>
    </xf>
    <xf numFmtId="0" fontId="15" fillId="3" borderId="33" xfId="0" applyFont="1" applyFill="1" applyBorder="1" applyAlignment="1">
      <alignment horizontal="left" vertical="center" wrapText="1"/>
    </xf>
    <xf numFmtId="0" fontId="15" fillId="3" borderId="34" xfId="0" applyFont="1" applyFill="1" applyBorder="1" applyAlignment="1">
      <alignment horizontal="left" vertical="center" wrapText="1"/>
    </xf>
    <xf numFmtId="0" fontId="15" fillId="3" borderId="29" xfId="2" applyFont="1" applyFill="1" applyBorder="1" applyAlignment="1">
      <alignment horizontal="left" vertical="top" wrapText="1" readingOrder="1"/>
    </xf>
    <xf numFmtId="0" fontId="15" fillId="3" borderId="30" xfId="2" applyFont="1" applyFill="1" applyBorder="1" applyAlignment="1">
      <alignment horizontal="left" vertical="top" wrapText="1" readingOrder="1"/>
    </xf>
    <xf numFmtId="0" fontId="16" fillId="3" borderId="31" xfId="1" applyFont="1" applyFill="1" applyBorder="1" applyAlignment="1">
      <alignment horizontal="justify" vertical="center" wrapText="1"/>
    </xf>
    <xf numFmtId="0" fontId="16" fillId="3" borderId="32" xfId="1" applyFont="1" applyFill="1" applyBorder="1" applyAlignment="1">
      <alignment horizontal="justify" vertical="center" wrapText="1"/>
    </xf>
    <xf numFmtId="0" fontId="18" fillId="4" borderId="25" xfId="2" applyFont="1" applyFill="1" applyBorder="1" applyAlignment="1">
      <alignment horizontal="center" vertical="center" wrapText="1"/>
    </xf>
    <xf numFmtId="0" fontId="18" fillId="4" borderId="26" xfId="2" applyFont="1" applyFill="1" applyBorder="1" applyAlignment="1">
      <alignment horizontal="center" vertical="center" wrapText="1"/>
    </xf>
    <xf numFmtId="0" fontId="18" fillId="4" borderId="27" xfId="1" applyFont="1" applyFill="1" applyBorder="1" applyAlignment="1">
      <alignment horizontal="center" vertical="center"/>
    </xf>
    <xf numFmtId="0" fontId="18" fillId="4" borderId="28" xfId="1" applyFont="1" applyFill="1" applyBorder="1" applyAlignment="1">
      <alignment horizontal="center" vertical="center"/>
    </xf>
    <xf numFmtId="0" fontId="5" fillId="4" borderId="14" xfId="1" applyFont="1" applyFill="1" applyBorder="1" applyAlignment="1">
      <alignment horizontal="center" vertical="center" wrapText="1"/>
    </xf>
    <xf numFmtId="0" fontId="5" fillId="4" borderId="15" xfId="1" applyFont="1" applyFill="1" applyBorder="1" applyAlignment="1">
      <alignment horizontal="center" vertical="center" wrapText="1"/>
    </xf>
    <xf numFmtId="0" fontId="5" fillId="4" borderId="16" xfId="1" applyFont="1" applyFill="1" applyBorder="1" applyAlignment="1">
      <alignment horizontal="center" vertical="center" wrapText="1"/>
    </xf>
    <xf numFmtId="0" fontId="10" fillId="3" borderId="17" xfId="1" quotePrefix="1" applyFont="1" applyFill="1" applyBorder="1" applyAlignment="1">
      <alignment horizontal="left" vertical="top" wrapText="1"/>
    </xf>
    <xf numFmtId="0" fontId="11" fillId="3" borderId="18" xfId="1" quotePrefix="1" applyFont="1" applyFill="1" applyBorder="1" applyAlignment="1">
      <alignment horizontal="left" vertical="top" wrapText="1"/>
    </xf>
    <xf numFmtId="0" fontId="11" fillId="3" borderId="19" xfId="1" quotePrefix="1" applyFont="1" applyFill="1" applyBorder="1" applyAlignment="1">
      <alignment horizontal="left" vertical="top" wrapText="1"/>
    </xf>
    <xf numFmtId="0" fontId="12" fillId="3" borderId="22" xfId="1" quotePrefix="1" applyFont="1" applyFill="1" applyBorder="1" applyAlignment="1">
      <alignment horizontal="justify" vertical="center" wrapText="1"/>
    </xf>
    <xf numFmtId="0" fontId="12" fillId="3" borderId="23" xfId="1" quotePrefix="1" applyFont="1" applyFill="1" applyBorder="1" applyAlignment="1">
      <alignment horizontal="justify" vertical="center" wrapText="1"/>
    </xf>
    <xf numFmtId="0" fontId="12" fillId="3" borderId="24" xfId="1" quotePrefix="1" applyFont="1" applyFill="1" applyBorder="1" applyAlignment="1">
      <alignment horizontal="justify" vertical="center" wrapText="1"/>
    </xf>
    <xf numFmtId="0" fontId="9" fillId="0" borderId="20" xfId="1" quotePrefix="1" applyFont="1" applyBorder="1" applyAlignment="1">
      <alignment horizontal="left" vertical="top" wrapText="1"/>
    </xf>
    <xf numFmtId="0" fontId="9" fillId="0" borderId="0" xfId="1" quotePrefix="1" applyFont="1" applyAlignment="1">
      <alignment horizontal="left" vertical="top" wrapText="1"/>
    </xf>
    <xf numFmtId="0" fontId="9" fillId="0" borderId="21" xfId="1" quotePrefix="1" applyFont="1" applyBorder="1" applyAlignment="1">
      <alignment horizontal="left" vertical="top" wrapText="1"/>
    </xf>
    <xf numFmtId="0" fontId="65" fillId="0" borderId="13" xfId="0" applyFont="1" applyBorder="1" applyAlignment="1">
      <alignment horizontal="center" vertical="center" wrapText="1"/>
    </xf>
    <xf numFmtId="9" fontId="0" fillId="0" borderId="13" xfId="0" applyNumberFormat="1" applyBorder="1" applyAlignment="1">
      <alignment horizontal="center" vertical="center" wrapText="1"/>
    </xf>
    <xf numFmtId="0" fontId="0" fillId="0" borderId="13" xfId="0" applyBorder="1" applyAlignment="1">
      <alignment horizontal="center" vertical="center" wrapText="1"/>
    </xf>
    <xf numFmtId="0" fontId="0" fillId="0" borderId="13" xfId="0" applyBorder="1" applyAlignment="1">
      <alignment horizontal="center" vertical="center"/>
    </xf>
    <xf numFmtId="9" fontId="0" fillId="0" borderId="82" xfId="0" applyNumberFormat="1" applyBorder="1" applyAlignment="1">
      <alignment horizontal="center" vertical="center" wrapText="1"/>
    </xf>
    <xf numFmtId="9" fontId="0" fillId="0" borderId="78" xfId="0" applyNumberFormat="1" applyBorder="1" applyAlignment="1">
      <alignment horizontal="center" vertical="center" wrapText="1"/>
    </xf>
    <xf numFmtId="9" fontId="0" fillId="0" borderId="60" xfId="0" applyNumberFormat="1" applyBorder="1" applyAlignment="1">
      <alignment horizontal="center" vertical="center" wrapText="1"/>
    </xf>
    <xf numFmtId="0" fontId="0" fillId="0" borderId="82" xfId="0" applyBorder="1" applyAlignment="1">
      <alignment horizontal="center" vertical="center" wrapText="1"/>
    </xf>
    <xf numFmtId="0" fontId="0" fillId="0" borderId="78" xfId="0" applyBorder="1" applyAlignment="1">
      <alignment horizontal="center" vertical="center" wrapText="1"/>
    </xf>
    <xf numFmtId="0" fontId="0" fillId="0" borderId="60" xfId="0" applyBorder="1" applyAlignment="1">
      <alignment horizontal="center" vertical="center" wrapText="1"/>
    </xf>
    <xf numFmtId="0" fontId="0" fillId="0" borderId="82" xfId="0" applyBorder="1" applyAlignment="1">
      <alignment horizontal="center"/>
    </xf>
    <xf numFmtId="0" fontId="0" fillId="0" borderId="78" xfId="0" applyBorder="1" applyAlignment="1">
      <alignment horizontal="center"/>
    </xf>
    <xf numFmtId="0" fontId="0" fillId="0" borderId="60" xfId="0" applyBorder="1" applyAlignment="1">
      <alignment horizontal="center"/>
    </xf>
    <xf numFmtId="0" fontId="0" fillId="0" borderId="13" xfId="0" applyBorder="1" applyAlignment="1">
      <alignment horizontal="left" vertical="center" wrapText="1"/>
    </xf>
    <xf numFmtId="0" fontId="0" fillId="0" borderId="84" xfId="0" applyBorder="1" applyAlignment="1">
      <alignment horizontal="center" vertical="center" wrapText="1"/>
    </xf>
    <xf numFmtId="0" fontId="0" fillId="0" borderId="85" xfId="0" applyBorder="1" applyAlignment="1">
      <alignment horizontal="center" vertical="center" wrapText="1"/>
    </xf>
    <xf numFmtId="0" fontId="0" fillId="0" borderId="86" xfId="0" applyBorder="1" applyAlignment="1">
      <alignment horizontal="center" vertical="center" wrapText="1"/>
    </xf>
    <xf numFmtId="0" fontId="0" fillId="0" borderId="82" xfId="0" applyBorder="1" applyAlignment="1">
      <alignment horizontal="left" vertical="center" wrapText="1"/>
    </xf>
    <xf numFmtId="0" fontId="0" fillId="0" borderId="78" xfId="0" applyBorder="1" applyAlignment="1">
      <alignment horizontal="left" vertical="center" wrapText="1"/>
    </xf>
    <xf numFmtId="0" fontId="65" fillId="0" borderId="82" xfId="0" applyFont="1" applyBorder="1" applyAlignment="1">
      <alignment horizontal="center" vertical="center" wrapText="1"/>
    </xf>
    <xf numFmtId="0" fontId="4" fillId="4" borderId="9" xfId="0" applyFont="1" applyFill="1" applyBorder="1" applyAlignment="1">
      <alignment horizontal="center" vertical="center" wrapText="1"/>
    </xf>
    <xf numFmtId="0" fontId="4" fillId="4" borderId="8" xfId="0" applyFont="1" applyFill="1" applyBorder="1" applyAlignment="1">
      <alignment horizontal="center" vertical="center" wrapText="1"/>
    </xf>
    <xf numFmtId="0" fontId="4" fillId="4" borderId="5" xfId="0" applyFont="1" applyFill="1" applyBorder="1" applyAlignment="1">
      <alignment horizontal="center" vertical="center" wrapText="1"/>
    </xf>
    <xf numFmtId="0" fontId="4" fillId="4" borderId="1" xfId="0" applyFont="1" applyFill="1" applyBorder="1" applyAlignment="1">
      <alignment horizontal="center" vertical="center" wrapText="1"/>
    </xf>
    <xf numFmtId="0" fontId="4" fillId="4" borderId="9" xfId="0" applyFont="1" applyFill="1" applyBorder="1" applyAlignment="1">
      <alignment horizontal="center" vertical="center" textRotation="90" wrapText="1"/>
    </xf>
    <xf numFmtId="0" fontId="4" fillId="4" borderId="8" xfId="0" applyFont="1" applyFill="1" applyBorder="1" applyAlignment="1">
      <alignment horizontal="center" vertical="center" textRotation="90" wrapText="1"/>
    </xf>
    <xf numFmtId="0" fontId="4" fillId="4" borderId="11" xfId="0" applyFont="1" applyFill="1" applyBorder="1" applyAlignment="1">
      <alignment horizontal="center" vertical="center" textRotation="90" wrapText="1"/>
    </xf>
    <xf numFmtId="0" fontId="4" fillId="4" borderId="83" xfId="0" applyFont="1" applyFill="1" applyBorder="1" applyAlignment="1">
      <alignment horizontal="center" vertical="center" textRotation="90" wrapText="1"/>
    </xf>
    <xf numFmtId="0" fontId="4" fillId="4" borderId="10" xfId="0" applyFont="1" applyFill="1" applyBorder="1" applyAlignment="1">
      <alignment horizontal="center" vertical="center" wrapText="1"/>
    </xf>
    <xf numFmtId="0" fontId="4" fillId="4" borderId="11" xfId="0" applyFont="1" applyFill="1" applyBorder="1" applyAlignment="1">
      <alignment horizontal="center" vertical="center" wrapText="1"/>
    </xf>
    <xf numFmtId="0" fontId="4" fillId="4" borderId="12" xfId="0" applyFont="1" applyFill="1" applyBorder="1" applyAlignment="1">
      <alignment horizontal="center" vertical="center"/>
    </xf>
    <xf numFmtId="0" fontId="4" fillId="4" borderId="8" xfId="0" applyFont="1" applyFill="1" applyBorder="1" applyAlignment="1">
      <alignment horizontal="center" vertical="center" textRotation="1"/>
    </xf>
    <xf numFmtId="0" fontId="4" fillId="4" borderId="11" xfId="0" applyFont="1" applyFill="1" applyBorder="1" applyAlignment="1">
      <alignment horizontal="center" vertical="center" textRotation="1"/>
    </xf>
    <xf numFmtId="0" fontId="4" fillId="4" borderId="9" xfId="0" applyFont="1" applyFill="1" applyBorder="1" applyAlignment="1">
      <alignment horizontal="center" vertical="center"/>
    </xf>
    <xf numFmtId="0" fontId="4" fillId="4" borderId="8" xfId="0" applyFont="1" applyFill="1" applyBorder="1" applyAlignment="1">
      <alignment horizontal="center" vertical="center"/>
    </xf>
    <xf numFmtId="0" fontId="4" fillId="4" borderId="10" xfId="0" applyFont="1" applyFill="1" applyBorder="1" applyAlignment="1">
      <alignment horizontal="center" vertical="center"/>
    </xf>
    <xf numFmtId="0" fontId="4" fillId="4" borderId="83" xfId="0" applyFont="1" applyFill="1" applyBorder="1" applyAlignment="1">
      <alignment horizontal="center" vertical="center"/>
    </xf>
    <xf numFmtId="0" fontId="4" fillId="4" borderId="5" xfId="0" applyFont="1" applyFill="1" applyBorder="1" applyAlignment="1">
      <alignment horizontal="center" vertical="center"/>
    </xf>
    <xf numFmtId="0" fontId="4" fillId="4" borderId="7" xfId="0" applyFont="1" applyFill="1" applyBorder="1" applyAlignment="1">
      <alignment horizontal="center" vertical="center"/>
    </xf>
    <xf numFmtId="0" fontId="4" fillId="4" borderId="6" xfId="0" applyFont="1" applyFill="1" applyBorder="1" applyAlignment="1">
      <alignment horizontal="center" vertical="center"/>
    </xf>
    <xf numFmtId="0" fontId="66" fillId="4" borderId="2" xfId="0" applyFont="1" applyFill="1" applyBorder="1" applyAlignment="1">
      <alignment horizontal="center" vertical="center"/>
    </xf>
    <xf numFmtId="0" fontId="66" fillId="4" borderId="0" xfId="0" applyFont="1" applyFill="1" applyBorder="1" applyAlignment="1">
      <alignment horizontal="center" vertical="center"/>
    </xf>
    <xf numFmtId="0" fontId="7" fillId="3" borderId="13" xfId="0" applyFont="1" applyFill="1" applyBorder="1" applyAlignment="1">
      <alignment horizontal="center" vertical="center"/>
    </xf>
    <xf numFmtId="0" fontId="5" fillId="4" borderId="5" xfId="0" applyFont="1" applyFill="1" applyBorder="1" applyAlignment="1">
      <alignment horizontal="left" vertical="center"/>
    </xf>
    <xf numFmtId="0" fontId="5" fillId="4" borderId="7" xfId="0" applyFont="1" applyFill="1" applyBorder="1" applyAlignment="1">
      <alignment horizontal="left" vertical="center"/>
    </xf>
    <xf numFmtId="0" fontId="5" fillId="4" borderId="6" xfId="0" applyFont="1" applyFill="1" applyBorder="1" applyAlignment="1">
      <alignment horizontal="left" vertical="center"/>
    </xf>
    <xf numFmtId="0" fontId="2" fillId="3" borderId="5" xfId="0" applyFont="1" applyFill="1" applyBorder="1" applyAlignment="1" applyProtection="1">
      <alignment horizontal="left" vertical="center"/>
      <protection locked="0"/>
    </xf>
    <xf numFmtId="0" fontId="2" fillId="3" borderId="7" xfId="0" applyFont="1" applyFill="1" applyBorder="1" applyAlignment="1" applyProtection="1">
      <alignment horizontal="left" vertical="center"/>
      <protection locked="0"/>
    </xf>
    <xf numFmtId="0" fontId="2" fillId="3" borderId="6" xfId="0" applyFont="1" applyFill="1" applyBorder="1" applyAlignment="1" applyProtection="1">
      <alignment horizontal="left" vertical="center"/>
      <protection locked="0"/>
    </xf>
    <xf numFmtId="0" fontId="1" fillId="3" borderId="0" xfId="0" applyFont="1" applyFill="1" applyAlignment="1">
      <alignment horizontal="left" vertical="center"/>
    </xf>
    <xf numFmtId="0" fontId="6" fillId="3" borderId="1" xfId="0" applyFont="1" applyFill="1" applyBorder="1" applyAlignment="1">
      <alignment horizontal="center" vertical="center"/>
    </xf>
    <xf numFmtId="0" fontId="6" fillId="3" borderId="2" xfId="0" applyFont="1" applyFill="1" applyBorder="1" applyAlignment="1">
      <alignment horizontal="center" vertical="center"/>
    </xf>
    <xf numFmtId="0" fontId="6" fillId="3" borderId="3" xfId="0" applyFont="1" applyFill="1" applyBorder="1" applyAlignment="1">
      <alignment horizontal="center" vertical="center"/>
    </xf>
    <xf numFmtId="0" fontId="6" fillId="3" borderId="4" xfId="0" applyFont="1" applyFill="1" applyBorder="1" applyAlignment="1">
      <alignment horizontal="center" vertical="center"/>
    </xf>
    <xf numFmtId="0" fontId="2" fillId="3" borderId="5" xfId="0" applyFont="1" applyFill="1" applyBorder="1" applyAlignment="1" applyProtection="1">
      <alignment horizontal="left" vertical="center" wrapText="1"/>
      <protection locked="0"/>
    </xf>
    <xf numFmtId="0" fontId="2" fillId="3" borderId="7" xfId="0" applyFont="1" applyFill="1" applyBorder="1" applyAlignment="1" applyProtection="1">
      <alignment horizontal="left" vertical="center" wrapText="1"/>
      <protection locked="0"/>
    </xf>
    <xf numFmtId="0" fontId="2" fillId="3" borderId="6" xfId="0" applyFont="1" applyFill="1" applyBorder="1" applyAlignment="1" applyProtection="1">
      <alignment horizontal="left" vertical="center" wrapText="1"/>
      <protection locked="0"/>
    </xf>
    <xf numFmtId="0" fontId="4" fillId="4" borderId="87" xfId="0" applyFont="1" applyFill="1" applyBorder="1" applyAlignment="1">
      <alignment horizontal="center" vertical="center"/>
    </xf>
    <xf numFmtId="0" fontId="0" fillId="0" borderId="60" xfId="0" applyBorder="1" applyAlignment="1">
      <alignment horizontal="left" vertical="center" wrapText="1"/>
    </xf>
    <xf numFmtId="0" fontId="22" fillId="0" borderId="0" xfId="0" applyFont="1" applyAlignment="1">
      <alignment horizontal="center" vertical="center"/>
    </xf>
    <xf numFmtId="0" fontId="23" fillId="6" borderId="46" xfId="0" applyFont="1" applyFill="1" applyBorder="1" applyAlignment="1">
      <alignment horizontal="center" vertical="center" wrapText="1"/>
    </xf>
    <xf numFmtId="0" fontId="23" fillId="6" borderId="48" xfId="0" applyFont="1" applyFill="1" applyBorder="1" applyAlignment="1">
      <alignment horizontal="center" vertical="center" wrapText="1"/>
    </xf>
    <xf numFmtId="0" fontId="61" fillId="0" borderId="0" xfId="0" applyFont="1" applyAlignment="1">
      <alignment horizontal="center" vertical="center"/>
    </xf>
    <xf numFmtId="0" fontId="57" fillId="0" borderId="0" xfId="0" applyFont="1" applyAlignment="1">
      <alignment horizontal="center" vertical="center"/>
    </xf>
    <xf numFmtId="0" fontId="38" fillId="3" borderId="0" xfId="0" applyFont="1" applyFill="1" applyAlignment="1">
      <alignment horizontal="justify" vertical="center" wrapText="1"/>
    </xf>
    <xf numFmtId="0" fontId="31" fillId="13" borderId="53" xfId="0" applyFont="1" applyFill="1" applyBorder="1" applyAlignment="1">
      <alignment horizontal="center" vertical="center" wrapText="1" readingOrder="1"/>
    </xf>
    <xf numFmtId="0" fontId="31" fillId="13" borderId="54" xfId="0" applyFont="1" applyFill="1" applyBorder="1" applyAlignment="1">
      <alignment horizontal="center" vertical="center" wrapText="1" readingOrder="1"/>
    </xf>
    <xf numFmtId="0" fontId="31" fillId="13" borderId="55" xfId="0" applyFont="1" applyFill="1" applyBorder="1" applyAlignment="1">
      <alignment horizontal="center" vertical="center" wrapText="1" readingOrder="1"/>
    </xf>
    <xf numFmtId="0" fontId="34" fillId="13" borderId="56" xfId="0" applyFont="1" applyFill="1" applyBorder="1" applyAlignment="1">
      <alignment horizontal="center" vertical="center" wrapText="1" readingOrder="1"/>
    </xf>
    <xf numFmtId="0" fontId="34" fillId="13" borderId="57" xfId="0" applyFont="1" applyFill="1" applyBorder="1" applyAlignment="1">
      <alignment horizontal="center" vertical="center" wrapText="1" readingOrder="1"/>
    </xf>
    <xf numFmtId="0" fontId="34" fillId="3" borderId="59" xfId="0" applyFont="1" applyFill="1" applyBorder="1" applyAlignment="1">
      <alignment horizontal="center" vertical="center" wrapText="1" readingOrder="1"/>
    </xf>
    <xf numFmtId="0" fontId="34" fillId="3" borderId="62" xfId="0" applyFont="1" applyFill="1" applyBorder="1" applyAlignment="1">
      <alignment horizontal="center" vertical="center" wrapText="1" readingOrder="1"/>
    </xf>
    <xf numFmtId="0" fontId="34" fillId="3" borderId="60" xfId="0" applyFont="1" applyFill="1" applyBorder="1" applyAlignment="1">
      <alignment horizontal="center" vertical="center" wrapText="1" readingOrder="1"/>
    </xf>
    <xf numFmtId="0" fontId="34" fillId="3" borderId="13" xfId="0" applyFont="1" applyFill="1" applyBorder="1" applyAlignment="1">
      <alignment horizontal="center" vertical="center" wrapText="1" readingOrder="1"/>
    </xf>
    <xf numFmtId="0" fontId="34" fillId="3" borderId="64" xfId="0" applyFont="1" applyFill="1" applyBorder="1" applyAlignment="1">
      <alignment horizontal="center" vertical="center" wrapText="1" readingOrder="1"/>
    </xf>
    <xf numFmtId="0" fontId="34" fillId="3" borderId="65" xfId="0" applyFont="1" applyFill="1" applyBorder="1" applyAlignment="1">
      <alignment horizontal="center" vertical="center" wrapText="1" readingOrder="1"/>
    </xf>
    <xf numFmtId="0" fontId="2" fillId="0" borderId="0" xfId="0" applyFont="1" applyAlignment="1">
      <alignment horizontal="center" vertical="center" wrapText="1"/>
    </xf>
    <xf numFmtId="0" fontId="72" fillId="14" borderId="0" xfId="0" applyFont="1" applyFill="1" applyAlignment="1">
      <alignment horizontal="center" vertical="center" wrapText="1" readingOrder="1"/>
    </xf>
    <xf numFmtId="0" fontId="40" fillId="5" borderId="0" xfId="0" applyFont="1" applyFill="1" applyAlignment="1">
      <alignment horizontal="center" vertical="center" wrapText="1"/>
    </xf>
    <xf numFmtId="0" fontId="72" fillId="14" borderId="0" xfId="0" applyFont="1" applyFill="1" applyAlignment="1">
      <alignment horizontal="center" vertical="center" textRotation="90" wrapText="1" readingOrder="1"/>
    </xf>
    <xf numFmtId="0" fontId="72" fillId="14" borderId="21" xfId="0" applyFont="1" applyFill="1" applyBorder="1" applyAlignment="1">
      <alignment horizontal="center" vertical="center" textRotation="90" wrapText="1" readingOrder="1"/>
    </xf>
    <xf numFmtId="0" fontId="71" fillId="0" borderId="67" xfId="0" applyFont="1" applyBorder="1" applyAlignment="1">
      <alignment horizontal="center" vertical="center" wrapText="1"/>
    </xf>
    <xf numFmtId="0" fontId="71" fillId="0" borderId="68" xfId="0" applyFont="1" applyBorder="1" applyAlignment="1">
      <alignment horizontal="center" vertical="center"/>
    </xf>
    <xf numFmtId="0" fontId="71" fillId="0" borderId="69" xfId="0" applyFont="1" applyBorder="1" applyAlignment="1">
      <alignment horizontal="center" vertical="center"/>
    </xf>
    <xf numFmtId="0" fontId="71" fillId="0" borderId="20" xfId="0" applyFont="1" applyBorder="1" applyAlignment="1">
      <alignment horizontal="center" vertical="center"/>
    </xf>
    <xf numFmtId="0" fontId="71" fillId="0" borderId="0" xfId="0" applyFont="1" applyAlignment="1">
      <alignment horizontal="center" vertical="center"/>
    </xf>
    <xf numFmtId="0" fontId="71" fillId="0" borderId="21" xfId="0" applyFont="1" applyBorder="1" applyAlignment="1">
      <alignment horizontal="center" vertical="center"/>
    </xf>
    <xf numFmtId="0" fontId="71" fillId="0" borderId="43" xfId="0" applyFont="1" applyBorder="1" applyAlignment="1">
      <alignment horizontal="center" vertical="center"/>
    </xf>
    <xf numFmtId="0" fontId="71" fillId="0" borderId="44" xfId="0" applyFont="1" applyBorder="1" applyAlignment="1">
      <alignment horizontal="center" vertical="center"/>
    </xf>
    <xf numFmtId="0" fontId="71" fillId="0" borderId="45" xfId="0" applyFont="1" applyBorder="1" applyAlignment="1">
      <alignment horizontal="center" vertical="center"/>
    </xf>
    <xf numFmtId="0" fontId="73" fillId="16" borderId="70" xfId="0" applyFont="1" applyFill="1" applyBorder="1" applyAlignment="1">
      <alignment horizontal="center" vertical="center" wrapText="1" readingOrder="1"/>
    </xf>
    <xf numFmtId="0" fontId="73" fillId="16" borderId="71" xfId="0" applyFont="1" applyFill="1" applyBorder="1" applyAlignment="1">
      <alignment horizontal="center" vertical="center" wrapText="1" readingOrder="1"/>
    </xf>
    <xf numFmtId="0" fontId="73" fillId="16" borderId="72" xfId="0" applyFont="1" applyFill="1" applyBorder="1" applyAlignment="1">
      <alignment horizontal="center" vertical="center" wrapText="1" readingOrder="1"/>
    </xf>
    <xf numFmtId="0" fontId="73" fillId="16" borderId="73" xfId="0" applyFont="1" applyFill="1" applyBorder="1" applyAlignment="1">
      <alignment horizontal="center" vertical="center" wrapText="1" readingOrder="1"/>
    </xf>
    <xf numFmtId="0" fontId="73" fillId="16" borderId="0" xfId="0" applyFont="1" applyFill="1" applyAlignment="1">
      <alignment horizontal="center" vertical="center" wrapText="1" readingOrder="1"/>
    </xf>
    <xf numFmtId="0" fontId="73" fillId="16" borderId="74" xfId="0" applyFont="1" applyFill="1" applyBorder="1" applyAlignment="1">
      <alignment horizontal="center" vertical="center" wrapText="1" readingOrder="1"/>
    </xf>
    <xf numFmtId="0" fontId="73" fillId="16" borderId="75" xfId="0" applyFont="1" applyFill="1" applyBorder="1" applyAlignment="1">
      <alignment horizontal="center" vertical="center" wrapText="1" readingOrder="1"/>
    </xf>
    <xf numFmtId="0" fontId="73" fillId="16" borderId="76" xfId="0" applyFont="1" applyFill="1" applyBorder="1" applyAlignment="1">
      <alignment horizontal="center" vertical="center" wrapText="1" readingOrder="1"/>
    </xf>
    <xf numFmtId="0" fontId="73" fillId="16" borderId="77" xfId="0" applyFont="1" applyFill="1" applyBorder="1" applyAlignment="1">
      <alignment horizontal="center" vertical="center" wrapText="1" readingOrder="1"/>
    </xf>
    <xf numFmtId="0" fontId="33" fillId="3" borderId="13" xfId="0" applyFont="1" applyFill="1" applyBorder="1" applyAlignment="1">
      <alignment horizontal="center" vertical="center" wrapText="1"/>
    </xf>
    <xf numFmtId="0" fontId="71" fillId="0" borderId="20" xfId="0" applyFont="1" applyBorder="1" applyAlignment="1">
      <alignment horizontal="center" vertical="center" wrapText="1"/>
    </xf>
    <xf numFmtId="0" fontId="73" fillId="15" borderId="70" xfId="0" applyFont="1" applyFill="1" applyBorder="1" applyAlignment="1">
      <alignment horizontal="center" vertical="center" wrapText="1" readingOrder="1"/>
    </xf>
    <xf numFmtId="0" fontId="73" fillId="15" borderId="71" xfId="0" applyFont="1" applyFill="1" applyBorder="1" applyAlignment="1">
      <alignment horizontal="center" vertical="center" wrapText="1" readingOrder="1"/>
    </xf>
    <xf numFmtId="0" fontId="73" fillId="15" borderId="73" xfId="0" applyFont="1" applyFill="1" applyBorder="1" applyAlignment="1">
      <alignment horizontal="center" vertical="center" wrapText="1" readingOrder="1"/>
    </xf>
    <xf numFmtId="0" fontId="73" fillId="15" borderId="0" xfId="0" applyFont="1" applyFill="1" applyAlignment="1">
      <alignment horizontal="center" vertical="center" wrapText="1" readingOrder="1"/>
    </xf>
    <xf numFmtId="0" fontId="73" fillId="15" borderId="75" xfId="0" applyFont="1" applyFill="1" applyBorder="1" applyAlignment="1">
      <alignment horizontal="center" vertical="center" wrapText="1" readingOrder="1"/>
    </xf>
    <xf numFmtId="0" fontId="73" fillId="15" borderId="76" xfId="0" applyFont="1" applyFill="1" applyBorder="1" applyAlignment="1">
      <alignment horizontal="center" vertical="center" wrapText="1" readingOrder="1"/>
    </xf>
    <xf numFmtId="0" fontId="33" fillId="3" borderId="84" xfId="0" applyFont="1" applyFill="1" applyBorder="1" applyAlignment="1">
      <alignment horizontal="center" vertical="center" wrapText="1"/>
    </xf>
    <xf numFmtId="0" fontId="33" fillId="3" borderId="91" xfId="0" applyFont="1" applyFill="1" applyBorder="1" applyAlignment="1">
      <alignment horizontal="center" vertical="center" wrapText="1"/>
    </xf>
    <xf numFmtId="0" fontId="33" fillId="3" borderId="85" xfId="0" applyFont="1" applyFill="1" applyBorder="1" applyAlignment="1">
      <alignment horizontal="center" vertical="center" wrapText="1"/>
    </xf>
    <xf numFmtId="0" fontId="33" fillId="3" borderId="90" xfId="0" applyFont="1" applyFill="1" applyBorder="1" applyAlignment="1">
      <alignment horizontal="center" vertical="center" wrapText="1"/>
    </xf>
    <xf numFmtId="0" fontId="33" fillId="3" borderId="86" xfId="0" applyFont="1" applyFill="1" applyBorder="1" applyAlignment="1">
      <alignment horizontal="center" vertical="center" wrapText="1"/>
    </xf>
    <xf numFmtId="0" fontId="33" fillId="3" borderId="89" xfId="0" applyFont="1" applyFill="1" applyBorder="1" applyAlignment="1">
      <alignment horizontal="center" vertical="center" wrapText="1"/>
    </xf>
    <xf numFmtId="0" fontId="71" fillId="0" borderId="0" xfId="0" applyFont="1" applyBorder="1" applyAlignment="1">
      <alignment horizontal="center" vertical="center"/>
    </xf>
    <xf numFmtId="0" fontId="73" fillId="25" borderId="70" xfId="0" applyFont="1" applyFill="1" applyBorder="1" applyAlignment="1">
      <alignment horizontal="center" vertical="center" wrapText="1" readingOrder="1"/>
    </xf>
    <xf numFmtId="0" fontId="73" fillId="25" borderId="71" xfId="0" applyFont="1" applyFill="1" applyBorder="1" applyAlignment="1">
      <alignment horizontal="center" vertical="center" wrapText="1" readingOrder="1"/>
    </xf>
    <xf numFmtId="0" fontId="73" fillId="25" borderId="73" xfId="0" applyFont="1" applyFill="1" applyBorder="1" applyAlignment="1">
      <alignment horizontal="center" vertical="center" wrapText="1" readingOrder="1"/>
    </xf>
    <xf numFmtId="0" fontId="73" fillId="25" borderId="0" xfId="0" applyFont="1" applyFill="1" applyAlignment="1">
      <alignment horizontal="center" vertical="center" wrapText="1" readingOrder="1"/>
    </xf>
    <xf numFmtId="0" fontId="73" fillId="25" borderId="74" xfId="0" applyFont="1" applyFill="1" applyBorder="1" applyAlignment="1">
      <alignment horizontal="center" vertical="center" wrapText="1" readingOrder="1"/>
    </xf>
    <xf numFmtId="0" fontId="73" fillId="25" borderId="75" xfId="0" applyFont="1" applyFill="1" applyBorder="1" applyAlignment="1">
      <alignment horizontal="center" vertical="center" wrapText="1" readingOrder="1"/>
    </xf>
    <xf numFmtId="0" fontId="73" fillId="25" borderId="76" xfId="0" applyFont="1" applyFill="1" applyBorder="1" applyAlignment="1">
      <alignment horizontal="center" vertical="center" wrapText="1" readingOrder="1"/>
    </xf>
    <xf numFmtId="0" fontId="73" fillId="25" borderId="77" xfId="0" applyFont="1" applyFill="1" applyBorder="1" applyAlignment="1">
      <alignment horizontal="center" vertical="center" wrapText="1" readingOrder="1"/>
    </xf>
    <xf numFmtId="0" fontId="73" fillId="8" borderId="70" xfId="0" applyFont="1" applyFill="1" applyBorder="1" applyAlignment="1">
      <alignment horizontal="center" vertical="center" wrapText="1" readingOrder="1"/>
    </xf>
    <xf numFmtId="0" fontId="73" fillId="8" borderId="71" xfId="0" applyFont="1" applyFill="1" applyBorder="1" applyAlignment="1">
      <alignment horizontal="center" vertical="center" wrapText="1" readingOrder="1"/>
    </xf>
    <xf numFmtId="0" fontId="73" fillId="8" borderId="73" xfId="0" applyFont="1" applyFill="1" applyBorder="1" applyAlignment="1">
      <alignment horizontal="center" vertical="center" wrapText="1" readingOrder="1"/>
    </xf>
    <xf numFmtId="0" fontId="73" fillId="8" borderId="0" xfId="0" applyFont="1" applyFill="1" applyAlignment="1">
      <alignment horizontal="center" vertical="center" wrapText="1" readingOrder="1"/>
    </xf>
    <xf numFmtId="0" fontId="73" fillId="8" borderId="74" xfId="0" applyFont="1" applyFill="1" applyBorder="1" applyAlignment="1">
      <alignment horizontal="center" vertical="center" wrapText="1" readingOrder="1"/>
    </xf>
    <xf numFmtId="0" fontId="73" fillId="8" borderId="75" xfId="0" applyFont="1" applyFill="1" applyBorder="1" applyAlignment="1">
      <alignment horizontal="center" vertical="center" wrapText="1" readingOrder="1"/>
    </xf>
    <xf numFmtId="0" fontId="73" fillId="8" borderId="76" xfId="0" applyFont="1" applyFill="1" applyBorder="1" applyAlignment="1">
      <alignment horizontal="center" vertical="center" wrapText="1" readingOrder="1"/>
    </xf>
    <xf numFmtId="0" fontId="73" fillId="8" borderId="77" xfId="0" applyFont="1" applyFill="1" applyBorder="1" applyAlignment="1">
      <alignment horizontal="center" vertical="center" wrapText="1" readingOrder="1"/>
    </xf>
    <xf numFmtId="0" fontId="33" fillId="0" borderId="13" xfId="0" applyFont="1" applyBorder="1" applyAlignment="1">
      <alignment horizontal="center" vertical="center" wrapText="1"/>
    </xf>
    <xf numFmtId="0" fontId="71" fillId="0" borderId="68" xfId="0" applyFont="1" applyBorder="1" applyAlignment="1">
      <alignment horizontal="center" vertical="center" wrapText="1"/>
    </xf>
    <xf numFmtId="1" fontId="75" fillId="0" borderId="98" xfId="0" applyNumberFormat="1" applyFont="1" applyBorder="1" applyAlignment="1" applyProtection="1">
      <alignment horizontal="center" vertical="center" wrapText="1"/>
      <protection locked="0"/>
    </xf>
    <xf numFmtId="0" fontId="0" fillId="0" borderId="101" xfId="0" applyBorder="1" applyAlignment="1">
      <alignment horizontal="center" vertical="center" wrapText="1"/>
    </xf>
    <xf numFmtId="0" fontId="32" fillId="0" borderId="98" xfId="0" applyFont="1" applyBorder="1" applyAlignment="1">
      <alignment horizontal="center"/>
    </xf>
    <xf numFmtId="0" fontId="32" fillId="0" borderId="78" xfId="0" applyFont="1" applyBorder="1" applyAlignment="1">
      <alignment horizontal="center"/>
    </xf>
    <xf numFmtId="0" fontId="32" fillId="0" borderId="101" xfId="0" applyFont="1" applyBorder="1" applyAlignment="1">
      <alignment horizontal="center"/>
    </xf>
    <xf numFmtId="0" fontId="32" fillId="0" borderId="88" xfId="0" applyFont="1" applyBorder="1" applyAlignment="1" applyProtection="1">
      <alignment horizontal="center" vertical="center"/>
      <protection locked="0"/>
    </xf>
    <xf numFmtId="0" fontId="32" fillId="0" borderId="13" xfId="0" applyFont="1" applyBorder="1" applyAlignment="1" applyProtection="1">
      <alignment horizontal="center" vertical="center"/>
      <protection locked="0"/>
    </xf>
    <xf numFmtId="0" fontId="32" fillId="0" borderId="65" xfId="0" applyFont="1" applyBorder="1" applyAlignment="1" applyProtection="1">
      <alignment horizontal="center" vertical="center"/>
      <protection locked="0"/>
    </xf>
    <xf numFmtId="1" fontId="75" fillId="0" borderId="88" xfId="0" applyNumberFormat="1" applyFont="1" applyBorder="1" applyAlignment="1">
      <alignment horizontal="center" vertical="center"/>
    </xf>
    <xf numFmtId="0" fontId="75" fillId="0" borderId="13" xfId="0" applyFont="1" applyBorder="1" applyAlignment="1">
      <alignment horizontal="center" vertical="center"/>
    </xf>
    <xf numFmtId="0" fontId="75" fillId="0" borderId="65" xfId="0" applyFont="1" applyBorder="1" applyAlignment="1">
      <alignment horizontal="center" vertical="center"/>
    </xf>
    <xf numFmtId="0" fontId="32" fillId="0" borderId="98" xfId="0" applyFont="1" applyBorder="1" applyAlignment="1" applyProtection="1">
      <alignment horizontal="center" vertical="center"/>
      <protection locked="0"/>
    </xf>
    <xf numFmtId="0" fontId="32" fillId="0" borderId="78" xfId="0" applyFont="1" applyBorder="1" applyAlignment="1" applyProtection="1">
      <alignment horizontal="center" vertical="center"/>
      <protection locked="0"/>
    </xf>
    <xf numFmtId="0" fontId="32" fillId="0" borderId="101" xfId="0" applyFont="1" applyBorder="1" applyAlignment="1" applyProtection="1">
      <alignment horizontal="center" vertical="center"/>
      <protection locked="0"/>
    </xf>
    <xf numFmtId="1" fontId="75" fillId="0" borderId="97" xfId="0" applyNumberFormat="1" applyFont="1" applyBorder="1" applyAlignment="1" applyProtection="1">
      <alignment horizontal="center" vertical="center" wrapText="1"/>
      <protection locked="0"/>
    </xf>
    <xf numFmtId="1" fontId="75" fillId="0" borderId="99" xfId="0" applyNumberFormat="1" applyFont="1" applyBorder="1" applyAlignment="1" applyProtection="1">
      <alignment horizontal="center" vertical="center" wrapText="1"/>
      <protection locked="0"/>
    </xf>
    <xf numFmtId="1" fontId="75" fillId="0" borderId="100" xfId="0" applyNumberFormat="1" applyFont="1" applyBorder="1" applyAlignment="1" applyProtection="1">
      <alignment horizontal="center" vertical="center" wrapText="1"/>
      <protection locked="0"/>
    </xf>
    <xf numFmtId="0" fontId="75" fillId="0" borderId="98" xfId="0" applyFont="1" applyBorder="1" applyAlignment="1" applyProtection="1">
      <alignment horizontal="left" vertical="center" wrapText="1"/>
      <protection locked="0"/>
    </xf>
    <xf numFmtId="0" fontId="75" fillId="0" borderId="78" xfId="0" applyFont="1" applyBorder="1" applyAlignment="1" applyProtection="1">
      <alignment horizontal="left" vertical="center" wrapText="1"/>
      <protection locked="0"/>
    </xf>
    <xf numFmtId="0" fontId="75" fillId="0" borderId="101" xfId="0" applyFont="1" applyBorder="1" applyAlignment="1" applyProtection="1">
      <alignment horizontal="left" vertical="center" wrapText="1"/>
      <protection locked="0"/>
    </xf>
    <xf numFmtId="0" fontId="75" fillId="0" borderId="98" xfId="0" applyFont="1" applyBorder="1" applyAlignment="1" applyProtection="1">
      <alignment horizontal="center" vertical="center" wrapText="1"/>
      <protection locked="0"/>
    </xf>
    <xf numFmtId="0" fontId="75" fillId="0" borderId="78" xfId="0" applyFont="1" applyBorder="1" applyAlignment="1" applyProtection="1">
      <alignment horizontal="center" vertical="center" wrapText="1"/>
      <protection locked="0"/>
    </xf>
    <xf numFmtId="0" fontId="75" fillId="0" borderId="101" xfId="0" applyFont="1" applyBorder="1" applyAlignment="1" applyProtection="1">
      <alignment horizontal="center" vertical="center" wrapText="1"/>
      <protection locked="0"/>
    </xf>
    <xf numFmtId="0" fontId="75" fillId="0" borderId="98" xfId="0" applyFont="1" applyBorder="1" applyAlignment="1" applyProtection="1">
      <alignment horizontal="center" vertical="center"/>
      <protection locked="0"/>
    </xf>
    <xf numFmtId="0" fontId="75" fillId="0" borderId="78" xfId="0" applyFont="1" applyBorder="1" applyAlignment="1" applyProtection="1">
      <alignment horizontal="center" vertical="center"/>
      <protection locked="0"/>
    </xf>
    <xf numFmtId="0" fontId="75" fillId="0" borderId="101" xfId="0" applyFont="1" applyBorder="1" applyAlignment="1" applyProtection="1">
      <alignment horizontal="center" vertical="center"/>
      <protection locked="0"/>
    </xf>
    <xf numFmtId="0" fontId="75" fillId="0" borderId="88" xfId="0" applyFont="1" applyBorder="1" applyAlignment="1" applyProtection="1">
      <alignment horizontal="center" vertical="center"/>
      <protection locked="0"/>
    </xf>
    <xf numFmtId="0" fontId="75" fillId="0" borderId="13" xfId="0" applyFont="1" applyBorder="1" applyAlignment="1" applyProtection="1">
      <alignment horizontal="center" vertical="center"/>
      <protection locked="0"/>
    </xf>
    <xf numFmtId="0" fontId="75" fillId="0" borderId="65" xfId="0" applyFont="1" applyBorder="1" applyAlignment="1" applyProtection="1">
      <alignment horizontal="center" vertical="center"/>
      <protection locked="0"/>
    </xf>
    <xf numFmtId="0" fontId="70" fillId="24" borderId="102" xfId="0" applyFont="1" applyFill="1" applyBorder="1" applyAlignment="1">
      <alignment horizontal="center"/>
    </xf>
    <xf numFmtId="0" fontId="70" fillId="24" borderId="103" xfId="0" applyFont="1" applyFill="1" applyBorder="1" applyAlignment="1">
      <alignment horizontal="center"/>
    </xf>
    <xf numFmtId="0" fontId="76" fillId="4" borderId="94" xfId="0" applyFont="1" applyFill="1" applyBorder="1" applyAlignment="1">
      <alignment horizontal="center" vertical="center"/>
    </xf>
    <xf numFmtId="0" fontId="76" fillId="4" borderId="104" xfId="0" applyFont="1" applyFill="1" applyBorder="1" applyAlignment="1">
      <alignment horizontal="center" vertical="center"/>
    </xf>
    <xf numFmtId="0" fontId="76" fillId="4" borderId="95" xfId="0" applyFont="1" applyFill="1" applyBorder="1" applyAlignment="1">
      <alignment horizontal="center" vertical="center"/>
    </xf>
    <xf numFmtId="0" fontId="76" fillId="23" borderId="92" xfId="0" applyFont="1" applyFill="1" applyBorder="1" applyAlignment="1" applyProtection="1">
      <alignment horizontal="center" vertical="center" wrapText="1"/>
      <protection locked="0"/>
    </xf>
    <xf numFmtId="0" fontId="76" fillId="4" borderId="92" xfId="0" applyFont="1" applyFill="1" applyBorder="1" applyAlignment="1" applyProtection="1">
      <alignment horizontal="center" vertical="center" wrapText="1"/>
      <protection locked="0"/>
    </xf>
    <xf numFmtId="0" fontId="78" fillId="4" borderId="2" xfId="0" applyFont="1" applyFill="1" applyBorder="1" applyAlignment="1">
      <alignment horizontal="center" vertical="center" wrapText="1"/>
    </xf>
    <xf numFmtId="0" fontId="78" fillId="4" borderId="105" xfId="0" applyFont="1" applyFill="1" applyBorder="1" applyAlignment="1">
      <alignment horizontal="center" vertical="center" wrapText="1"/>
    </xf>
    <xf numFmtId="0" fontId="78" fillId="4" borderId="0" xfId="0" applyFont="1" applyFill="1" applyBorder="1" applyAlignment="1">
      <alignment horizontal="center" vertical="center" wrapText="1"/>
    </xf>
    <xf numFmtId="0" fontId="78" fillId="4" borderId="90" xfId="0" applyFont="1" applyFill="1" applyBorder="1" applyAlignment="1">
      <alignment horizontal="center" vertical="center" wrapText="1"/>
    </xf>
    <xf numFmtId="0" fontId="77" fillId="4" borderId="93" xfId="0" applyFont="1" applyFill="1" applyBorder="1" applyAlignment="1">
      <alignment horizontal="center" vertical="center" wrapText="1"/>
    </xf>
    <xf numFmtId="0" fontId="77" fillId="4" borderId="96" xfId="0" applyFont="1" applyFill="1" applyBorder="1" applyAlignment="1">
      <alignment horizontal="center" vertical="center" wrapText="1"/>
    </xf>
    <xf numFmtId="0" fontId="77" fillId="4" borderId="94" xfId="0" applyFont="1" applyFill="1" applyBorder="1" applyAlignment="1">
      <alignment horizontal="center" vertical="center" wrapText="1"/>
    </xf>
    <xf numFmtId="0" fontId="77" fillId="4" borderId="95" xfId="0" applyFont="1" applyFill="1" applyBorder="1" applyAlignment="1">
      <alignment horizontal="center" vertical="center" wrapText="1"/>
    </xf>
    <xf numFmtId="0" fontId="76" fillId="4" borderId="94" xfId="0" applyFont="1" applyFill="1" applyBorder="1" applyAlignment="1" applyProtection="1">
      <alignment horizontal="center" vertical="center" wrapText="1"/>
      <protection locked="0"/>
    </xf>
    <xf numFmtId="1" fontId="75" fillId="0" borderId="78" xfId="0" applyNumberFormat="1" applyFont="1" applyBorder="1" applyAlignment="1" applyProtection="1">
      <alignment horizontal="center" vertical="center" wrapText="1"/>
      <protection locked="0"/>
    </xf>
    <xf numFmtId="1" fontId="75" fillId="0" borderId="101" xfId="0" applyNumberFormat="1" applyFont="1" applyBorder="1" applyAlignment="1" applyProtection="1">
      <alignment horizontal="center" vertical="center" wrapText="1"/>
      <protection locked="0"/>
    </xf>
    <xf numFmtId="0" fontId="0" fillId="0" borderId="78" xfId="0" applyFill="1" applyBorder="1" applyAlignment="1">
      <alignment horizontal="center" vertical="center" wrapText="1"/>
    </xf>
  </cellXfs>
  <cellStyles count="3">
    <cellStyle name="Normal" xfId="0" builtinId="0"/>
    <cellStyle name="Normal - Style1 2" xfId="1" xr:uid="{35D94056-BF35-4158-BB16-A1EB5C865F0B}"/>
    <cellStyle name="Normal 2 2" xfId="2" xr:uid="{FE1153A4-41A7-40DC-9196-9B2002F1B165}"/>
  </cellStyles>
  <dxfs count="2812">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ill>
        <patternFill>
          <bgColor rgb="FFFFC000"/>
        </patternFill>
      </fill>
    </dxf>
    <dxf>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FF0000"/>
        </patternFill>
      </fill>
    </dxf>
    <dxf>
      <font>
        <color theme="1"/>
      </font>
      <fill>
        <patternFill>
          <bgColor rgb="FF92D050"/>
        </patternFill>
      </fill>
    </dxf>
    <dxf>
      <font>
        <color theme="1"/>
      </font>
      <fill>
        <patternFill>
          <bgColor theme="7" tint="0.39994506668294322"/>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rgb="FFFFC000"/>
        </patternFill>
      </fill>
    </dxf>
    <dxf>
      <font>
        <color theme="1"/>
      </font>
      <fill>
        <patternFill>
          <bgColor theme="7" tint="0.39994506668294322"/>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rgb="FFFFC000"/>
        </patternFill>
      </fill>
    </dxf>
    <dxf>
      <font>
        <color theme="1"/>
      </font>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FF0000"/>
        </patternFill>
      </fill>
    </dxf>
    <dxf>
      <fill>
        <patternFill>
          <bgColor rgb="FFFFC000"/>
        </patternFill>
      </fill>
    </dxf>
    <dxf>
      <fill>
        <patternFill>
          <bgColor rgb="FFFFFF00"/>
        </patternFill>
      </fill>
    </dxf>
    <dxf>
      <fill>
        <patternFill>
          <bgColor rgb="FF00B050"/>
        </patternFill>
      </fill>
    </dxf>
    <dxf>
      <font>
        <color theme="1"/>
      </font>
      <fill>
        <patternFill>
          <bgColor theme="7" tint="0.39994506668294322"/>
        </patternFill>
      </fill>
    </dxf>
    <dxf>
      <fill>
        <patternFill>
          <bgColor rgb="FFFF0000"/>
        </patternFill>
      </fill>
    </dxf>
    <dxf>
      <fill>
        <patternFill>
          <bgColor rgb="FFFFC0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C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FF00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ill>
        <patternFill>
          <bgColor rgb="FF00B050"/>
        </patternFill>
      </fill>
    </dxf>
    <dxf>
      <fill>
        <patternFill>
          <bgColor rgb="FF00B050"/>
        </patternFill>
      </fill>
    </dxf>
    <dxf>
      <fill>
        <patternFill>
          <bgColor rgb="FF00B050"/>
        </patternFill>
      </fill>
    </dxf>
    <dxf>
      <fill>
        <patternFill>
          <bgColor rgb="FFFFFF00"/>
        </patternFill>
      </fill>
    </dxf>
    <dxf>
      <fill>
        <patternFill>
          <bgColor rgb="FFFFFF00"/>
        </patternFill>
      </fill>
    </dxf>
    <dxf>
      <fill>
        <patternFill>
          <bgColor rgb="FFFFFF00"/>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rgb="FF9C0006"/>
      </font>
      <fill>
        <patternFill>
          <bgColor rgb="FFFFC7CE"/>
        </patternFill>
      </fill>
    </dxf>
    <dxf>
      <font>
        <color rgb="FF006100"/>
      </font>
      <fill>
        <patternFill>
          <bgColor rgb="FFC6EFCE"/>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FFC000"/>
        </patternFill>
      </fill>
    </dxf>
    <dxf>
      <font>
        <color theme="1"/>
      </font>
      <fill>
        <patternFill>
          <bgColor rgb="FF92D05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auto="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rgb="FF92D050"/>
        </patternFill>
      </fill>
    </dxf>
    <dxf>
      <font>
        <color theme="1"/>
      </font>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theme="1"/>
      </font>
      <fill>
        <patternFill>
          <bgColor theme="7" tint="0.39994506668294322"/>
        </patternFill>
      </fill>
    </dxf>
    <dxf>
      <font>
        <color theme="1"/>
      </font>
      <fill>
        <patternFill>
          <bgColor rgb="FF92D050"/>
        </patternFill>
      </fill>
    </dxf>
    <dxf>
      <font>
        <color theme="1"/>
      </font>
      <fill>
        <patternFill>
          <bgColor rgb="FFFFC000"/>
        </patternFill>
      </fill>
    </dxf>
    <dxf>
      <font>
        <color theme="1"/>
      </font>
      <fill>
        <patternFill>
          <bgColor rgb="FFFF0000"/>
        </patternFill>
      </fill>
    </dxf>
    <dxf>
      <font>
        <color theme="1"/>
      </font>
      <fill>
        <patternFill>
          <bgColor rgb="FF92D050"/>
        </patternFill>
      </fill>
    </dxf>
    <dxf>
      <font>
        <color theme="1"/>
      </font>
      <fill>
        <patternFill>
          <bgColor rgb="FF00B050"/>
        </patternFill>
      </fill>
    </dxf>
    <dxf>
      <font>
        <color theme="1"/>
      </font>
      <fill>
        <patternFill>
          <bgColor theme="7" tint="0.39994506668294322"/>
        </patternFill>
      </fill>
    </dxf>
    <dxf>
      <font>
        <color theme="1"/>
      </font>
      <fill>
        <patternFill>
          <bgColor rgb="FFFFC000"/>
        </patternFill>
      </fill>
    </dxf>
    <dxf>
      <fill>
        <patternFill>
          <bgColor rgb="FFFFC000"/>
        </patternFill>
      </fill>
    </dxf>
    <dxf>
      <font>
        <color theme="1"/>
      </font>
      <fill>
        <patternFill>
          <bgColor rgb="FFFF0000"/>
        </patternFill>
      </fill>
    </dxf>
    <dxf>
      <font>
        <color theme="1"/>
      </font>
      <fill>
        <patternFill>
          <bgColor rgb="FFFF0000"/>
        </patternFill>
      </fill>
    </dxf>
    <dxf>
      <font>
        <color rgb="FF9C0006"/>
      </font>
      <fill>
        <patternFill>
          <bgColor rgb="FFFFC7CE"/>
        </patternFill>
      </fill>
    </dxf>
    <dxf>
      <font>
        <color rgb="FF9C0006"/>
      </font>
      <fill>
        <patternFill>
          <bgColor rgb="FFFFC7CE"/>
        </patternFill>
      </fill>
    </dxf>
    <dxf>
      <font>
        <color rgb="FF006100"/>
      </font>
      <fill>
        <patternFill>
          <bgColor rgb="FFC6EFCE"/>
        </patternFill>
      </fill>
    </dxf>
    <dxf>
      <font>
        <color rgb="FF9C5700"/>
      </font>
      <fill>
        <patternFill>
          <bgColor rgb="FFFFEB9C"/>
        </patternFill>
      </fill>
    </dxf>
    <dxf>
      <font>
        <color rgb="FF9C0006"/>
      </font>
      <fill>
        <patternFill>
          <bgColor rgb="FFFFC7CE"/>
        </patternFill>
      </fill>
    </dxf>
    <dxf>
      <fill>
        <patternFill>
          <bgColor rgb="FFFFC7CE"/>
        </patternFill>
      </fill>
    </dxf>
    <dxf>
      <fill>
        <patternFill>
          <bgColor theme="9"/>
        </patternFill>
      </fill>
    </dxf>
    <dxf>
      <fill>
        <patternFill>
          <bgColor theme="9"/>
        </patternFill>
      </fill>
    </dxf>
    <dxf>
      <fill>
        <patternFill>
          <bgColor theme="9"/>
        </patternFill>
      </fill>
    </dxf>
    <dxf>
      <font>
        <color theme="1"/>
      </font>
    </dxf>
    <dxf>
      <fill>
        <patternFill>
          <bgColor rgb="FF92D050"/>
        </patternFill>
      </fill>
    </dxf>
    <dxf>
      <fill>
        <patternFill>
          <bgColor rgb="FF00B050"/>
        </patternFill>
      </fill>
    </dxf>
    <dxf>
      <fill>
        <patternFill>
          <bgColor rgb="FF92D050"/>
        </patternFill>
      </fill>
    </dxf>
    <dxf>
      <fill>
        <patternFill>
          <bgColor theme="7" tint="0.59996337778862885"/>
        </patternFill>
      </fill>
    </dxf>
    <dxf>
      <font>
        <color auto="1"/>
      </font>
    </dxf>
    <dxf>
      <fill>
        <patternFill>
          <bgColor theme="7" tint="0.39994506668294322"/>
        </patternFill>
      </fill>
    </dxf>
    <dxf>
      <font>
        <color theme="1"/>
      </font>
      <fill>
        <patternFill>
          <bgColor rgb="FFFFC000"/>
        </patternFill>
      </fill>
    </dxf>
    <dxf>
      <font>
        <color theme="1"/>
      </font>
      <fill>
        <patternFill>
          <bgColor rgb="FFFF0000"/>
        </patternFill>
      </fill>
    </dxf>
    <dxf>
      <font>
        <color theme="1"/>
      </font>
      <fill>
        <patternFill>
          <bgColor rgb="FF00B050"/>
        </patternFill>
      </fill>
    </dxf>
    <dxf>
      <font>
        <color theme="1"/>
      </font>
      <fill>
        <patternFill>
          <bgColor rgb="FF92D050"/>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Calibri"/>
        <scheme val="minor"/>
      </font>
      <fill>
        <patternFill patternType="none">
          <fgColor indexed="64"/>
          <bgColor indexed="65"/>
        </patternFill>
      </fill>
    </dxf>
    <dxf>
      <font>
        <b val="0"/>
        <i val="0"/>
        <strike val="0"/>
        <condense val="0"/>
        <extend val="0"/>
        <outline val="0"/>
        <shadow val="0"/>
        <u val="none"/>
        <vertAlign val="baseline"/>
        <sz val="16"/>
        <color rgb="FFFF0000"/>
        <name val="Arial Narrow"/>
        <scheme val="none"/>
      </font>
      <fill>
        <patternFill patternType="none">
          <fgColor indexed="64"/>
          <bgColor indexed="65"/>
        </patternFill>
      </fill>
      <alignment horizontal="general" vertical="center" textRotation="0" wrapText="0" indent="0" justifyLastLine="0" shrinkToFit="0" readingOrder="0"/>
    </dxf>
    <dxf>
      <numFmt numFmtId="13" formatCode="0%"/>
    </dxf>
    <dxf>
      <numFmt numFmtId="13" formatCode="0%"/>
    </dxf>
    <dxf>
      <numFmt numFmtId="13" formatCode="0%"/>
    </dxf>
    <dxf>
      <numFmt numFmtId="13" formatCode="0%"/>
    </dxf>
    <dxf>
      <numFmt numFmtId="13" formatCode="0%"/>
    </dxf>
  </dxfs>
  <tableStyles count="0" defaultTableStyle="TableStyleMedium2" defaultPivotStyle="PivotStyleLight16"/>
  <extLst>
    <ext xmlns:x14="http://schemas.microsoft.com/office/spreadsheetml/2009/9/main" uri="{EB79DEF2-80B8-43e5-95BD-54CBDDF9020C}">
      <x14:slicerStyles defaultSlicerStyle="SlicerStyleLight1"/>
    </ext>
    <ext xmlns:x15="http://schemas.microsoft.com/office/spreadsheetml/2010/11/main" uri="{9260A510-F301-46a8-8635-F512D64BE5F5}">
      <x15:timelineStyles defaultTimelineStyle="TimeSlicerStyleLight1"/>
    </ext>
  </extLst>
</styleSheet>
</file>

<file path=xl/_rels/workbook.xml.rels><?xml version="1.0" encoding="UTF-8" standalone="yes"?>
<Relationships xmlns="http://schemas.openxmlformats.org/package/2006/relationships"><Relationship Id="rId8" Type="http://schemas.openxmlformats.org/officeDocument/2006/relationships/worksheet" Target="worksheets/sheet8.xml"/><Relationship Id="rId13" Type="http://schemas.openxmlformats.org/officeDocument/2006/relationships/worksheet" Target="worksheets/sheet13.xml"/><Relationship Id="rId18" Type="http://schemas.openxmlformats.org/officeDocument/2006/relationships/externalLink" Target="externalLinks/externalLink2.xml"/><Relationship Id="rId3" Type="http://schemas.openxmlformats.org/officeDocument/2006/relationships/worksheet" Target="worksheets/sheet3.xml"/><Relationship Id="rId21" Type="http://schemas.openxmlformats.org/officeDocument/2006/relationships/theme" Target="theme/theme1.xml"/><Relationship Id="rId7" Type="http://schemas.openxmlformats.org/officeDocument/2006/relationships/worksheet" Target="worksheets/sheet7.xml"/><Relationship Id="rId12" Type="http://schemas.openxmlformats.org/officeDocument/2006/relationships/worksheet" Target="worksheets/sheet12.xml"/><Relationship Id="rId17" Type="http://schemas.openxmlformats.org/officeDocument/2006/relationships/externalLink" Target="externalLinks/externalLink1.xml"/><Relationship Id="rId25" Type="http://schemas.openxmlformats.org/officeDocument/2006/relationships/calcChain" Target="calcChain.xml"/><Relationship Id="rId2" Type="http://schemas.openxmlformats.org/officeDocument/2006/relationships/worksheet" Target="worksheets/sheet2.xml"/><Relationship Id="rId16" Type="http://schemas.openxmlformats.org/officeDocument/2006/relationships/worksheet" Target="worksheets/sheet16.xml"/><Relationship Id="rId20" Type="http://schemas.openxmlformats.org/officeDocument/2006/relationships/pivotCacheDefinition" Target="pivotCache/pivotCacheDefinition1.xml"/><Relationship Id="rId1" Type="http://schemas.openxmlformats.org/officeDocument/2006/relationships/worksheet" Target="worksheets/sheet1.xml"/><Relationship Id="rId6" Type="http://schemas.openxmlformats.org/officeDocument/2006/relationships/worksheet" Target="worksheets/sheet6.xml"/><Relationship Id="rId11" Type="http://schemas.openxmlformats.org/officeDocument/2006/relationships/worksheet" Target="worksheets/sheet11.xml"/><Relationship Id="rId24" Type="http://schemas.openxmlformats.org/officeDocument/2006/relationships/sheetMetadata" Target="metadata.xml"/><Relationship Id="rId5" Type="http://schemas.openxmlformats.org/officeDocument/2006/relationships/worksheet" Target="worksheets/sheet5.xml"/><Relationship Id="rId15" Type="http://schemas.openxmlformats.org/officeDocument/2006/relationships/worksheet" Target="worksheets/sheet15.xml"/><Relationship Id="rId23" Type="http://schemas.openxmlformats.org/officeDocument/2006/relationships/sharedStrings" Target="sharedStrings.xml"/><Relationship Id="rId10" Type="http://schemas.openxmlformats.org/officeDocument/2006/relationships/worksheet" Target="worksheets/sheet10.xml"/><Relationship Id="rId19" Type="http://schemas.openxmlformats.org/officeDocument/2006/relationships/externalLink" Target="externalLinks/externalLink3.xml"/><Relationship Id="rId4" Type="http://schemas.openxmlformats.org/officeDocument/2006/relationships/worksheet" Target="worksheets/sheet4.xml"/><Relationship Id="rId9" Type="http://schemas.openxmlformats.org/officeDocument/2006/relationships/worksheet" Target="worksheets/sheet9.xml"/><Relationship Id="rId14" Type="http://schemas.openxmlformats.org/officeDocument/2006/relationships/worksheet" Target="worksheets/sheet14.xml"/><Relationship Id="rId22" Type="http://schemas.openxmlformats.org/officeDocument/2006/relationships/styles" Target="styles.xml"/></Relationships>
</file>

<file path=xl/drawings/_rels/drawing1.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1.png"/></Relationships>
</file>

<file path=xl/drawings/_rels/drawing2.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4.jpeg"/><Relationship Id="rId4" Type="http://schemas.openxmlformats.org/officeDocument/2006/relationships/image" Target="../media/image5.png"/></Relationships>
</file>

<file path=xl/drawings/_rels/drawing3.xml.rels><?xml version="1.0" encoding="UTF-8" standalone="yes"?>
<Relationships xmlns="http://schemas.openxmlformats.org/package/2006/relationships"><Relationship Id="rId3" Type="http://schemas.openxmlformats.org/officeDocument/2006/relationships/image" Target="../media/image3.png"/><Relationship Id="rId2" Type="http://schemas.openxmlformats.org/officeDocument/2006/relationships/image" Target="../media/image2.png"/><Relationship Id="rId1" Type="http://schemas.openxmlformats.org/officeDocument/2006/relationships/image" Target="../media/image6.jpeg"/><Relationship Id="rId5" Type="http://schemas.openxmlformats.org/officeDocument/2006/relationships/image" Target="../media/image7.jpeg"/><Relationship Id="rId4" Type="http://schemas.openxmlformats.org/officeDocument/2006/relationships/image" Target="../media/image5.png"/></Relationships>
</file>

<file path=xl/drawings/_rels/drawing4.xml.rels><?xml version="1.0" encoding="UTF-8" standalone="yes"?>
<Relationships xmlns="http://schemas.openxmlformats.org/package/2006/relationships"><Relationship Id="rId1" Type="http://schemas.openxmlformats.org/officeDocument/2006/relationships/image" Target="../media/image8.png"/></Relationships>
</file>

<file path=xl/drawings/_rels/drawing5.xml.rels><?xml version="1.0" encoding="UTF-8" standalone="yes"?>
<Relationships xmlns="http://schemas.openxmlformats.org/package/2006/relationships"><Relationship Id="rId1" Type="http://schemas.openxmlformats.org/officeDocument/2006/relationships/image" Target="../media/image8.png"/></Relationships>
</file>

<file path=xl/drawings/_rels/drawing6.xml.rels><?xml version="1.0" encoding="UTF-8" standalone="yes"?>
<Relationships xmlns="http://schemas.openxmlformats.org/package/2006/relationships"><Relationship Id="rId1" Type="http://schemas.openxmlformats.org/officeDocument/2006/relationships/image" Target="../media/image8.png"/></Relationships>
</file>

<file path=xl/drawings/_rels/drawing7.xml.rels><?xml version="1.0" encoding="UTF-8" standalone="yes"?>
<Relationships xmlns="http://schemas.openxmlformats.org/package/2006/relationships"><Relationship Id="rId1" Type="http://schemas.openxmlformats.org/officeDocument/2006/relationships/image" Target="../media/image8.png"/></Relationships>
</file>

<file path=xl/drawings/_rels/drawing8.xml.rels><?xml version="1.0" encoding="UTF-8" standalone="yes"?>
<Relationships xmlns="http://schemas.openxmlformats.org/package/2006/relationships"><Relationship Id="rId1" Type="http://schemas.openxmlformats.org/officeDocument/2006/relationships/image" Target="../media/image8.png"/></Relationships>
</file>

<file path=xl/drawings/drawing1.xml><?xml version="1.0" encoding="utf-8"?>
<xdr:wsDr xmlns:xdr="http://schemas.openxmlformats.org/drawingml/2006/spreadsheetDrawing" xmlns:a="http://schemas.openxmlformats.org/drawingml/2006/main">
  <xdr:oneCellAnchor>
    <xdr:from>
      <xdr:col>0</xdr:col>
      <xdr:colOff>0</xdr:colOff>
      <xdr:row>0</xdr:row>
      <xdr:rowOff>139700</xdr:rowOff>
    </xdr:from>
    <xdr:ext cx="2505074" cy="914400"/>
    <xdr:pic>
      <xdr:nvPicPr>
        <xdr:cNvPr id="4" name="Imagen 3">
          <a:extLst>
            <a:ext uri="{FF2B5EF4-FFF2-40B4-BE49-F238E27FC236}">
              <a16:creationId xmlns:a16="http://schemas.microsoft.com/office/drawing/2014/main" id="{07949EE5-0DFE-4F23-9EBB-8C1281065AFD}"/>
            </a:ext>
          </a:extLst>
        </xdr:cNvPr>
        <xdr:cNvPicPr>
          <a:picLocks noChangeAspect="1"/>
        </xdr:cNvPicPr>
      </xdr:nvPicPr>
      <xdr:blipFill>
        <a:blip xmlns:r="http://schemas.openxmlformats.org/officeDocument/2006/relationships" r:embed="rId1"/>
        <a:stretch>
          <a:fillRect/>
        </a:stretch>
      </xdr:blipFill>
      <xdr:spPr>
        <a:xfrm>
          <a:off x="0" y="139700"/>
          <a:ext cx="2505074" cy="914400"/>
        </a:xfrm>
        <a:prstGeom prst="rect">
          <a:avLst/>
        </a:prstGeom>
      </xdr:spPr>
    </xdr:pic>
    <xdr:clientData/>
  </xdr:oneCellAnchor>
  <xdr:twoCellAnchor>
    <xdr:from>
      <xdr:col>6</xdr:col>
      <xdr:colOff>482600</xdr:colOff>
      <xdr:row>0</xdr:row>
      <xdr:rowOff>260350</xdr:rowOff>
    </xdr:from>
    <xdr:to>
      <xdr:col>7</xdr:col>
      <xdr:colOff>327024</xdr:colOff>
      <xdr:row>2</xdr:row>
      <xdr:rowOff>127000</xdr:rowOff>
    </xdr:to>
    <xdr:grpSp>
      <xdr:nvGrpSpPr>
        <xdr:cNvPr id="5" name="Group 8">
          <a:extLst>
            <a:ext uri="{FF2B5EF4-FFF2-40B4-BE49-F238E27FC236}">
              <a16:creationId xmlns:a16="http://schemas.microsoft.com/office/drawing/2014/main" id="{DD77865D-3137-4C44-9888-338E7CAD30E8}"/>
            </a:ext>
          </a:extLst>
        </xdr:cNvPr>
        <xdr:cNvGrpSpPr>
          <a:grpSpLocks/>
        </xdr:cNvGrpSpPr>
      </xdr:nvGrpSpPr>
      <xdr:grpSpPr bwMode="auto">
        <a:xfrm>
          <a:off x="6988175" y="260350"/>
          <a:ext cx="673099" cy="590550"/>
          <a:chOff x="2381" y="720"/>
          <a:chExt cx="3154" cy="65"/>
        </a:xfrm>
      </xdr:grpSpPr>
      <xdr:pic>
        <xdr:nvPicPr>
          <xdr:cNvPr id="6" name="6 Imagen">
            <a:extLst>
              <a:ext uri="{FF2B5EF4-FFF2-40B4-BE49-F238E27FC236}">
                <a16:creationId xmlns:a16="http://schemas.microsoft.com/office/drawing/2014/main" id="{53517378-D0AE-4161-BFC6-F13AFA85398B}"/>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7" name="7 Imagen">
            <a:extLst>
              <a:ext uri="{FF2B5EF4-FFF2-40B4-BE49-F238E27FC236}">
                <a16:creationId xmlns:a16="http://schemas.microsoft.com/office/drawing/2014/main" id="{443C74A5-02A7-43D4-B226-A7DD9D5A217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xdr:from>
      <xdr:col>7</xdr:col>
      <xdr:colOff>31750</xdr:colOff>
      <xdr:row>0</xdr:row>
      <xdr:rowOff>273050</xdr:rowOff>
    </xdr:from>
    <xdr:to>
      <xdr:col>9</xdr:col>
      <xdr:colOff>104775</xdr:colOff>
      <xdr:row>3</xdr:row>
      <xdr:rowOff>31749</xdr:rowOff>
    </xdr:to>
    <xdr:sp macro="" textlink="">
      <xdr:nvSpPr>
        <xdr:cNvPr id="8" name="CuadroTexto 4">
          <a:extLst>
            <a:ext uri="{FF2B5EF4-FFF2-40B4-BE49-F238E27FC236}">
              <a16:creationId xmlns:a16="http://schemas.microsoft.com/office/drawing/2014/main" id="{3B1E5441-8259-47DB-9280-D42B635243B3}"/>
            </a:ext>
          </a:extLst>
        </xdr:cNvPr>
        <xdr:cNvSpPr txBox="1"/>
      </xdr:nvSpPr>
      <xdr:spPr>
        <a:xfrm>
          <a:off x="5365750" y="187325"/>
          <a:ext cx="1597025" cy="41592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wsDr>
</file>

<file path=xl/drawings/drawing2.xml><?xml version="1.0" encoding="utf-8"?>
<xdr:wsDr xmlns:xdr="http://schemas.openxmlformats.org/drawingml/2006/spreadsheetDrawing" xmlns:a="http://schemas.openxmlformats.org/drawingml/2006/main">
  <xdr:twoCellAnchor>
    <xdr:from>
      <xdr:col>0</xdr:col>
      <xdr:colOff>28575</xdr:colOff>
      <xdr:row>0</xdr:row>
      <xdr:rowOff>19050</xdr:rowOff>
    </xdr:from>
    <xdr:to>
      <xdr:col>0</xdr:col>
      <xdr:colOff>2409824</xdr:colOff>
      <xdr:row>4</xdr:row>
      <xdr:rowOff>19049</xdr:rowOff>
    </xdr:to>
    <xdr:pic>
      <xdr:nvPicPr>
        <xdr:cNvPr id="2" name="18 Imagen" descr="Logo CSJ RGB_01">
          <a:extLst>
            <a:ext uri="{FF2B5EF4-FFF2-40B4-BE49-F238E27FC236}">
              <a16:creationId xmlns:a16="http://schemas.microsoft.com/office/drawing/2014/main" id="{39E1659A-27C7-4559-B31F-A48E2AF038EF}"/>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0"/>
          <a:ext cx="2381249" cy="64769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3</xdr:row>
      <xdr:rowOff>123825</xdr:rowOff>
    </xdr:to>
    <xdr:sp macro="" textlink="">
      <xdr:nvSpPr>
        <xdr:cNvPr id="3" name="CuadroTexto 4">
          <a:extLst>
            <a:ext uri="{FF2B5EF4-FFF2-40B4-BE49-F238E27FC236}">
              <a16:creationId xmlns:a16="http://schemas.microsoft.com/office/drawing/2014/main" id="{BE7DF411-D3EB-4E98-8483-A5669BFF11EC}"/>
            </a:ext>
          </a:extLst>
        </xdr:cNvPr>
        <xdr:cNvSpPr txBox="1"/>
      </xdr:nvSpPr>
      <xdr:spPr>
        <a:xfrm>
          <a:off x="9324975" y="57150"/>
          <a:ext cx="1743075" cy="552450"/>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4" name="Group 8">
          <a:extLst>
            <a:ext uri="{FF2B5EF4-FFF2-40B4-BE49-F238E27FC236}">
              <a16:creationId xmlns:a16="http://schemas.microsoft.com/office/drawing/2014/main" id="{C375FF74-5B1E-4496-8A5B-03A9AC69E0A5}"/>
            </a:ext>
          </a:extLst>
        </xdr:cNvPr>
        <xdr:cNvGrpSpPr>
          <a:grpSpLocks/>
        </xdr:cNvGrpSpPr>
      </xdr:nvGrpSpPr>
      <xdr:grpSpPr bwMode="auto">
        <a:xfrm>
          <a:off x="8316302" y="441325"/>
          <a:ext cx="2886074" cy="231775"/>
          <a:chOff x="2381" y="720"/>
          <a:chExt cx="3154" cy="65"/>
        </a:xfrm>
      </xdr:grpSpPr>
      <xdr:pic>
        <xdr:nvPicPr>
          <xdr:cNvPr id="5" name="6 Imagen">
            <a:extLst>
              <a:ext uri="{FF2B5EF4-FFF2-40B4-BE49-F238E27FC236}">
                <a16:creationId xmlns:a16="http://schemas.microsoft.com/office/drawing/2014/main" id="{0CE478D7-B722-4977-8275-FDB24DDA4293}"/>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72EC8277-685B-4C4F-97FB-1791CC3CEE38}"/>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7" name="Imagen 6">
          <a:extLst>
            <a:ext uri="{FF2B5EF4-FFF2-40B4-BE49-F238E27FC236}">
              <a16:creationId xmlns:a16="http://schemas.microsoft.com/office/drawing/2014/main" id="{6E932ECD-16DB-4E2D-A801-E446022F9364}"/>
            </a:ext>
          </a:extLst>
        </xdr:cNvPr>
        <xdr:cNvPicPr>
          <a:picLocks noChangeAspect="1"/>
        </xdr:cNvPicPr>
      </xdr:nvPicPr>
      <xdr:blipFill>
        <a:blip xmlns:r="http://schemas.openxmlformats.org/officeDocument/2006/relationships" r:embed="rId4"/>
        <a:stretch>
          <a:fillRect/>
        </a:stretch>
      </xdr:blipFill>
      <xdr:spPr>
        <a:xfrm>
          <a:off x="9505950"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8" name="CuadroTexto 7">
          <a:extLst>
            <a:ext uri="{FF2B5EF4-FFF2-40B4-BE49-F238E27FC236}">
              <a16:creationId xmlns:a16="http://schemas.microsoft.com/office/drawing/2014/main" id="{180353EF-8827-4746-B613-C6FC8E3DAC6B}"/>
            </a:ext>
          </a:extLst>
        </xdr:cNvPr>
        <xdr:cNvSpPr txBox="1"/>
      </xdr:nvSpPr>
      <xdr:spPr>
        <a:xfrm>
          <a:off x="11786235" y="29203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twoCellAnchor>
    <xdr:from>
      <xdr:col>0</xdr:col>
      <xdr:colOff>28575</xdr:colOff>
      <xdr:row>0</xdr:row>
      <xdr:rowOff>19051</xdr:rowOff>
    </xdr:from>
    <xdr:to>
      <xdr:col>0</xdr:col>
      <xdr:colOff>2409824</xdr:colOff>
      <xdr:row>3</xdr:row>
      <xdr:rowOff>0</xdr:rowOff>
    </xdr:to>
    <xdr:pic>
      <xdr:nvPicPr>
        <xdr:cNvPr id="9" name="18 Imagen" descr="Logo CSJ RGB_01">
          <a:extLst>
            <a:ext uri="{FF2B5EF4-FFF2-40B4-BE49-F238E27FC236}">
              <a16:creationId xmlns:a16="http://schemas.microsoft.com/office/drawing/2014/main" id="{4AC1B691-2170-4D35-BE4E-F6AC5216A4A6}"/>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28575" y="19051"/>
          <a:ext cx="2381249" cy="466724"/>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4</xdr:col>
      <xdr:colOff>1085850</xdr:colOff>
      <xdr:row>0</xdr:row>
      <xdr:rowOff>57150</xdr:rowOff>
    </xdr:from>
    <xdr:to>
      <xdr:col>4</xdr:col>
      <xdr:colOff>2828925</xdr:colOff>
      <xdr:row>2</xdr:row>
      <xdr:rowOff>152399</xdr:rowOff>
    </xdr:to>
    <xdr:sp macro="" textlink="">
      <xdr:nvSpPr>
        <xdr:cNvPr id="10" name="CuadroTexto 4">
          <a:extLst>
            <a:ext uri="{FF2B5EF4-FFF2-40B4-BE49-F238E27FC236}">
              <a16:creationId xmlns:a16="http://schemas.microsoft.com/office/drawing/2014/main" id="{86DE8B78-6B0B-4634-8475-36838F75F969}"/>
            </a:ext>
          </a:extLst>
        </xdr:cNvPr>
        <xdr:cNvSpPr txBox="1"/>
      </xdr:nvSpPr>
      <xdr:spPr>
        <a:xfrm>
          <a:off x="9315450" y="5715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4</xdr:col>
      <xdr:colOff>85725</xdr:colOff>
      <xdr:row>2</xdr:row>
      <xdr:rowOff>123825</xdr:rowOff>
    </xdr:from>
    <xdr:to>
      <xdr:col>4</xdr:col>
      <xdr:colOff>2971799</xdr:colOff>
      <xdr:row>4</xdr:row>
      <xdr:rowOff>38100</xdr:rowOff>
    </xdr:to>
    <xdr:grpSp>
      <xdr:nvGrpSpPr>
        <xdr:cNvPr id="11" name="Group 8">
          <a:extLst>
            <a:ext uri="{FF2B5EF4-FFF2-40B4-BE49-F238E27FC236}">
              <a16:creationId xmlns:a16="http://schemas.microsoft.com/office/drawing/2014/main" id="{84ACC216-3835-42D5-9216-B35C3B8095DF}"/>
            </a:ext>
          </a:extLst>
        </xdr:cNvPr>
        <xdr:cNvGrpSpPr>
          <a:grpSpLocks/>
        </xdr:cNvGrpSpPr>
      </xdr:nvGrpSpPr>
      <xdr:grpSpPr bwMode="auto">
        <a:xfrm>
          <a:off x="8316302" y="441325"/>
          <a:ext cx="2886074" cy="231775"/>
          <a:chOff x="2381" y="720"/>
          <a:chExt cx="3154" cy="65"/>
        </a:xfrm>
      </xdr:grpSpPr>
      <xdr:pic>
        <xdr:nvPicPr>
          <xdr:cNvPr id="12" name="6 Imagen">
            <a:extLst>
              <a:ext uri="{FF2B5EF4-FFF2-40B4-BE49-F238E27FC236}">
                <a16:creationId xmlns:a16="http://schemas.microsoft.com/office/drawing/2014/main" id="{2E99C163-7534-4C2B-941B-A6A2C05E2081}"/>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3F5DC75D-6687-4E32-B2E2-7DF0C5B5C0DB}"/>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4</xdr:col>
      <xdr:colOff>1266825</xdr:colOff>
      <xdr:row>2</xdr:row>
      <xdr:rowOff>47625</xdr:rowOff>
    </xdr:from>
    <xdr:to>
      <xdr:col>4</xdr:col>
      <xdr:colOff>2800351</xdr:colOff>
      <xdr:row>3</xdr:row>
      <xdr:rowOff>156754</xdr:rowOff>
    </xdr:to>
    <xdr:pic>
      <xdr:nvPicPr>
        <xdr:cNvPr id="14" name="Imagen 13">
          <a:extLst>
            <a:ext uri="{FF2B5EF4-FFF2-40B4-BE49-F238E27FC236}">
              <a16:creationId xmlns:a16="http://schemas.microsoft.com/office/drawing/2014/main" id="{ED6C0410-E0E2-4A0C-B788-7A728B448513}"/>
            </a:ext>
          </a:extLst>
        </xdr:cNvPr>
        <xdr:cNvPicPr>
          <a:picLocks noChangeAspect="1"/>
        </xdr:cNvPicPr>
      </xdr:nvPicPr>
      <xdr:blipFill>
        <a:blip xmlns:r="http://schemas.openxmlformats.org/officeDocument/2006/relationships" r:embed="rId4"/>
        <a:stretch>
          <a:fillRect/>
        </a:stretch>
      </xdr:blipFill>
      <xdr:spPr>
        <a:xfrm>
          <a:off x="9496425" y="371475"/>
          <a:ext cx="1533526" cy="271054"/>
        </a:xfrm>
        <a:prstGeom prst="rect">
          <a:avLst/>
        </a:prstGeom>
      </xdr:spPr>
    </xdr:pic>
    <xdr:clientData/>
  </xdr:twoCellAnchor>
  <xdr:oneCellAnchor>
    <xdr:from>
      <xdr:col>5</xdr:col>
      <xdr:colOff>441960</xdr:colOff>
      <xdr:row>9</xdr:row>
      <xdr:rowOff>243840</xdr:rowOff>
    </xdr:from>
    <xdr:ext cx="1539240" cy="1508760"/>
    <xdr:sp macro="" textlink="">
      <xdr:nvSpPr>
        <xdr:cNvPr id="15" name="CuadroTexto 14">
          <a:extLst>
            <a:ext uri="{FF2B5EF4-FFF2-40B4-BE49-F238E27FC236}">
              <a16:creationId xmlns:a16="http://schemas.microsoft.com/office/drawing/2014/main" id="{66EDE91E-58DC-41CB-9A0E-D987F70259CF}"/>
            </a:ext>
          </a:extLst>
        </xdr:cNvPr>
        <xdr:cNvSpPr txBox="1"/>
      </xdr:nvSpPr>
      <xdr:spPr>
        <a:xfrm>
          <a:off x="11767185" y="3872865"/>
          <a:ext cx="1539240" cy="150876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Columnas</a:t>
          </a:r>
          <a:r>
            <a:rPr lang="es-CO" sz="1100" baseline="0"/>
            <a:t> B y D, (No.) enumerar secuencialmente .</a:t>
          </a:r>
        </a:p>
        <a:p>
          <a:r>
            <a:rPr lang="es-CO" sz="1100" baseline="0"/>
            <a:t>Un factor temático puede tener muchos factores específicos, no siempre es una relacion 1 a 1</a:t>
          </a:r>
        </a:p>
        <a:p>
          <a:endParaRPr lang="es-CO" sz="1100" baseline="0"/>
        </a:p>
      </xdr:txBody>
    </xdr:sp>
    <xdr:clientData/>
  </xdr:oneCellAnchor>
</xdr:wsDr>
</file>

<file path=xl/drawings/drawing3.xml><?xml version="1.0" encoding="utf-8"?>
<xdr:wsDr xmlns:xdr="http://schemas.openxmlformats.org/drawingml/2006/spreadsheetDrawing" xmlns:a="http://schemas.openxmlformats.org/drawingml/2006/main">
  <xdr:twoCellAnchor>
    <xdr:from>
      <xdr:col>0</xdr:col>
      <xdr:colOff>0</xdr:colOff>
      <xdr:row>0</xdr:row>
      <xdr:rowOff>28575</xdr:rowOff>
    </xdr:from>
    <xdr:to>
      <xdr:col>0</xdr:col>
      <xdr:colOff>1666875</xdr:colOff>
      <xdr:row>2</xdr:row>
      <xdr:rowOff>0</xdr:rowOff>
    </xdr:to>
    <xdr:pic>
      <xdr:nvPicPr>
        <xdr:cNvPr id="2" name="18 Imagen" descr="Logo CSJ RGB_01">
          <a:extLst>
            <a:ext uri="{FF2B5EF4-FFF2-40B4-BE49-F238E27FC236}">
              <a16:creationId xmlns:a16="http://schemas.microsoft.com/office/drawing/2014/main" id="{6372583D-1E3B-4ACB-A99D-B0BE4F0539A4}"/>
            </a:ext>
          </a:extLst>
        </xdr:cNvPr>
        <xdr:cNvPicPr>
          <a:picLocks noChangeAspect="1" noChangeArrowheads="1"/>
        </xdr:cNvPicPr>
      </xdr:nvPicPr>
      <xdr:blipFill>
        <a:blip xmlns:r="http://schemas.openxmlformats.org/officeDocument/2006/relationships" r:embed="rId1" cstate="print">
          <a:extLst>
            <a:ext uri="{28A0092B-C50C-407E-A947-70E740481C1C}">
              <a14:useLocalDpi xmlns:a14="http://schemas.microsoft.com/office/drawing/2010/main" val="0"/>
            </a:ext>
          </a:extLst>
        </a:blip>
        <a:srcRect/>
        <a:stretch>
          <a:fillRect/>
        </a:stretch>
      </xdr:blipFill>
      <xdr:spPr bwMode="auto">
        <a:xfrm>
          <a:off x="0" y="28575"/>
          <a:ext cx="1666875" cy="4953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3" name="CuadroTexto 4">
          <a:extLst>
            <a:ext uri="{FF2B5EF4-FFF2-40B4-BE49-F238E27FC236}">
              <a16:creationId xmlns:a16="http://schemas.microsoft.com/office/drawing/2014/main" id="{062AEE7A-162D-499F-A97D-F9337DCD4DE9}"/>
            </a:ext>
          </a:extLst>
        </xdr:cNvPr>
        <xdr:cNvSpPr txBox="1"/>
      </xdr:nvSpPr>
      <xdr:spPr>
        <a:xfrm>
          <a:off x="6124575" y="38100"/>
          <a:ext cx="1743075" cy="419099"/>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4" name="Group 8">
          <a:extLst>
            <a:ext uri="{FF2B5EF4-FFF2-40B4-BE49-F238E27FC236}">
              <a16:creationId xmlns:a16="http://schemas.microsoft.com/office/drawing/2014/main" id="{7957DFC6-BB87-41B3-8F54-05F158CD39FB}"/>
            </a:ext>
          </a:extLst>
        </xdr:cNvPr>
        <xdr:cNvGrpSpPr>
          <a:grpSpLocks/>
        </xdr:cNvGrpSpPr>
      </xdr:nvGrpSpPr>
      <xdr:grpSpPr bwMode="auto">
        <a:xfrm>
          <a:off x="5594351" y="447675"/>
          <a:ext cx="2886074" cy="0"/>
          <a:chOff x="2381" y="720"/>
          <a:chExt cx="3154" cy="65"/>
        </a:xfrm>
      </xdr:grpSpPr>
      <xdr:pic>
        <xdr:nvPicPr>
          <xdr:cNvPr id="5" name="6 Imagen">
            <a:extLst>
              <a:ext uri="{FF2B5EF4-FFF2-40B4-BE49-F238E27FC236}">
                <a16:creationId xmlns:a16="http://schemas.microsoft.com/office/drawing/2014/main" id="{E6107960-5CE5-4022-BCF8-CB46F299DF9D}"/>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6" name="7 Imagen">
            <a:extLst>
              <a:ext uri="{FF2B5EF4-FFF2-40B4-BE49-F238E27FC236}">
                <a16:creationId xmlns:a16="http://schemas.microsoft.com/office/drawing/2014/main" id="{3D36F87B-9675-4DB0-BBAE-6AD534BFADEE}"/>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7" name="Imagen 6">
          <a:extLst>
            <a:ext uri="{FF2B5EF4-FFF2-40B4-BE49-F238E27FC236}">
              <a16:creationId xmlns:a16="http://schemas.microsoft.com/office/drawing/2014/main" id="{87580101-FAF6-4A72-A2AF-209D770EA9A6}"/>
            </a:ext>
          </a:extLst>
        </xdr:cNvPr>
        <xdr:cNvPicPr>
          <a:picLocks noChangeAspect="1"/>
        </xdr:cNvPicPr>
      </xdr:nvPicPr>
      <xdr:blipFill>
        <a:blip xmlns:r="http://schemas.openxmlformats.org/officeDocument/2006/relationships" r:embed="rId4"/>
        <a:stretch>
          <a:fillRect/>
        </a:stretch>
      </xdr:blipFill>
      <xdr:spPr>
        <a:xfrm>
          <a:off x="622934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8" name="CuadroTexto 7">
          <a:extLst>
            <a:ext uri="{FF2B5EF4-FFF2-40B4-BE49-F238E27FC236}">
              <a16:creationId xmlns:a16="http://schemas.microsoft.com/office/drawing/2014/main" id="{EEA8DE56-07A0-4325-9549-357182CA3875}"/>
            </a:ext>
          </a:extLst>
        </xdr:cNvPr>
        <xdr:cNvSpPr txBox="1"/>
      </xdr:nvSpPr>
      <xdr:spPr>
        <a:xfrm>
          <a:off x="8404860" y="6153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twoCellAnchor>
    <xdr:from>
      <xdr:col>0</xdr:col>
      <xdr:colOff>0</xdr:colOff>
      <xdr:row>0</xdr:row>
      <xdr:rowOff>28575</xdr:rowOff>
    </xdr:from>
    <xdr:to>
      <xdr:col>0</xdr:col>
      <xdr:colOff>1666875</xdr:colOff>
      <xdr:row>2</xdr:row>
      <xdr:rowOff>0</xdr:rowOff>
    </xdr:to>
    <xdr:pic>
      <xdr:nvPicPr>
        <xdr:cNvPr id="9" name="18 Imagen" descr="Logo CSJ RGB_01">
          <a:extLst>
            <a:ext uri="{FF2B5EF4-FFF2-40B4-BE49-F238E27FC236}">
              <a16:creationId xmlns:a16="http://schemas.microsoft.com/office/drawing/2014/main" id="{9557220E-796A-4297-80C1-FF148A7B921B}"/>
            </a:ext>
          </a:extLst>
        </xdr:cNvPr>
        <xdr:cNvPicPr>
          <a:picLocks noChangeAspect="1" noChangeArrowheads="1"/>
        </xdr:cNvPicPr>
      </xdr:nvPicPr>
      <xdr:blipFill>
        <a:blip xmlns:r="http://schemas.openxmlformats.org/officeDocument/2006/relationships" r:embed="rId5" cstate="print">
          <a:extLst>
            <a:ext uri="{28A0092B-C50C-407E-A947-70E740481C1C}">
              <a14:useLocalDpi xmlns:a14="http://schemas.microsoft.com/office/drawing/2010/main" val="0"/>
            </a:ext>
          </a:extLst>
        </a:blip>
        <a:srcRect/>
        <a:stretch>
          <a:fillRect/>
        </a:stretch>
      </xdr:blipFill>
      <xdr:spPr bwMode="auto">
        <a:xfrm>
          <a:off x="0" y="28575"/>
          <a:ext cx="1666875" cy="41910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twoCellAnchor>
    <xdr:from>
      <xdr:col>5</xdr:col>
      <xdr:colOff>1162050</xdr:colOff>
      <xdr:row>0</xdr:row>
      <xdr:rowOff>38100</xdr:rowOff>
    </xdr:from>
    <xdr:to>
      <xdr:col>5</xdr:col>
      <xdr:colOff>2905125</xdr:colOff>
      <xdr:row>1</xdr:row>
      <xdr:rowOff>171449</xdr:rowOff>
    </xdr:to>
    <xdr:sp macro="" textlink="">
      <xdr:nvSpPr>
        <xdr:cNvPr id="10" name="CuadroTexto 4">
          <a:extLst>
            <a:ext uri="{FF2B5EF4-FFF2-40B4-BE49-F238E27FC236}">
              <a16:creationId xmlns:a16="http://schemas.microsoft.com/office/drawing/2014/main" id="{964C5F6F-CB1A-4B8E-BB88-E47D43312B52}"/>
            </a:ext>
          </a:extLst>
        </xdr:cNvPr>
        <xdr:cNvSpPr txBox="1"/>
      </xdr:nvSpPr>
      <xdr:spPr>
        <a:xfrm>
          <a:off x="6715125" y="38100"/>
          <a:ext cx="1743075" cy="409574"/>
        </a:xfrm>
        <a:prstGeom prst="rect">
          <a:avLst/>
        </a:prstGeom>
        <a:noFill/>
      </xdr:spPr>
      <xdr:txBody>
        <a:bodyPr wrap="square" rtlCol="0">
          <a:noAutofit/>
        </a:bodyPr>
        <a:lstStyle>
          <a:defPPr>
            <a:defRPr lang="es-CO"/>
          </a:defPPr>
          <a:lvl1pPr marL="0" algn="l" defTabSz="914400" rtl="0" eaLnBrk="1" latinLnBrk="0" hangingPunct="1">
            <a:defRPr sz="1800" kern="1200">
              <a:solidFill>
                <a:schemeClr val="tx1"/>
              </a:solidFill>
              <a:latin typeface="+mn-lt"/>
              <a:ea typeface="+mn-ea"/>
              <a:cs typeface="+mn-cs"/>
            </a:defRPr>
          </a:lvl1pPr>
          <a:lvl2pPr marL="457200" algn="l" defTabSz="914400" rtl="0" eaLnBrk="1" latinLnBrk="0" hangingPunct="1">
            <a:defRPr sz="1800" kern="1200">
              <a:solidFill>
                <a:schemeClr val="tx1"/>
              </a:solidFill>
              <a:latin typeface="+mn-lt"/>
              <a:ea typeface="+mn-ea"/>
              <a:cs typeface="+mn-cs"/>
            </a:defRPr>
          </a:lvl2pPr>
          <a:lvl3pPr marL="914400" algn="l" defTabSz="914400" rtl="0" eaLnBrk="1" latinLnBrk="0" hangingPunct="1">
            <a:defRPr sz="1800" kern="1200">
              <a:solidFill>
                <a:schemeClr val="tx1"/>
              </a:solidFill>
              <a:latin typeface="+mn-lt"/>
              <a:ea typeface="+mn-ea"/>
              <a:cs typeface="+mn-cs"/>
            </a:defRPr>
          </a:lvl3pPr>
          <a:lvl4pPr marL="1371600" algn="l" defTabSz="914400" rtl="0" eaLnBrk="1" latinLnBrk="0" hangingPunct="1">
            <a:defRPr sz="1800" kern="1200">
              <a:solidFill>
                <a:schemeClr val="tx1"/>
              </a:solidFill>
              <a:latin typeface="+mn-lt"/>
              <a:ea typeface="+mn-ea"/>
              <a:cs typeface="+mn-cs"/>
            </a:defRPr>
          </a:lvl4pPr>
          <a:lvl5pPr marL="1828800" algn="l" defTabSz="914400" rtl="0" eaLnBrk="1" latinLnBrk="0" hangingPunct="1">
            <a:defRPr sz="1800" kern="1200">
              <a:solidFill>
                <a:schemeClr val="tx1"/>
              </a:solidFill>
              <a:latin typeface="+mn-lt"/>
              <a:ea typeface="+mn-ea"/>
              <a:cs typeface="+mn-cs"/>
            </a:defRPr>
          </a:lvl5pPr>
          <a:lvl6pPr marL="2286000" algn="l" defTabSz="914400" rtl="0" eaLnBrk="1" latinLnBrk="0" hangingPunct="1">
            <a:defRPr sz="1800" kern="1200">
              <a:solidFill>
                <a:schemeClr val="tx1"/>
              </a:solidFill>
              <a:latin typeface="+mn-lt"/>
              <a:ea typeface="+mn-ea"/>
              <a:cs typeface="+mn-cs"/>
            </a:defRPr>
          </a:lvl6pPr>
          <a:lvl7pPr marL="2743200" algn="l" defTabSz="914400" rtl="0" eaLnBrk="1" latinLnBrk="0" hangingPunct="1">
            <a:defRPr sz="1800" kern="1200">
              <a:solidFill>
                <a:schemeClr val="tx1"/>
              </a:solidFill>
              <a:latin typeface="+mn-lt"/>
              <a:ea typeface="+mn-ea"/>
              <a:cs typeface="+mn-cs"/>
            </a:defRPr>
          </a:lvl7pPr>
          <a:lvl8pPr marL="3200400" algn="l" defTabSz="914400" rtl="0" eaLnBrk="1" latinLnBrk="0" hangingPunct="1">
            <a:defRPr sz="1800" kern="1200">
              <a:solidFill>
                <a:schemeClr val="tx1"/>
              </a:solidFill>
              <a:latin typeface="+mn-lt"/>
              <a:ea typeface="+mn-ea"/>
              <a:cs typeface="+mn-cs"/>
            </a:defRPr>
          </a:lvl8pPr>
          <a:lvl9pPr marL="3657600" algn="l" defTabSz="914400" rtl="0" eaLnBrk="1" latinLnBrk="0" hangingPunct="1">
            <a:defRPr sz="1800" kern="1200">
              <a:solidFill>
                <a:schemeClr val="tx1"/>
              </a:solidFill>
              <a:latin typeface="+mn-lt"/>
              <a:ea typeface="+mn-ea"/>
              <a:cs typeface="+mn-cs"/>
            </a:defRPr>
          </a:lvl9pPr>
        </a:lstStyle>
        <a:p>
          <a:pPr algn="ctr"/>
          <a:r>
            <a:rPr lang="es-CO" sz="2000" b="1">
              <a:solidFill>
                <a:schemeClr val="accent5">
                  <a:lumMod val="75000"/>
                </a:schemeClr>
              </a:solidFill>
            </a:rPr>
            <a:t>SIGCMA</a:t>
          </a:r>
          <a:endParaRPr lang="es-CO" sz="2000">
            <a:solidFill>
              <a:schemeClr val="accent5">
                <a:lumMod val="75000"/>
              </a:schemeClr>
            </a:solidFill>
          </a:endParaRPr>
        </a:p>
      </xdr:txBody>
    </xdr:sp>
    <xdr:clientData/>
  </xdr:twoCellAnchor>
  <xdr:twoCellAnchor>
    <xdr:from>
      <xdr:col>5</xdr:col>
      <xdr:colOff>38101</xdr:colOff>
      <xdr:row>1</xdr:row>
      <xdr:rowOff>161925</xdr:rowOff>
    </xdr:from>
    <xdr:to>
      <xdr:col>5</xdr:col>
      <xdr:colOff>2924175</xdr:colOff>
      <xdr:row>2</xdr:row>
      <xdr:rowOff>0</xdr:rowOff>
    </xdr:to>
    <xdr:grpSp>
      <xdr:nvGrpSpPr>
        <xdr:cNvPr id="11" name="Group 8">
          <a:extLst>
            <a:ext uri="{FF2B5EF4-FFF2-40B4-BE49-F238E27FC236}">
              <a16:creationId xmlns:a16="http://schemas.microsoft.com/office/drawing/2014/main" id="{0CF3D6EB-8BDA-4686-AB14-50C61A320863}"/>
            </a:ext>
          </a:extLst>
        </xdr:cNvPr>
        <xdr:cNvGrpSpPr>
          <a:grpSpLocks/>
        </xdr:cNvGrpSpPr>
      </xdr:nvGrpSpPr>
      <xdr:grpSpPr bwMode="auto">
        <a:xfrm>
          <a:off x="5594351" y="447675"/>
          <a:ext cx="2886074" cy="0"/>
          <a:chOff x="2381" y="720"/>
          <a:chExt cx="3154" cy="65"/>
        </a:xfrm>
      </xdr:grpSpPr>
      <xdr:pic>
        <xdr:nvPicPr>
          <xdr:cNvPr id="12" name="6 Imagen">
            <a:extLst>
              <a:ext uri="{FF2B5EF4-FFF2-40B4-BE49-F238E27FC236}">
                <a16:creationId xmlns:a16="http://schemas.microsoft.com/office/drawing/2014/main" id="{A24431F5-712C-467F-AD1C-A352953CF857}"/>
              </a:ext>
            </a:extLst>
          </xdr:cNvPr>
          <xdr:cNvPicPr>
            <a:picLocks noChangeAspect="1"/>
          </xdr:cNvPicPr>
        </xdr:nvPicPr>
        <xdr:blipFill>
          <a:blip xmlns:r="http://schemas.openxmlformats.org/officeDocument/2006/relationships" r:embed="rId2" cstate="print">
            <a:extLst>
              <a:ext uri="{28A0092B-C50C-407E-A947-70E740481C1C}">
                <a14:useLocalDpi xmlns:a14="http://schemas.microsoft.com/office/drawing/2010/main" val="0"/>
              </a:ext>
            </a:extLst>
          </a:blip>
          <a:srcRect/>
          <a:stretch>
            <a:fillRect/>
          </a:stretch>
        </xdr:blipFill>
        <xdr:spPr bwMode="auto">
          <a:xfrm>
            <a:off x="2381" y="720"/>
            <a:ext cx="1417"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pic>
        <xdr:nvPicPr>
          <xdr:cNvPr id="13" name="7 Imagen">
            <a:extLst>
              <a:ext uri="{FF2B5EF4-FFF2-40B4-BE49-F238E27FC236}">
                <a16:creationId xmlns:a16="http://schemas.microsoft.com/office/drawing/2014/main" id="{2565257F-AE55-4444-AA70-EEA9D082808A}"/>
              </a:ext>
            </a:extLst>
          </xdr:cNvPr>
          <xdr:cNvPicPr>
            <a:picLocks noChangeAspect="1"/>
          </xdr:cNvPicPr>
        </xdr:nvPicPr>
        <xdr:blipFill>
          <a:blip xmlns:r="http://schemas.openxmlformats.org/officeDocument/2006/relationships" r:embed="rId3" cstate="print">
            <a:extLst>
              <a:ext uri="{28A0092B-C50C-407E-A947-70E740481C1C}">
                <a14:useLocalDpi xmlns:a14="http://schemas.microsoft.com/office/drawing/2010/main" val="0"/>
              </a:ext>
            </a:extLst>
          </a:blip>
          <a:srcRect/>
          <a:stretch>
            <a:fillRect/>
          </a:stretch>
        </xdr:blipFill>
        <xdr:spPr bwMode="auto">
          <a:xfrm>
            <a:off x="5200" y="720"/>
            <a:ext cx="335" cy="65"/>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grpSp>
    <xdr:clientData/>
  </xdr:twoCellAnchor>
  <xdr:twoCellAnchor editAs="oneCell">
    <xdr:from>
      <xdr:col>5</xdr:col>
      <xdr:colOff>1266824</xdr:colOff>
      <xdr:row>1</xdr:row>
      <xdr:rowOff>57150</xdr:rowOff>
    </xdr:from>
    <xdr:to>
      <xdr:col>5</xdr:col>
      <xdr:colOff>2800350</xdr:colOff>
      <xdr:row>3</xdr:row>
      <xdr:rowOff>10704</xdr:rowOff>
    </xdr:to>
    <xdr:pic>
      <xdr:nvPicPr>
        <xdr:cNvPr id="14" name="Imagen 13">
          <a:extLst>
            <a:ext uri="{FF2B5EF4-FFF2-40B4-BE49-F238E27FC236}">
              <a16:creationId xmlns:a16="http://schemas.microsoft.com/office/drawing/2014/main" id="{7BF0CDEA-DC79-4851-B1ED-5AE035901C28}"/>
            </a:ext>
          </a:extLst>
        </xdr:cNvPr>
        <xdr:cNvPicPr>
          <a:picLocks noChangeAspect="1"/>
        </xdr:cNvPicPr>
      </xdr:nvPicPr>
      <xdr:blipFill>
        <a:blip xmlns:r="http://schemas.openxmlformats.org/officeDocument/2006/relationships" r:embed="rId4"/>
        <a:stretch>
          <a:fillRect/>
        </a:stretch>
      </xdr:blipFill>
      <xdr:spPr>
        <a:xfrm>
          <a:off x="6819899" y="342900"/>
          <a:ext cx="1533526" cy="271054"/>
        </a:xfrm>
        <a:prstGeom prst="rect">
          <a:avLst/>
        </a:prstGeom>
      </xdr:spPr>
    </xdr:pic>
    <xdr:clientData/>
  </xdr:twoCellAnchor>
  <xdr:oneCellAnchor>
    <xdr:from>
      <xdr:col>6</xdr:col>
      <xdr:colOff>480060</xdr:colOff>
      <xdr:row>2</xdr:row>
      <xdr:rowOff>91440</xdr:rowOff>
    </xdr:from>
    <xdr:ext cx="2156460" cy="5844540"/>
    <xdr:sp macro="" textlink="">
      <xdr:nvSpPr>
        <xdr:cNvPr id="15" name="CuadroTexto 14">
          <a:extLst>
            <a:ext uri="{FF2B5EF4-FFF2-40B4-BE49-F238E27FC236}">
              <a16:creationId xmlns:a16="http://schemas.microsoft.com/office/drawing/2014/main" id="{D8349037-FB96-4BE8-8AA0-80AFFF9CA04D}"/>
            </a:ext>
          </a:extLst>
        </xdr:cNvPr>
        <xdr:cNvSpPr txBox="1"/>
      </xdr:nvSpPr>
      <xdr:spPr>
        <a:xfrm>
          <a:off x="8995410" y="539115"/>
          <a:ext cx="2156460" cy="5844540"/>
        </a:xfrm>
        <a:prstGeom prst="rect">
          <a:avLst/>
        </a:prstGeom>
        <a:solidFill>
          <a:srgbClr val="FFC000"/>
        </a:solidFill>
      </xdr:spPr>
      <xdr:style>
        <a:lnRef idx="0">
          <a:scrgbClr r="0" g="0" b="0"/>
        </a:lnRef>
        <a:fillRef idx="0">
          <a:scrgbClr r="0" g="0" b="0"/>
        </a:fillRef>
        <a:effectRef idx="0">
          <a:scrgbClr r="0" g="0" b="0"/>
        </a:effectRef>
        <a:fontRef idx="minor">
          <a:schemeClr val="tx1"/>
        </a:fontRef>
      </xdr:style>
      <xdr:txBody>
        <a:bodyPr vertOverflow="clip" horzOverflow="clip" wrap="square" rtlCol="0" anchor="t">
          <a:noAutofit/>
        </a:bodyPr>
        <a:lstStyle/>
        <a:p>
          <a:r>
            <a:rPr lang="es-CO" sz="1100"/>
            <a:t>Tener en</a:t>
          </a:r>
          <a:r>
            <a:rPr lang="es-CO" sz="1100" baseline="0"/>
            <a:t> cuenta-.</a:t>
          </a:r>
        </a:p>
        <a:p>
          <a:r>
            <a:rPr lang="es-CO" sz="1100" baseline="0"/>
            <a:t>1- La estrategia ( Columna A),  es la forma como se va a gestionar la debilidad o la fortaleza( contexto interno) o la amenaza y la oportunidad</a:t>
          </a:r>
        </a:p>
        <a:p>
          <a:r>
            <a:rPr lang="es-CO" sz="1100" baseline="0"/>
            <a:t> ( contexto externo).</a:t>
          </a:r>
        </a:p>
        <a:p>
          <a:endParaRPr lang="es-CO" sz="1100" baseline="0"/>
        </a:p>
        <a:p>
          <a:r>
            <a:rPr lang="es-CO" sz="1100" baseline="0"/>
            <a:t>2. Columnas (B,C;D;E)</a:t>
          </a:r>
        </a:p>
        <a:p>
          <a:r>
            <a:rPr lang="es-CO" sz="1100" baseline="0"/>
            <a:t>Copiar el numero que corresponde, segun la debilidad , oportunidad, fortaleza o amenaza identificada.</a:t>
          </a:r>
        </a:p>
        <a:p>
          <a:r>
            <a:rPr lang="es-CO" sz="1100" baseline="0"/>
            <a:t> </a:t>
          </a:r>
        </a:p>
        <a:p>
          <a:r>
            <a:rPr lang="es-CO" sz="1100"/>
            <a:t>3.</a:t>
          </a:r>
          <a:r>
            <a:rPr lang="es-CO" sz="1100" baseline="0"/>
            <a:t> Las oportunidades y fortalezas se pueden gestionar  a traves de acciónes o proyectos  que se incluyen en el plan de accion ( mejoras), si se considera que aportan valor </a:t>
          </a:r>
        </a:p>
        <a:p>
          <a:endParaRPr lang="es-CO" sz="1100" baseline="0"/>
        </a:p>
        <a:p>
          <a:r>
            <a:rPr lang="es-CO" sz="1100" baseline="0"/>
            <a:t>Las debilidades y amenazas si  afectan los objetivos estrategicos y requieren recursos se documentan en este plan de acción  .</a:t>
          </a:r>
        </a:p>
        <a:p>
          <a:endParaRPr lang="es-CO" sz="1100" baseline="0"/>
        </a:p>
        <a:p>
          <a:r>
            <a:rPr lang="es-CO" sz="1100" baseline="0"/>
            <a:t>Si la debiidad o amenaza afecta la parte operativa ( errores, demoras, etc) se llevan como causa  de los riesgos, en el Plan de riesgos respectivo.</a:t>
          </a:r>
        </a:p>
      </xdr:txBody>
    </xdr:sp>
    <xdr:clientData/>
  </xdr:oneCellAnchor>
</xdr:wsDr>
</file>

<file path=xl/drawings/drawing4.xml><?xml version="1.0" encoding="utf-8"?>
<xdr:wsDr xmlns:xdr="http://schemas.openxmlformats.org/drawingml/2006/spreadsheetDrawing" xmlns:a="http://schemas.openxmlformats.org/drawingml/2006/main">
  <xdr:twoCellAnchor editAs="oneCell">
    <xdr:from>
      <xdr:col>0</xdr:col>
      <xdr:colOff>21405</xdr:colOff>
      <xdr:row>0</xdr:row>
      <xdr:rowOff>0</xdr:rowOff>
    </xdr:from>
    <xdr:to>
      <xdr:col>2</xdr:col>
      <xdr:colOff>1252163</xdr:colOff>
      <xdr:row>2</xdr:row>
      <xdr:rowOff>192639</xdr:rowOff>
    </xdr:to>
    <xdr:pic>
      <xdr:nvPicPr>
        <xdr:cNvPr id="2" name="Imagen 1">
          <a:extLst>
            <a:ext uri="{FF2B5EF4-FFF2-40B4-BE49-F238E27FC236}">
              <a16:creationId xmlns:a16="http://schemas.microsoft.com/office/drawing/2014/main" id="{7AF4E8B7-25BB-4C6F-801A-10714F59FBE1}"/>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21405" y="0"/>
          <a:ext cx="3328398" cy="909690"/>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5.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550F61E5-1B6C-4DD3-AF4A-F8269EEF654A}"/>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6.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25C8492E-5A4B-4B0B-B676-48E213AF1519}"/>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7088"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7.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C76446D0-75A4-4003-BF60-0014F9A0505E}"/>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drawings/drawing8.xml><?xml version="1.0" encoding="utf-8"?>
<xdr:wsDr xmlns:xdr="http://schemas.openxmlformats.org/drawingml/2006/spreadsheetDrawing" xmlns:a="http://schemas.openxmlformats.org/drawingml/2006/main">
  <xdr:twoCellAnchor editAs="oneCell">
    <xdr:from>
      <xdr:col>0</xdr:col>
      <xdr:colOff>0</xdr:colOff>
      <xdr:row>0</xdr:row>
      <xdr:rowOff>1</xdr:rowOff>
    </xdr:from>
    <xdr:to>
      <xdr:col>1</xdr:col>
      <xdr:colOff>866775</xdr:colOff>
      <xdr:row>2</xdr:row>
      <xdr:rowOff>15875</xdr:rowOff>
    </xdr:to>
    <xdr:pic>
      <xdr:nvPicPr>
        <xdr:cNvPr id="2" name="Imagen 1">
          <a:extLst>
            <a:ext uri="{FF2B5EF4-FFF2-40B4-BE49-F238E27FC236}">
              <a16:creationId xmlns:a16="http://schemas.microsoft.com/office/drawing/2014/main" id="{14C1A84D-FB38-47A1-9B92-E6DC7BC32763}"/>
            </a:ext>
          </a:extLst>
        </xdr:cNvPr>
        <xdr:cNvPicPr>
          <a:picLocks noChangeAspect="1"/>
        </xdr:cNvPicPr>
      </xdr:nvPicPr>
      <xdr:blipFill>
        <a:blip xmlns:r="http://schemas.openxmlformats.org/officeDocument/2006/relationships" r:embed="rId1">
          <a:extLst>
            <a:ext uri="{28A0092B-C50C-407E-A947-70E740481C1C}">
              <a14:useLocalDpi xmlns:a14="http://schemas.microsoft.com/office/drawing/2010/main" val="0"/>
            </a:ext>
          </a:extLst>
        </a:blip>
        <a:srcRect/>
        <a:stretch>
          <a:fillRect/>
        </a:stretch>
      </xdr:blipFill>
      <xdr:spPr bwMode="auto">
        <a:xfrm>
          <a:off x="0" y="1"/>
          <a:ext cx="2095500" cy="730249"/>
        </a:xfrm>
        <a:prstGeom prst="rect">
          <a:avLst/>
        </a:prstGeom>
        <a:noFill/>
        <a:ln>
          <a:noFill/>
        </a:ln>
        <a:extLst>
          <a:ext uri="{909E8E84-426E-40DD-AFC4-6F175D3DCCD1}">
            <a14:hiddenFill xmlns:a14="http://schemas.microsoft.com/office/drawing/2010/main">
              <a:solidFill>
                <a:srgbClr val="FFFFFF"/>
              </a:solidFill>
            </a14:hiddenFill>
          </a:ext>
          <a:ext uri="{91240B29-F687-4F45-9708-019B960494DF}">
            <a14:hiddenLine xmlns:a14="http://schemas.microsoft.com/office/drawing/2010/main" w="9525">
              <a:solidFill>
                <a:srgbClr val="000000"/>
              </a:solidFill>
              <a:miter lim="800000"/>
              <a:headEnd/>
              <a:tailEnd/>
            </a14:hiddenLine>
          </a:ext>
        </a:extLst>
      </xdr:spPr>
    </xdr:pic>
    <xdr:clientData/>
  </xdr:twoCellAnchor>
</xdr:wsDr>
</file>

<file path=xl/externalLinks/_rels/externalLink1.xml.rels><?xml version="1.0" encoding="UTF-8" standalone="yes"?>
<Relationships xmlns="http://schemas.openxmlformats.org/package/2006/relationships"><Relationship Id="rId1" Type="http://schemas.openxmlformats.org/officeDocument/2006/relationships/externalLinkPath" Target="file:///C:\Users\Usuario\Documents\ARCHIVOS%20COMPUTADOR%20SANDRA\CALIDAD\PLAN%20DE%20ACCI&#211;N%20Y%20RIESGOS%20PALOQUEMAO\Documentos%20finales\Formato%20Riesgos%20Despachos%20Judiciales%20Certificados%20Final.xlsx" TargetMode="External"/></Relationships>
</file>

<file path=xl/externalLinks/_rels/externalLink2.xml.rels><?xml version="1.0" encoding="UTF-8" standalone="yes"?>
<Relationships xmlns="http://schemas.openxmlformats.org/package/2006/relationships"><Relationship Id="rId1" Type="http://schemas.openxmlformats.org/officeDocument/2006/relationships/externalLinkPath" Target="/Users/mador/OneDrive/Documentos/Norma%20Icontec/Formato%20ARIESGOS%20EJEMPLO.xlsx" TargetMode="External"/></Relationships>
</file>

<file path=xl/externalLinks/_rels/externalLink3.xml.rels><?xml version="1.0" encoding="UTF-8" standalone="yes"?>
<Relationships xmlns="http://schemas.openxmlformats.org/package/2006/relationships"><Relationship Id="rId1" Type="http://schemas.openxmlformats.org/officeDocument/2006/relationships/externalLinkPath" Target="file:///C:\Users\mador\OneDrive\Documentos\Norma%20Icontec\Formato%20ARIESGOS%20EJEMPLO.xlsx" TargetMode="External"/></Relationships>
</file>

<file path=xl/externalLinks/externalLink1.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Presentacion "/>
      <sheetName val="Análisis de Contexto "/>
      <sheetName val="Estrategias"/>
      <sheetName val="3. Identificación de Riesgos "/>
      <sheetName val="4. Valoración Controles"/>
      <sheetName val="5. Mapa de Riesgo"/>
      <sheetName val="Tabla de Valoración"/>
      <sheetName val="Valoración Probabilidad"/>
      <sheetName val="Valoración del Impacto"/>
      <sheetName val="Seguimiento 1 trimestre"/>
      <sheetName val="Seguimiento 2 trimestre"/>
      <sheetName val="Seguimiento 3 trimestre "/>
      <sheetName val="Seguimiento 4 trimestre"/>
      <sheetName val="Seguimiento 1 trimestre (2)"/>
    </sheetNames>
    <sheetDataSet>
      <sheetData sheetId="0"/>
      <sheetData sheetId="1"/>
      <sheetData sheetId="2"/>
      <sheetData sheetId="3"/>
      <sheetData sheetId="4"/>
      <sheetData sheetId="5"/>
      <sheetData sheetId="6">
        <row r="2">
          <cell r="J2" t="str">
            <v>Fuerte (siempre se ejecuta)</v>
          </cell>
          <cell r="K2" t="str">
            <v>Moderado (algunas veces)</v>
          </cell>
          <cell r="L2" t="str">
            <v>Débil (no se ejecuta)</v>
          </cell>
        </row>
        <row r="3">
          <cell r="I3" t="str">
            <v>Fuerte</v>
          </cell>
          <cell r="J3" t="str">
            <v>Fuerte</v>
          </cell>
          <cell r="K3" t="str">
            <v>Moderado</v>
          </cell>
          <cell r="L3" t="str">
            <v>Débil</v>
          </cell>
        </row>
        <row r="4">
          <cell r="I4" t="str">
            <v>Moderado</v>
          </cell>
          <cell r="J4" t="str">
            <v>Moderado</v>
          </cell>
          <cell r="K4" t="str">
            <v>Moderado</v>
          </cell>
          <cell r="L4" t="str">
            <v>Débil</v>
          </cell>
        </row>
        <row r="5">
          <cell r="I5" t="str">
            <v>Débil</v>
          </cell>
          <cell r="J5" t="str">
            <v>Débil</v>
          </cell>
          <cell r="K5" t="str">
            <v>Débil</v>
          </cell>
          <cell r="L5" t="str">
            <v>Débil</v>
          </cell>
        </row>
      </sheetData>
      <sheetData sheetId="7"/>
      <sheetData sheetId="8"/>
      <sheetData sheetId="9"/>
      <sheetData sheetId="10"/>
      <sheetData sheetId="11"/>
      <sheetData sheetId="12"/>
      <sheetData sheetId="13"/>
    </sheetDataSet>
  </externalBook>
</externalLink>
</file>

<file path=xl/externalLinks/externalLink2.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externalLinks/externalLink3.xml><?xml version="1.0" encoding="utf-8"?>
<externalLink xmlns="http://schemas.openxmlformats.org/spreadsheetml/2006/main" xmlns:mc="http://schemas.openxmlformats.org/markup-compatibility/2006" xmlns:x14="http://schemas.microsoft.com/office/spreadsheetml/2009/9/main" mc:Ignorable="x14">
  <externalBook xmlns:r="http://schemas.openxmlformats.org/officeDocument/2006/relationships" r:id="rId1">
    <sheetNames>
      <sheetName val="Análisis de Contexto "/>
      <sheetName val="ESTRATEGIAS "/>
      <sheetName val="Riesgos  "/>
      <sheetName val="Valoracion de la probabilidad "/>
      <sheetName val="Valoración del Impacto "/>
      <sheetName val="Hoja2"/>
    </sheetNames>
    <sheetDataSet>
      <sheetData sheetId="0"/>
      <sheetData sheetId="1"/>
      <sheetData sheetId="2"/>
      <sheetData sheetId="3"/>
      <sheetData sheetId="4"/>
      <sheetData sheetId="5">
        <row r="3">
          <cell r="F3">
            <v>1</v>
          </cell>
          <cell r="H3" t="str">
            <v>1-Rara vez</v>
          </cell>
        </row>
        <row r="4">
          <cell r="H4" t="str">
            <v>2-Improbable</v>
          </cell>
        </row>
        <row r="5">
          <cell r="H5" t="str">
            <v>3-Posible</v>
          </cell>
        </row>
        <row r="6">
          <cell r="H6" t="str">
            <v>4-Probable</v>
          </cell>
        </row>
        <row r="7">
          <cell r="H7" t="str">
            <v>5-Casi seguro</v>
          </cell>
        </row>
      </sheetData>
    </sheetDataSet>
  </externalBook>
</externalLink>
</file>

<file path=xl/pivotCache/_rels/pivotCacheDefinition1.xml.rels><?xml version="1.0" encoding="UTF-8" standalone="yes"?>
<Relationships xmlns="http://schemas.openxmlformats.org/package/2006/relationships"><Relationship Id="rId2" Type="http://schemas.openxmlformats.org/officeDocument/2006/relationships/externalLinkPath" Target="file:///C:\Users\Usuario\Desktop\Nueva%20Metodologia%20Riesgos\Caja%20de%20Herramientas%20Guia%20DAPF\1.%20Matriz_mapa_riesgos.xlsx" TargetMode="External"/><Relationship Id="rId1" Type="http://schemas.openxmlformats.org/officeDocument/2006/relationships/pivotCacheRecords" Target="pivotCacheRecords1.xml"/></Relationships>
</file>

<file path=xl/pivotCache/pivotCacheDefinition1.xml><?xml version="1.0" encoding="utf-8"?>
<pivotCacheDefinition xmlns="http://schemas.openxmlformats.org/spreadsheetml/2006/main" xmlns:r="http://schemas.openxmlformats.org/officeDocument/2006/relationships" xmlns:mc="http://schemas.openxmlformats.org/markup-compatibility/2006" xmlns:xr="http://schemas.microsoft.com/office/spreadsheetml/2014/revision" mc:Ignorable="xr" r:id="rId1" refreshedBy="Andres Marin" refreshedDate="44186.276661689815" createdVersion="6" refreshedVersion="6" minRefreshableVersion="3" recordCount="10" xr:uid="{E2F4759C-E178-41A1-82C1-679964CCE9B3}">
  <cacheSource type="worksheet">
    <worksheetSource name="Tabla1" r:id="rId2"/>
  </cacheSource>
  <cacheFields count="2">
    <cacheField name="Criterios" numFmtId="0">
      <sharedItems count="2">
        <s v="Afectación Económica o presupuestal"/>
        <s v="Pérdida Reputacional"/>
      </sharedItems>
    </cacheField>
    <cacheField name="Subcriterios" numFmtId="0">
      <sharedItems count="10">
        <s v="Afectación menor a 10 SMLMV ."/>
        <s v="Entre 10 y 50 SMLMV "/>
        <s v="Entre 50 y 100 SMLMV "/>
        <s v="Entre 100 y 500 SMLMV "/>
        <s v="Mayor a 500 SMLMV "/>
        <s v="El riesgo afecta la imagen de alguna área de la organización"/>
        <s v="El riesgo afecta la imagen de la entidad internamente, de conocimiento general, nivel interno, de junta dircetiva y accionistas y/o de provedores"/>
        <s v="El riesgo afecta la imagen de la entidad con algunos usuarios de relevancia frente al logro de los objetivos"/>
        <s v="El riesgo afecta la imagen de de la entidad con efecto publicitario sostenido a nivel de sector administrativo, nivel departamental o municipal"/>
        <s v="El riesgo afecta la imagen de la entidad a nivel nacional, con efecto publicitarios sostenible a nivel país"/>
      </sharedItems>
    </cacheField>
  </cacheFields>
  <extLst>
    <ext xmlns:x14="http://schemas.microsoft.com/office/spreadsheetml/2009/9/main" uri="{725AE2AE-9491-48be-B2B4-4EB974FC3084}">
      <x14:pivotCacheDefinition/>
    </ext>
  </extLst>
</pivotCacheDefinition>
</file>

<file path=xl/pivotCache/pivotCacheRecords1.xml><?xml version="1.0" encoding="utf-8"?>
<pivotCacheRecords xmlns="http://schemas.openxmlformats.org/spreadsheetml/2006/main" xmlns:r="http://schemas.openxmlformats.org/officeDocument/2006/relationships" xmlns:mc="http://schemas.openxmlformats.org/markup-compatibility/2006" xmlns:xr="http://schemas.microsoft.com/office/spreadsheetml/2014/revision" mc:Ignorable="xr" count="10">
  <r>
    <x v="0"/>
    <x v="0"/>
  </r>
  <r>
    <x v="0"/>
    <x v="1"/>
  </r>
  <r>
    <x v="0"/>
    <x v="2"/>
  </r>
  <r>
    <x v="0"/>
    <x v="3"/>
  </r>
  <r>
    <x v="0"/>
    <x v="4"/>
  </r>
  <r>
    <x v="1"/>
    <x v="5"/>
  </r>
  <r>
    <x v="1"/>
    <x v="6"/>
  </r>
  <r>
    <x v="1"/>
    <x v="7"/>
  </r>
  <r>
    <x v="1"/>
    <x v="8"/>
  </r>
  <r>
    <x v="1"/>
    <x v="9"/>
  </r>
</pivotCacheRecords>
</file>

<file path=xl/pivotTables/_rels/pivotTable1.xml.rels><?xml version="1.0" encoding="UTF-8" standalone="yes"?>
<Relationships xmlns="http://schemas.openxmlformats.org/package/2006/relationships"><Relationship Id="rId1" Type="http://schemas.openxmlformats.org/officeDocument/2006/relationships/pivotCacheDefinition" Target="../pivotCache/pivotCacheDefinition1.xml"/></Relationships>
</file>

<file path=xl/pivotTables/pivotTable1.xml><?xml version="1.0" encoding="utf-8"?>
<pivotTableDefinition xmlns="http://schemas.openxmlformats.org/spreadsheetml/2006/main" xmlns:mc="http://schemas.openxmlformats.org/markup-compatibility/2006" xmlns:xr="http://schemas.microsoft.com/office/spreadsheetml/2014/revision" mc:Ignorable="xr" xr:uid="{959CBB1E-82C3-4117-9F68-2472F0D008DF}" name="TablaDinámica1" cacheId="0" applyNumberFormats="0" applyBorderFormats="0" applyFontFormats="0" applyPatternFormats="0" applyAlignmentFormats="0" applyWidthHeightFormats="1" dataCaption="Valores" updatedVersion="6" minRefreshableVersion="3" useAutoFormatting="1" rowGrandTotals="0" colGrandTotals="0" itemPrintTitles="1" createdVersion="6" indent="0" compact="0" outline="1" outlineData="1" compactData="0" multipleFieldFilters="0">
  <location ref="D237:E249" firstHeaderRow="1" firstDataRow="1" firstDataCol="2"/>
  <pivotFields count="2">
    <pivotField axis="axisRow" compact="0" showAll="0" defaultSubtotal="0">
      <items count="2">
        <item x="0"/>
        <item x="1"/>
      </items>
    </pivotField>
    <pivotField axis="axisRow" compact="0" showAll="0" defaultSubtotal="0">
      <items count="10">
        <item x="0"/>
        <item x="5"/>
        <item x="6"/>
        <item x="7"/>
        <item x="8"/>
        <item x="9"/>
        <item x="1"/>
        <item x="2"/>
        <item x="3"/>
        <item x="4"/>
      </items>
    </pivotField>
  </pivotFields>
  <rowFields count="2">
    <field x="0"/>
    <field x="1"/>
  </rowFields>
  <rowItems count="12">
    <i>
      <x/>
    </i>
    <i r="1">
      <x/>
    </i>
    <i r="1">
      <x v="6"/>
    </i>
    <i r="1">
      <x v="7"/>
    </i>
    <i r="1">
      <x v="8"/>
    </i>
    <i r="1">
      <x v="9"/>
    </i>
    <i>
      <x v="1"/>
    </i>
    <i r="1">
      <x v="1"/>
    </i>
    <i r="1">
      <x v="2"/>
    </i>
    <i r="1">
      <x v="3"/>
    </i>
    <i r="1">
      <x v="4"/>
    </i>
    <i r="1">
      <x v="5"/>
    </i>
  </rowItems>
  <colItems count="1">
    <i/>
  </colItems>
  <formats count="5">
    <format dxfId="2811">
      <pivotArea field="1" type="button" dataOnly="0" labelOnly="1" outline="0" axis="axisRow" fieldPosition="1"/>
    </format>
    <format dxfId="2810">
      <pivotArea dataOnly="0" labelOnly="1" outline="0" fieldPosition="0">
        <references count="1">
          <reference field="0" count="1">
            <x v="0"/>
          </reference>
        </references>
      </pivotArea>
    </format>
    <format dxfId="2809">
      <pivotArea dataOnly="0" labelOnly="1" outline="0" fieldPosition="0">
        <references count="1">
          <reference field="0" count="1">
            <x v="1"/>
          </reference>
        </references>
      </pivotArea>
    </format>
    <format dxfId="2808">
      <pivotArea dataOnly="0" labelOnly="1" outline="0" fieldPosition="0">
        <references count="2">
          <reference field="0" count="1" selected="0">
            <x v="0"/>
          </reference>
          <reference field="1" count="5">
            <x v="0"/>
            <x v="6"/>
            <x v="7"/>
            <x v="8"/>
            <x v="9"/>
          </reference>
        </references>
      </pivotArea>
    </format>
    <format dxfId="2807">
      <pivotArea dataOnly="0" labelOnly="1" outline="0" fieldPosition="0">
        <references count="2">
          <reference field="0" count="1" selected="0">
            <x v="1"/>
          </reference>
          <reference field="1" count="5">
            <x v="1"/>
            <x v="2"/>
            <x v="3"/>
            <x v="4"/>
            <x v="5"/>
          </reference>
        </references>
      </pivotArea>
    </format>
  </formats>
  <pivotTableStyleInfo name="PivotStyleLight16" showRowHeaders="1" showColHeaders="1" showRowStripes="0" showColStripes="0" showLastColumn="1"/>
  <extLst>
    <ext xmlns:x14="http://schemas.microsoft.com/office/spreadsheetml/2009/9/main" uri="{962EF5D1-5CA2-4c93-8EF4-DBF5C05439D2}">
      <x14:pivotTableDefinition xmlns:xm="http://schemas.microsoft.com/office/excel/2006/main" hideValuesRow="1"/>
    </ext>
    <ext xmlns:xpdl="http://schemas.microsoft.com/office/spreadsheetml/2016/pivotdefaultlayout" uri="{747A6164-185A-40DC-8AA5-F01512510D54}">
      <xpdl:pivotTableDefinition16 EnabledSubtotalsDefault="0" SubtotalsOnTopDefault="0"/>
    </ext>
  </extLst>
</pivotTableDefinition>
</file>

<file path=xl/tables/table1.xml><?xml version="1.0" encoding="utf-8"?>
<table xmlns="http://schemas.openxmlformats.org/spreadsheetml/2006/main" xmlns:mc="http://schemas.openxmlformats.org/markup-compatibility/2006" xmlns:xr="http://schemas.microsoft.com/office/spreadsheetml/2014/revision" xmlns:xr3="http://schemas.microsoft.com/office/spreadsheetml/2016/revision3" mc:Ignorable="xr xr3" id="1" xr:uid="{743272DD-B468-4E49-B83D-F10F15F85EAB}" name="Tabla1" displayName="Tabla1" ref="B237:C247" totalsRowShown="0" headerRowDxfId="2806" dataDxfId="2805">
  <autoFilter ref="B237:C247" xr:uid="{00000000-0009-0000-0100-000001000000}"/>
  <tableColumns count="2">
    <tableColumn id="1" xr3:uid="{A0349234-F02A-492A-9A80-ED44E1EC4FF0}" name="Criterios" dataDxfId="2804"/>
    <tableColumn id="2" xr3:uid="{B9F25166-5D8D-4E4E-96B0-E759CC81BF3C}" name="Subcriterios" dataDxfId="2803"/>
  </tableColumns>
  <tableStyleInfo name="TableStyleMedium2" showFirstColumn="0" showLastColumn="0" showRowStripes="1" showColumnStripes="0"/>
</table>
</file>

<file path=xl/theme/theme1.xml><?xml version="1.0" encoding="utf-8"?>
<a:theme xmlns:a="http://schemas.openxmlformats.org/drawingml/2006/main" name="Tema de Office">
  <a:themeElements>
    <a:clrScheme name="Office">
      <a:dk1>
        <a:sysClr val="windowText" lastClr="000000"/>
      </a:dk1>
      <a:lt1>
        <a:sysClr val="window" lastClr="FFFFFF"/>
      </a:lt1>
      <a:dk2>
        <a:srgbClr val="44546A"/>
      </a:dk2>
      <a:lt2>
        <a:srgbClr val="E7E6E6"/>
      </a:lt2>
      <a:accent1>
        <a:srgbClr val="4472C4"/>
      </a:accent1>
      <a:accent2>
        <a:srgbClr val="ED7D31"/>
      </a:accent2>
      <a:accent3>
        <a:srgbClr val="A5A5A5"/>
      </a:accent3>
      <a:accent4>
        <a:srgbClr val="FFC000"/>
      </a:accent4>
      <a:accent5>
        <a:srgbClr val="5B9BD5"/>
      </a:accent5>
      <a:accent6>
        <a:srgbClr val="70AD47"/>
      </a:accent6>
      <a:hlink>
        <a:srgbClr val="0563C1"/>
      </a:hlink>
      <a:folHlink>
        <a:srgbClr val="954F72"/>
      </a:folHlink>
    </a:clrScheme>
    <a:fontScheme name="Office">
      <a:majorFont>
        <a:latin typeface="Calibri Light" panose="020F0302020204030204"/>
        <a:ea typeface=""/>
        <a:cs typeface=""/>
        <a:font script="Jpan" typeface="游ゴシック Light"/>
        <a:font script="Hang" typeface="맑은 고딕"/>
        <a:font script="Hans" typeface="等线 Light"/>
        <a:font script="Hant" typeface="新細明體"/>
        <a:font script="Arab" typeface="Times New Roman"/>
        <a:font script="Hebr" typeface="Times New Roman"/>
        <a:font script="Thai" typeface="Tahoma"/>
        <a:font script="Ethi" typeface="Nyala"/>
        <a:font script="Beng" typeface="Vrinda"/>
        <a:font script="Gujr" typeface="Shruti"/>
        <a:font script="Khmr" typeface="MoolBoran"/>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Times New Roman"/>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ajorFont>
      <a:minorFont>
        <a:latin typeface="Calibri" panose="020F0502020204030204"/>
        <a:ea typeface=""/>
        <a:cs typeface=""/>
        <a:font script="Jpan" typeface="游ゴシック"/>
        <a:font script="Hang" typeface="맑은 고딕"/>
        <a:font script="Hans" typeface="等线"/>
        <a:font script="Hant" typeface="新細明體"/>
        <a:font script="Arab" typeface="Arial"/>
        <a:font script="Hebr" typeface="Arial"/>
        <a:font script="Thai" typeface="Tahoma"/>
        <a:font script="Ethi" typeface="Nyala"/>
        <a:font script="Beng" typeface="Vrinda"/>
        <a:font script="Gujr" typeface="Shruti"/>
        <a:font script="Khmr" typeface="DaunPenh"/>
        <a:font script="Knda" typeface="Tunga"/>
        <a:font script="Guru" typeface="Raavi"/>
        <a:font script="Cans" typeface="Euphemia"/>
        <a:font script="Cher" typeface="Plantagenet Cherokee"/>
        <a:font script="Yiii" typeface="Microsoft Yi Baiti"/>
        <a:font script="Tibt" typeface="Microsoft Himalaya"/>
        <a:font script="Thaa" typeface="MV Boli"/>
        <a:font script="Deva" typeface="Mangal"/>
        <a:font script="Telu" typeface="Gautami"/>
        <a:font script="Taml" typeface="Latha"/>
        <a:font script="Syrc" typeface="Estrangelo Edessa"/>
        <a:font script="Orya" typeface="Kalinga"/>
        <a:font script="Mlym" typeface="Kartika"/>
        <a:font script="Laoo" typeface="DokChampa"/>
        <a:font script="Sinh" typeface="Iskoola Pota"/>
        <a:font script="Mong" typeface="Mongolian Baiti"/>
        <a:font script="Viet" typeface="Arial"/>
        <a:font script="Uigh" typeface="Microsoft Uighur"/>
        <a:font script="Geor" typeface="Sylfaen"/>
        <a:font script="Armn" typeface="Arial"/>
        <a:font script="Bugi" typeface="Leelawadee UI"/>
        <a:font script="Bopo" typeface="Microsoft JhengHei"/>
        <a:font script="Java" typeface="Javanese Text"/>
        <a:font script="Lisu" typeface="Segoe UI"/>
        <a:font script="Mymr" typeface="Myanmar Text"/>
        <a:font script="Nkoo" typeface="Ebrima"/>
        <a:font script="Olck" typeface="Nirmala UI"/>
        <a:font script="Osma" typeface="Ebrima"/>
        <a:font script="Phag" typeface="Phagspa"/>
        <a:font script="Syrn" typeface="Estrangelo Edessa"/>
        <a:font script="Syrj" typeface="Estrangelo Edessa"/>
        <a:font script="Syre" typeface="Estrangelo Edessa"/>
        <a:font script="Sora" typeface="Nirmala UI"/>
        <a:font script="Tale" typeface="Microsoft Tai Le"/>
        <a:font script="Talu" typeface="Microsoft New Tai Lue"/>
        <a:font script="Tfng" typeface="Ebrima"/>
      </a:minorFont>
    </a:fontScheme>
    <a:fmtScheme name="Office">
      <a:fillStyleLst>
        <a:solidFill>
          <a:schemeClr val="phClr"/>
        </a:solidFill>
        <a:gradFill rotWithShape="1">
          <a:gsLst>
            <a:gs pos="0">
              <a:schemeClr val="phClr">
                <a:lumMod val="110000"/>
                <a:satMod val="105000"/>
                <a:tint val="67000"/>
              </a:schemeClr>
            </a:gs>
            <a:gs pos="50000">
              <a:schemeClr val="phClr">
                <a:lumMod val="105000"/>
                <a:satMod val="103000"/>
                <a:tint val="73000"/>
              </a:schemeClr>
            </a:gs>
            <a:gs pos="100000">
              <a:schemeClr val="phClr">
                <a:lumMod val="105000"/>
                <a:satMod val="109000"/>
                <a:tint val="81000"/>
              </a:schemeClr>
            </a:gs>
          </a:gsLst>
          <a:lin ang="5400000" scaled="0"/>
        </a:gradFill>
        <a:gradFill rotWithShape="1">
          <a:gsLst>
            <a:gs pos="0">
              <a:schemeClr val="phClr">
                <a:satMod val="103000"/>
                <a:lumMod val="102000"/>
                <a:tint val="94000"/>
              </a:schemeClr>
            </a:gs>
            <a:gs pos="50000">
              <a:schemeClr val="phClr">
                <a:satMod val="110000"/>
                <a:lumMod val="100000"/>
                <a:shade val="100000"/>
              </a:schemeClr>
            </a:gs>
            <a:gs pos="100000">
              <a:schemeClr val="phClr">
                <a:lumMod val="99000"/>
                <a:satMod val="120000"/>
                <a:shade val="78000"/>
              </a:schemeClr>
            </a:gs>
          </a:gsLst>
          <a:lin ang="5400000" scaled="0"/>
        </a:gradFill>
      </a:fillStyleLst>
      <a:lnStyleLst>
        <a:ln w="6350" cap="flat" cmpd="sng" algn="ctr">
          <a:solidFill>
            <a:schemeClr val="phClr"/>
          </a:solidFill>
          <a:prstDash val="solid"/>
          <a:miter lim="800000"/>
        </a:ln>
        <a:ln w="12700" cap="flat" cmpd="sng" algn="ctr">
          <a:solidFill>
            <a:schemeClr val="phClr"/>
          </a:solidFill>
          <a:prstDash val="solid"/>
          <a:miter lim="800000"/>
        </a:ln>
        <a:ln w="19050" cap="flat" cmpd="sng" algn="ctr">
          <a:solidFill>
            <a:schemeClr val="phClr"/>
          </a:solidFill>
          <a:prstDash val="solid"/>
          <a:miter lim="800000"/>
        </a:ln>
      </a:lnStyleLst>
      <a:effectStyleLst>
        <a:effectStyle>
          <a:effectLst/>
        </a:effectStyle>
        <a:effectStyle>
          <a:effectLst/>
        </a:effectStyle>
        <a:effectStyle>
          <a:effectLst>
            <a:outerShdw blurRad="57150" dist="19050" dir="5400000" algn="ctr" rotWithShape="0">
              <a:srgbClr val="000000">
                <a:alpha val="63000"/>
              </a:srgbClr>
            </a:outerShdw>
          </a:effectLst>
        </a:effectStyle>
      </a:effectStyleLst>
      <a:bgFillStyleLst>
        <a:solidFill>
          <a:schemeClr val="phClr"/>
        </a:solidFill>
        <a:solidFill>
          <a:schemeClr val="phClr">
            <a:tint val="95000"/>
            <a:satMod val="170000"/>
          </a:schemeClr>
        </a:solidFill>
        <a:gradFill rotWithShape="1">
          <a:gsLst>
            <a:gs pos="0">
              <a:schemeClr val="phClr">
                <a:tint val="93000"/>
                <a:satMod val="150000"/>
                <a:shade val="98000"/>
                <a:lumMod val="102000"/>
              </a:schemeClr>
            </a:gs>
            <a:gs pos="50000">
              <a:schemeClr val="phClr">
                <a:tint val="98000"/>
                <a:satMod val="130000"/>
                <a:shade val="90000"/>
                <a:lumMod val="103000"/>
              </a:schemeClr>
            </a:gs>
            <a:gs pos="100000">
              <a:schemeClr val="phClr">
                <a:shade val="63000"/>
                <a:satMod val="120000"/>
              </a:schemeClr>
            </a:gs>
          </a:gsLst>
          <a:lin ang="5400000" scaled="0"/>
        </a:gradFill>
      </a:bgFillStyleLst>
    </a:fmtScheme>
  </a:themeElements>
  <a:objectDefaults/>
  <a:extraClrSchemeLst/>
  <a:extLst>
    <a:ext uri="{05A4C25C-085E-4340-85A3-A5531E510DB2}">
      <thm15:themeFamily xmlns:thm15="http://schemas.microsoft.com/office/thememl/2012/main" name="Office Theme" id="{62F939B6-93AF-4DB8-9C6B-D6C7DFDC589F}" vid="{4A3C46E8-61CC-4603-A589-7422A47A8E4A}"/>
    </a:ext>
  </a:extLst>
</a:theme>
</file>

<file path=xl/worksheets/_rels/sheet1.xml.rels><?xml version="1.0" encoding="UTF-8" standalone="yes"?>
<Relationships xmlns="http://schemas.openxmlformats.org/package/2006/relationships"><Relationship Id="rId2" Type="http://schemas.openxmlformats.org/officeDocument/2006/relationships/drawing" Target="../drawings/drawing1.xml"/><Relationship Id="rId1" Type="http://schemas.openxmlformats.org/officeDocument/2006/relationships/printerSettings" Target="../printerSettings/printerSettings1.bin"/></Relationships>
</file>

<file path=xl/worksheets/_rels/sheet12.xml.rels><?xml version="1.0" encoding="UTF-8" standalone="yes"?>
<Relationships xmlns="http://schemas.openxmlformats.org/package/2006/relationships"><Relationship Id="rId1" Type="http://schemas.openxmlformats.org/officeDocument/2006/relationships/printerSettings" Target="../printerSettings/printerSettings8.bin"/></Relationships>
</file>

<file path=xl/worksheets/_rels/sheet13.xml.rels><?xml version="1.0" encoding="UTF-8" standalone="yes"?>
<Relationships xmlns="http://schemas.openxmlformats.org/package/2006/relationships"><Relationship Id="rId1" Type="http://schemas.openxmlformats.org/officeDocument/2006/relationships/drawing" Target="../drawings/drawing5.xml"/></Relationships>
</file>

<file path=xl/worksheets/_rels/sheet14.xml.rels><?xml version="1.0" encoding="UTF-8" standalone="yes"?>
<Relationships xmlns="http://schemas.openxmlformats.org/package/2006/relationships"><Relationship Id="rId1" Type="http://schemas.openxmlformats.org/officeDocument/2006/relationships/drawing" Target="../drawings/drawing6.xml"/></Relationships>
</file>

<file path=xl/worksheets/_rels/sheet15.xml.rels><?xml version="1.0" encoding="UTF-8" standalone="yes"?>
<Relationships xmlns="http://schemas.openxmlformats.org/package/2006/relationships"><Relationship Id="rId1" Type="http://schemas.openxmlformats.org/officeDocument/2006/relationships/drawing" Target="../drawings/drawing7.xml"/></Relationships>
</file>

<file path=xl/worksheets/_rels/sheet16.xml.rels><?xml version="1.0" encoding="UTF-8" standalone="yes"?>
<Relationships xmlns="http://schemas.openxmlformats.org/package/2006/relationships"><Relationship Id="rId1" Type="http://schemas.openxmlformats.org/officeDocument/2006/relationships/drawing" Target="../drawings/drawing8.xml"/></Relationships>
</file>

<file path=xl/worksheets/_rels/sheet2.xml.rels><?xml version="1.0" encoding="UTF-8" standalone="yes"?>
<Relationships xmlns="http://schemas.openxmlformats.org/package/2006/relationships"><Relationship Id="rId2" Type="http://schemas.openxmlformats.org/officeDocument/2006/relationships/drawing" Target="../drawings/drawing2.xml"/><Relationship Id="rId1" Type="http://schemas.openxmlformats.org/officeDocument/2006/relationships/printerSettings" Target="../printerSettings/printerSettings2.bin"/></Relationships>
</file>

<file path=xl/worksheets/_rels/sheet3.xml.rels><?xml version="1.0" encoding="UTF-8" standalone="yes"?>
<Relationships xmlns="http://schemas.openxmlformats.org/package/2006/relationships"><Relationship Id="rId2" Type="http://schemas.openxmlformats.org/officeDocument/2006/relationships/drawing" Target="../drawings/drawing3.xml"/><Relationship Id="rId1" Type="http://schemas.openxmlformats.org/officeDocument/2006/relationships/printerSettings" Target="../printerSettings/printerSettings3.bin"/></Relationships>
</file>

<file path=xl/worksheets/_rels/sheet4.xml.rels><?xml version="1.0" encoding="UTF-8" standalone="yes"?>
<Relationships xmlns="http://schemas.openxmlformats.org/package/2006/relationships"><Relationship Id="rId1" Type="http://schemas.openxmlformats.org/officeDocument/2006/relationships/printerSettings" Target="../printerSettings/printerSettings4.bin"/></Relationships>
</file>

<file path=xl/worksheets/_rels/sheet5.xml.rels><?xml version="1.0" encoding="UTF-8" standalone="yes"?>
<Relationships xmlns="http://schemas.openxmlformats.org/package/2006/relationships"><Relationship Id="rId2" Type="http://schemas.openxmlformats.org/officeDocument/2006/relationships/drawing" Target="../drawings/drawing4.xml"/><Relationship Id="rId1" Type="http://schemas.openxmlformats.org/officeDocument/2006/relationships/printerSettings" Target="../printerSettings/printerSettings5.bin"/></Relationships>
</file>

<file path=xl/worksheets/_rels/sheet7.xml.rels><?xml version="1.0" encoding="UTF-8" standalone="yes"?>
<Relationships xmlns="http://schemas.openxmlformats.org/package/2006/relationships"><Relationship Id="rId1" Type="http://schemas.openxmlformats.org/officeDocument/2006/relationships/printerSettings" Target="../printerSettings/printerSettings6.bin"/></Relationships>
</file>

<file path=xl/worksheets/_rels/sheet8.xml.rels><?xml version="1.0" encoding="UTF-8" standalone="yes"?>
<Relationships xmlns="http://schemas.openxmlformats.org/package/2006/relationships"><Relationship Id="rId3" Type="http://schemas.openxmlformats.org/officeDocument/2006/relationships/table" Target="../tables/table1.xml"/><Relationship Id="rId2" Type="http://schemas.openxmlformats.org/officeDocument/2006/relationships/printerSettings" Target="../printerSettings/printerSettings7.bin"/><Relationship Id="rId1" Type="http://schemas.openxmlformats.org/officeDocument/2006/relationships/pivotTable" Target="../pivotTables/pivotTable1.xml"/></Relationships>
</file>

<file path=xl/worksheets/sheet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D77E2BD-A58C-49A2-BCBD-D0B4B1B7035D}">
  <sheetPr>
    <tabColor theme="5" tint="0.59999389629810485"/>
  </sheetPr>
  <dimension ref="A1:I18"/>
  <sheetViews>
    <sheetView showGridLines="0" topLeftCell="A10" workbookViewId="0">
      <selection activeCell="C12" sqref="C12"/>
    </sheetView>
  </sheetViews>
  <sheetFormatPr baseColWidth="10" defaultColWidth="11.42578125" defaultRowHeight="15" x14ac:dyDescent="0.25"/>
  <cols>
    <col min="1" max="1" width="28.140625" customWidth="1"/>
    <col min="2" max="2" width="18" customWidth="1"/>
    <col min="3" max="3" width="14.140625" style="86" customWidth="1"/>
    <col min="4" max="8" width="12.42578125" customWidth="1"/>
  </cols>
  <sheetData>
    <row r="1" spans="1:9" ht="42" customHeight="1" x14ac:dyDescent="0.35">
      <c r="A1" s="260" t="s">
        <v>186</v>
      </c>
      <c r="B1" s="260"/>
      <c r="C1" s="260"/>
      <c r="D1" s="260"/>
      <c r="E1" s="260"/>
      <c r="F1" s="260"/>
    </row>
    <row r="5" spans="1:9" x14ac:dyDescent="0.25">
      <c r="D5" s="95"/>
      <c r="E5" s="95"/>
      <c r="F5" s="95"/>
      <c r="G5" s="95"/>
      <c r="H5" s="95"/>
    </row>
    <row r="6" spans="1:9" x14ac:dyDescent="0.25">
      <c r="D6" s="95"/>
      <c r="E6" s="95"/>
      <c r="F6" s="95"/>
      <c r="G6" s="95"/>
      <c r="H6" s="95"/>
    </row>
    <row r="7" spans="1:9" ht="33.75" x14ac:dyDescent="0.5">
      <c r="A7" s="261" t="s">
        <v>217</v>
      </c>
      <c r="B7" s="261"/>
      <c r="C7" s="261"/>
      <c r="D7" s="261"/>
      <c r="E7" s="261"/>
      <c r="F7" s="261"/>
      <c r="G7" s="261"/>
      <c r="H7" s="261"/>
      <c r="I7" s="261"/>
    </row>
    <row r="9" spans="1:9" s="87" customFormat="1" ht="81.75" customHeight="1" x14ac:dyDescent="0.2">
      <c r="A9" s="88" t="s">
        <v>218</v>
      </c>
      <c r="B9" s="259" t="s">
        <v>507</v>
      </c>
      <c r="C9" s="259"/>
      <c r="D9" s="259"/>
      <c r="E9" s="259"/>
      <c r="F9" s="259"/>
      <c r="G9" s="259"/>
      <c r="H9" s="259"/>
      <c r="I9" s="259"/>
    </row>
    <row r="10" spans="1:9" s="87" customFormat="1" ht="16.7" customHeight="1" x14ac:dyDescent="0.2">
      <c r="A10" s="93"/>
      <c r="B10" s="94"/>
      <c r="C10" s="94"/>
      <c r="D10" s="93"/>
      <c r="E10" s="92"/>
    </row>
    <row r="11" spans="1:9" s="87" customFormat="1" ht="84" customHeight="1" x14ac:dyDescent="0.2">
      <c r="A11" s="88" t="s">
        <v>184</v>
      </c>
      <c r="B11" s="89" t="s">
        <v>183</v>
      </c>
      <c r="C11" s="259" t="s">
        <v>509</v>
      </c>
      <c r="D11" s="259"/>
      <c r="E11" s="259"/>
      <c r="F11" s="259"/>
      <c r="G11" s="259"/>
      <c r="H11" s="259"/>
      <c r="I11" s="259"/>
    </row>
    <row r="12" spans="1:9" ht="32.25" customHeight="1" x14ac:dyDescent="0.25">
      <c r="A12" s="91"/>
    </row>
    <row r="13" spans="1:9" ht="32.25" customHeight="1" x14ac:dyDescent="0.25">
      <c r="A13" s="90" t="s">
        <v>185</v>
      </c>
      <c r="B13" s="259" t="s">
        <v>179</v>
      </c>
      <c r="C13" s="259"/>
      <c r="D13" s="259"/>
      <c r="E13" s="259"/>
      <c r="F13" s="259"/>
      <c r="G13" s="259"/>
      <c r="H13" s="259"/>
      <c r="I13" s="259"/>
    </row>
    <row r="14" spans="1:9" s="87" customFormat="1" ht="69" customHeight="1" x14ac:dyDescent="0.2">
      <c r="A14" s="90" t="s">
        <v>182</v>
      </c>
      <c r="B14" s="259"/>
      <c r="C14" s="259"/>
      <c r="D14" s="259"/>
      <c r="E14" s="259"/>
      <c r="F14" s="259"/>
      <c r="G14" s="259"/>
      <c r="H14" s="259"/>
      <c r="I14" s="259"/>
    </row>
    <row r="15" spans="1:9" s="87" customFormat="1" ht="54" customHeight="1" x14ac:dyDescent="0.2">
      <c r="A15" s="90" t="s">
        <v>181</v>
      </c>
      <c r="B15" s="259"/>
      <c r="C15" s="259"/>
      <c r="D15" s="259"/>
      <c r="E15" s="259"/>
      <c r="F15" s="259"/>
      <c r="G15" s="259"/>
      <c r="H15" s="259"/>
      <c r="I15" s="259"/>
    </row>
    <row r="16" spans="1:9" s="87" customFormat="1" ht="54" customHeight="1" x14ac:dyDescent="0.2">
      <c r="A16" s="88" t="s">
        <v>180</v>
      </c>
      <c r="B16" s="259" t="s">
        <v>507</v>
      </c>
      <c r="C16" s="259"/>
      <c r="D16" s="259"/>
      <c r="E16" s="259"/>
      <c r="F16" s="259"/>
      <c r="G16" s="259"/>
      <c r="H16" s="259"/>
      <c r="I16" s="259"/>
    </row>
    <row r="18" spans="1:9" s="87" customFormat="1" ht="54.75" customHeight="1" x14ac:dyDescent="0.2">
      <c r="A18" s="88" t="s">
        <v>178</v>
      </c>
      <c r="B18" s="258">
        <v>44326</v>
      </c>
      <c r="C18" s="258"/>
      <c r="D18" s="258"/>
      <c r="E18" s="258"/>
      <c r="F18" s="258"/>
      <c r="G18" s="258"/>
      <c r="H18" s="258"/>
      <c r="I18" s="258"/>
    </row>
  </sheetData>
  <mergeCells count="9">
    <mergeCell ref="B18:I18"/>
    <mergeCell ref="B13:I13"/>
    <mergeCell ref="B15:I15"/>
    <mergeCell ref="B16:I16"/>
    <mergeCell ref="A1:F1"/>
    <mergeCell ref="A7:I7"/>
    <mergeCell ref="B9:I9"/>
    <mergeCell ref="C11:I11"/>
    <mergeCell ref="B14:I14"/>
  </mergeCells>
  <dataValidations count="2">
    <dataValidation allowBlank="1" showInputMessage="1" showErrorMessage="1" prompt="Proponer y escribir en una frase la estrategia para gestionar la debilidad, la oportunidad, la amenaza o la fortaleza.Usar verbo de acción en infinitivo._x000a_" sqref="G1" xr:uid="{F87C5526-F506-4D32-8464-0B756A8AC42F}"/>
    <dataValidation type="list" allowBlank="1" showInputMessage="1" showErrorMessage="1" sqref="B11" xr:uid="{57793389-6BB2-4D38-8C78-D71032C50170}">
      <formula1>"Estrategicos, Misionales, Apoyo, Evaluacion y Mejora"</formula1>
    </dataValidation>
  </dataValidations>
  <pageMargins left="0.7" right="0.7" top="0.75" bottom="0.75" header="0.3" footer="0.3"/>
  <pageSetup orientation="portrait" horizontalDpi="1200" verticalDpi="1200" r:id="rId1"/>
  <drawing r:id="rId2"/>
</worksheet>
</file>

<file path=xl/worksheets/sheet10.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874B8F7-C406-4A33-98CC-92DF6FA1ED75}">
  <sheetPr>
    <tabColor rgb="FF7030A0"/>
  </sheetPr>
  <dimension ref="B4:AU63"/>
  <sheetViews>
    <sheetView topLeftCell="E35" workbookViewId="0">
      <selection activeCell="AT50" sqref="AT50"/>
    </sheetView>
  </sheetViews>
  <sheetFormatPr baseColWidth="10" defaultColWidth="11.42578125" defaultRowHeight="15" x14ac:dyDescent="0.25"/>
  <cols>
    <col min="1" max="1" width="3.7109375" style="7" customWidth="1"/>
    <col min="2" max="2" width="6.7109375" style="7" customWidth="1"/>
    <col min="3" max="3" width="0.5703125" style="7" hidden="1" customWidth="1"/>
    <col min="4" max="4" width="11.42578125" style="7" hidden="1" customWidth="1"/>
    <col min="5" max="5" width="9.85546875" style="7" customWidth="1"/>
    <col min="6" max="8" width="11.42578125" style="7" hidden="1" customWidth="1"/>
    <col min="9" max="9" width="8.42578125" style="7" customWidth="1"/>
    <col min="10" max="11" width="11.42578125" style="7"/>
    <col min="12" max="12" width="0.140625" style="7" customWidth="1"/>
    <col min="13" max="13" width="0.28515625" style="7" hidden="1" customWidth="1"/>
    <col min="14" max="15" width="11.42578125" style="7" hidden="1" customWidth="1"/>
    <col min="16" max="16" width="11.42578125" style="7"/>
    <col min="17" max="17" width="10.28515625" style="7" customWidth="1"/>
    <col min="18" max="18" width="11.42578125" style="7" hidden="1" customWidth="1"/>
    <col min="19" max="19" width="0.85546875" style="7" hidden="1" customWidth="1"/>
    <col min="20" max="20" width="11.42578125" style="7" hidden="1" customWidth="1"/>
    <col min="21" max="21" width="0.140625" style="7" hidden="1" customWidth="1"/>
    <col min="22" max="22" width="11.42578125" style="7"/>
    <col min="23" max="23" width="10.140625" style="7" customWidth="1"/>
    <col min="24" max="24" width="3.85546875" style="7" hidden="1" customWidth="1"/>
    <col min="25" max="25" width="4.42578125" style="7" hidden="1" customWidth="1"/>
    <col min="26" max="27" width="11.42578125" style="7" hidden="1" customWidth="1"/>
    <col min="28" max="28" width="11.42578125" style="7"/>
    <col min="29" max="29" width="9.7109375" style="7" customWidth="1"/>
    <col min="30" max="30" width="1.5703125" style="7" hidden="1" customWidth="1"/>
    <col min="31" max="32" width="11.42578125" style="7" hidden="1" customWidth="1"/>
    <col min="33" max="33" width="0.85546875" style="7" hidden="1" customWidth="1"/>
    <col min="34" max="34" width="11.42578125" style="7"/>
    <col min="35" max="35" width="13" style="7" customWidth="1"/>
    <col min="36" max="37" width="1.5703125" style="7" hidden="1" customWidth="1"/>
    <col min="38" max="38" width="1" style="7" customWidth="1"/>
    <col min="39" max="40" width="11.42578125" style="7"/>
    <col min="41" max="41" width="4.5703125" style="7" customWidth="1"/>
    <col min="42" max="42" width="2.42578125" style="7" hidden="1" customWidth="1"/>
    <col min="43" max="45" width="11.42578125" style="7" hidden="1" customWidth="1"/>
    <col min="46" max="46" width="11.42578125" style="7"/>
    <col min="47" max="47" width="15.7109375" style="7" customWidth="1"/>
    <col min="48" max="16384" width="11.42578125" style="7"/>
  </cols>
  <sheetData>
    <row r="4" spans="2:47" x14ac:dyDescent="0.25">
      <c r="B4" s="398" t="s">
        <v>363</v>
      </c>
      <c r="C4" s="398"/>
      <c r="D4" s="398"/>
      <c r="E4" s="398"/>
      <c r="F4" s="398"/>
      <c r="G4" s="398"/>
      <c r="H4" s="398"/>
      <c r="I4" s="398"/>
      <c r="J4" s="399" t="s">
        <v>8</v>
      </c>
      <c r="K4" s="399"/>
      <c r="L4" s="399"/>
      <c r="M4" s="399"/>
      <c r="N4" s="399"/>
      <c r="O4" s="399"/>
      <c r="P4" s="399"/>
      <c r="Q4" s="399"/>
      <c r="R4" s="399"/>
      <c r="S4" s="399"/>
      <c r="T4" s="399"/>
      <c r="U4" s="399"/>
      <c r="V4" s="399"/>
      <c r="W4" s="399"/>
      <c r="X4" s="399"/>
      <c r="Y4" s="399"/>
      <c r="Z4" s="399"/>
      <c r="AA4" s="399"/>
      <c r="AB4" s="399"/>
      <c r="AC4" s="399"/>
      <c r="AD4" s="399"/>
      <c r="AE4" s="399"/>
      <c r="AF4" s="399"/>
      <c r="AG4" s="399"/>
      <c r="AH4" s="399"/>
      <c r="AI4" s="399"/>
      <c r="AJ4" s="399"/>
      <c r="AK4" s="399"/>
      <c r="AL4" s="399"/>
      <c r="AT4" s="400" t="s">
        <v>25</v>
      </c>
      <c r="AU4" s="400"/>
    </row>
    <row r="5" spans="2:47" x14ac:dyDescent="0.25">
      <c r="B5" s="398"/>
      <c r="C5" s="398"/>
      <c r="D5" s="398"/>
      <c r="E5" s="398"/>
      <c r="F5" s="398"/>
      <c r="G5" s="398"/>
      <c r="H5" s="398"/>
      <c r="I5" s="398"/>
      <c r="J5" s="399"/>
      <c r="K5" s="399"/>
      <c r="L5" s="399"/>
      <c r="M5" s="399"/>
      <c r="N5" s="399"/>
      <c r="O5" s="399"/>
      <c r="P5" s="399"/>
      <c r="Q5" s="399"/>
      <c r="R5" s="399"/>
      <c r="S5" s="399"/>
      <c r="T5" s="399"/>
      <c r="U5" s="399"/>
      <c r="V5" s="399"/>
      <c r="W5" s="399"/>
      <c r="X5" s="399"/>
      <c r="Y5" s="399"/>
      <c r="Z5" s="399"/>
      <c r="AA5" s="399"/>
      <c r="AB5" s="399"/>
      <c r="AC5" s="399"/>
      <c r="AD5" s="399"/>
      <c r="AE5" s="399"/>
      <c r="AF5" s="399"/>
      <c r="AG5" s="399"/>
      <c r="AH5" s="399"/>
      <c r="AI5" s="399"/>
      <c r="AJ5" s="399"/>
      <c r="AK5" s="399"/>
      <c r="AL5" s="399"/>
      <c r="AT5" s="400"/>
      <c r="AU5" s="400"/>
    </row>
    <row r="6" spans="2:47" x14ac:dyDescent="0.25">
      <c r="B6" s="398"/>
      <c r="C6" s="398"/>
      <c r="D6" s="398"/>
      <c r="E6" s="398"/>
      <c r="F6" s="398"/>
      <c r="G6" s="398"/>
      <c r="H6" s="398"/>
      <c r="I6" s="398"/>
      <c r="J6" s="399"/>
      <c r="K6" s="399"/>
      <c r="L6" s="399"/>
      <c r="M6" s="399"/>
      <c r="N6" s="399"/>
      <c r="O6" s="399"/>
      <c r="P6" s="399"/>
      <c r="Q6" s="399"/>
      <c r="R6" s="399"/>
      <c r="S6" s="399"/>
      <c r="T6" s="399"/>
      <c r="U6" s="399"/>
      <c r="V6" s="399"/>
      <c r="W6" s="399"/>
      <c r="X6" s="399"/>
      <c r="Y6" s="399"/>
      <c r="Z6" s="399"/>
      <c r="AA6" s="399"/>
      <c r="AB6" s="399"/>
      <c r="AC6" s="399"/>
      <c r="AD6" s="399"/>
      <c r="AE6" s="399"/>
      <c r="AF6" s="399"/>
      <c r="AG6" s="399"/>
      <c r="AH6" s="399"/>
      <c r="AI6" s="399"/>
      <c r="AJ6" s="399"/>
      <c r="AK6" s="399"/>
      <c r="AL6" s="399"/>
      <c r="AT6" s="400"/>
      <c r="AU6" s="400"/>
    </row>
    <row r="7" spans="2:47" ht="15.75" thickBot="1" x14ac:dyDescent="0.3"/>
    <row r="8" spans="2:47" ht="15.75" x14ac:dyDescent="0.25">
      <c r="B8" s="401" t="s">
        <v>109</v>
      </c>
      <c r="C8" s="401"/>
      <c r="D8" s="402"/>
      <c r="E8" s="403" t="s">
        <v>160</v>
      </c>
      <c r="F8" s="404"/>
      <c r="G8" s="404"/>
      <c r="H8" s="404"/>
      <c r="I8" s="405"/>
      <c r="J8" s="50" t="s">
        <v>360</v>
      </c>
      <c r="K8" s="51" t="s">
        <v>360</v>
      </c>
      <c r="L8" s="51" t="s">
        <v>360</v>
      </c>
      <c r="M8" s="51" t="s">
        <v>360</v>
      </c>
      <c r="N8" s="51" t="s">
        <v>360</v>
      </c>
      <c r="O8" s="52" t="s">
        <v>360</v>
      </c>
      <c r="P8" s="50" t="s">
        <v>360</v>
      </c>
      <c r="Q8" s="51" t="s">
        <v>360</v>
      </c>
      <c r="R8" s="51" t="s">
        <v>360</v>
      </c>
      <c r="S8" s="51" t="s">
        <v>360</v>
      </c>
      <c r="T8" s="51" t="s">
        <v>360</v>
      </c>
      <c r="U8" s="52" t="s">
        <v>360</v>
      </c>
      <c r="V8" s="50" t="s">
        <v>360</v>
      </c>
      <c r="W8" s="51" t="s">
        <v>360</v>
      </c>
      <c r="X8" s="51" t="s">
        <v>360</v>
      </c>
      <c r="Y8" s="51" t="s">
        <v>360</v>
      </c>
      <c r="Z8" s="51" t="s">
        <v>360</v>
      </c>
      <c r="AA8" s="52" t="s">
        <v>360</v>
      </c>
      <c r="AB8" s="50" t="s">
        <v>360</v>
      </c>
      <c r="AC8" s="51" t="s">
        <v>360</v>
      </c>
      <c r="AD8" s="51" t="s">
        <v>360</v>
      </c>
      <c r="AE8" s="51" t="s">
        <v>360</v>
      </c>
      <c r="AF8" s="51" t="s">
        <v>360</v>
      </c>
      <c r="AG8" s="52" t="s">
        <v>360</v>
      </c>
      <c r="AH8" s="53" t="s">
        <v>360</v>
      </c>
      <c r="AI8" s="54" t="s">
        <v>360</v>
      </c>
      <c r="AJ8" s="54" t="s">
        <v>360</v>
      </c>
      <c r="AK8" s="54" t="s">
        <v>360</v>
      </c>
      <c r="AL8" s="54" t="s">
        <v>360</v>
      </c>
      <c r="AN8" s="412" t="s">
        <v>161</v>
      </c>
      <c r="AO8" s="413"/>
      <c r="AP8" s="413"/>
      <c r="AQ8" s="413"/>
      <c r="AR8" s="413"/>
      <c r="AS8" s="414"/>
      <c r="AT8" s="421" t="s">
        <v>362</v>
      </c>
      <c r="AU8" s="421"/>
    </row>
    <row r="9" spans="2:47" ht="15.75" x14ac:dyDescent="0.25">
      <c r="B9" s="401"/>
      <c r="C9" s="401"/>
      <c r="D9" s="402"/>
      <c r="E9" s="406"/>
      <c r="F9" s="407"/>
      <c r="G9" s="407"/>
      <c r="H9" s="407"/>
      <c r="I9" s="408"/>
      <c r="J9" s="55" t="s">
        <v>360</v>
      </c>
      <c r="K9" s="56" t="s">
        <v>360</v>
      </c>
      <c r="L9" s="56" t="s">
        <v>360</v>
      </c>
      <c r="M9" s="56" t="s">
        <v>360</v>
      </c>
      <c r="N9" s="56" t="s">
        <v>360</v>
      </c>
      <c r="O9" s="57" t="s">
        <v>360</v>
      </c>
      <c r="P9" s="55" t="s">
        <v>360</v>
      </c>
      <c r="Q9" s="56" t="s">
        <v>360</v>
      </c>
      <c r="R9" s="56" t="s">
        <v>360</v>
      </c>
      <c r="S9" s="56" t="s">
        <v>360</v>
      </c>
      <c r="T9" s="56" t="s">
        <v>360</v>
      </c>
      <c r="U9" s="57" t="s">
        <v>360</v>
      </c>
      <c r="V9" s="55" t="s">
        <v>360</v>
      </c>
      <c r="W9" s="56" t="s">
        <v>360</v>
      </c>
      <c r="X9" s="56" t="s">
        <v>360</v>
      </c>
      <c r="Y9" s="56" t="s">
        <v>360</v>
      </c>
      <c r="Z9" s="56" t="s">
        <v>360</v>
      </c>
      <c r="AA9" s="57" t="s">
        <v>360</v>
      </c>
      <c r="AB9" s="55" t="s">
        <v>360</v>
      </c>
      <c r="AC9" s="56" t="s">
        <v>360</v>
      </c>
      <c r="AD9" s="56" t="s">
        <v>360</v>
      </c>
      <c r="AE9" s="56" t="s">
        <v>360</v>
      </c>
      <c r="AF9" s="56" t="s">
        <v>360</v>
      </c>
      <c r="AG9" s="57" t="s">
        <v>360</v>
      </c>
      <c r="AH9" s="58" t="s">
        <v>360</v>
      </c>
      <c r="AI9" s="59" t="s">
        <v>360</v>
      </c>
      <c r="AJ9" s="59" t="s">
        <v>360</v>
      </c>
      <c r="AK9" s="59" t="s">
        <v>360</v>
      </c>
      <c r="AL9" s="59" t="s">
        <v>360</v>
      </c>
      <c r="AN9" s="415"/>
      <c r="AO9" s="416"/>
      <c r="AP9" s="416"/>
      <c r="AQ9" s="416"/>
      <c r="AR9" s="416"/>
      <c r="AS9" s="417"/>
      <c r="AT9" s="421"/>
      <c r="AU9" s="421"/>
    </row>
    <row r="10" spans="2:47" ht="15.75" x14ac:dyDescent="0.25">
      <c r="B10" s="401"/>
      <c r="C10" s="401"/>
      <c r="D10" s="402"/>
      <c r="E10" s="406"/>
      <c r="F10" s="407"/>
      <c r="G10" s="407"/>
      <c r="H10" s="407"/>
      <c r="I10" s="408"/>
      <c r="J10" s="55" t="s">
        <v>360</v>
      </c>
      <c r="K10" s="56" t="s">
        <v>360</v>
      </c>
      <c r="L10" s="56" t="s">
        <v>360</v>
      </c>
      <c r="M10" s="56" t="s">
        <v>360</v>
      </c>
      <c r="N10" s="56" t="s">
        <v>360</v>
      </c>
      <c r="O10" s="57" t="s">
        <v>360</v>
      </c>
      <c r="P10" s="55" t="s">
        <v>360</v>
      </c>
      <c r="Q10" s="56" t="s">
        <v>360</v>
      </c>
      <c r="R10" s="56" t="s">
        <v>360</v>
      </c>
      <c r="S10" s="56" t="s">
        <v>360</v>
      </c>
      <c r="T10" s="56" t="s">
        <v>360</v>
      </c>
      <c r="U10" s="57" t="s">
        <v>360</v>
      </c>
      <c r="V10" s="55" t="s">
        <v>360</v>
      </c>
      <c r="W10" s="56" t="s">
        <v>360</v>
      </c>
      <c r="X10" s="56" t="s">
        <v>360</v>
      </c>
      <c r="Y10" s="56" t="s">
        <v>360</v>
      </c>
      <c r="Z10" s="56" t="s">
        <v>360</v>
      </c>
      <c r="AA10" s="57" t="s">
        <v>360</v>
      </c>
      <c r="AB10" s="55" t="s">
        <v>360</v>
      </c>
      <c r="AC10" s="56" t="s">
        <v>360</v>
      </c>
      <c r="AD10" s="56" t="s">
        <v>360</v>
      </c>
      <c r="AE10" s="56" t="s">
        <v>360</v>
      </c>
      <c r="AF10" s="56" t="s">
        <v>360</v>
      </c>
      <c r="AG10" s="57" t="s">
        <v>360</v>
      </c>
      <c r="AH10" s="58" t="s">
        <v>360</v>
      </c>
      <c r="AI10" s="59" t="s">
        <v>360</v>
      </c>
      <c r="AJ10" s="59" t="s">
        <v>360</v>
      </c>
      <c r="AK10" s="59" t="s">
        <v>360</v>
      </c>
      <c r="AL10" s="59" t="s">
        <v>360</v>
      </c>
      <c r="AN10" s="415"/>
      <c r="AO10" s="416"/>
      <c r="AP10" s="416"/>
      <c r="AQ10" s="416"/>
      <c r="AR10" s="416"/>
      <c r="AS10" s="417"/>
      <c r="AT10" s="421"/>
      <c r="AU10" s="421"/>
    </row>
    <row r="11" spans="2:47" ht="15.75" x14ac:dyDescent="0.25">
      <c r="B11" s="401"/>
      <c r="C11" s="401"/>
      <c r="D11" s="402"/>
      <c r="E11" s="406"/>
      <c r="F11" s="407"/>
      <c r="G11" s="407"/>
      <c r="H11" s="407"/>
      <c r="I11" s="408"/>
      <c r="J11" s="55" t="s">
        <v>360</v>
      </c>
      <c r="K11" s="56" t="s">
        <v>360</v>
      </c>
      <c r="L11" s="56" t="s">
        <v>360</v>
      </c>
      <c r="M11" s="56" t="s">
        <v>360</v>
      </c>
      <c r="N11" s="56" t="s">
        <v>360</v>
      </c>
      <c r="O11" s="57" t="s">
        <v>360</v>
      </c>
      <c r="P11" s="55" t="s">
        <v>360</v>
      </c>
      <c r="Q11" s="56" t="s">
        <v>360</v>
      </c>
      <c r="R11" s="56" t="s">
        <v>360</v>
      </c>
      <c r="S11" s="56" t="s">
        <v>360</v>
      </c>
      <c r="T11" s="56" t="s">
        <v>360</v>
      </c>
      <c r="U11" s="57" t="s">
        <v>360</v>
      </c>
      <c r="V11" s="55" t="s">
        <v>360</v>
      </c>
      <c r="W11" s="56" t="s">
        <v>360</v>
      </c>
      <c r="X11" s="56" t="s">
        <v>360</v>
      </c>
      <c r="Y11" s="56" t="s">
        <v>360</v>
      </c>
      <c r="Z11" s="56" t="s">
        <v>360</v>
      </c>
      <c r="AA11" s="57" t="s">
        <v>360</v>
      </c>
      <c r="AB11" s="55" t="s">
        <v>360</v>
      </c>
      <c r="AC11" s="56" t="s">
        <v>360</v>
      </c>
      <c r="AD11" s="56" t="s">
        <v>360</v>
      </c>
      <c r="AE11" s="56" t="s">
        <v>360</v>
      </c>
      <c r="AF11" s="56" t="s">
        <v>360</v>
      </c>
      <c r="AG11" s="57" t="s">
        <v>360</v>
      </c>
      <c r="AH11" s="58" t="s">
        <v>360</v>
      </c>
      <c r="AI11" s="59" t="s">
        <v>360</v>
      </c>
      <c r="AJ11" s="59" t="s">
        <v>360</v>
      </c>
      <c r="AK11" s="59" t="s">
        <v>360</v>
      </c>
      <c r="AL11" s="59" t="s">
        <v>360</v>
      </c>
      <c r="AN11" s="415"/>
      <c r="AO11" s="416"/>
      <c r="AP11" s="416"/>
      <c r="AQ11" s="416"/>
      <c r="AR11" s="416"/>
      <c r="AS11" s="417"/>
      <c r="AT11" s="421"/>
      <c r="AU11" s="421"/>
    </row>
    <row r="12" spans="2:47" ht="15.75" x14ac:dyDescent="0.25">
      <c r="B12" s="401"/>
      <c r="C12" s="401"/>
      <c r="D12" s="402"/>
      <c r="E12" s="406"/>
      <c r="F12" s="407"/>
      <c r="G12" s="407"/>
      <c r="H12" s="407"/>
      <c r="I12" s="408"/>
      <c r="J12" s="55" t="s">
        <v>360</v>
      </c>
      <c r="K12" s="56" t="s">
        <v>360</v>
      </c>
      <c r="L12" s="56" t="s">
        <v>360</v>
      </c>
      <c r="M12" s="56" t="s">
        <v>360</v>
      </c>
      <c r="N12" s="56" t="s">
        <v>360</v>
      </c>
      <c r="O12" s="57" t="s">
        <v>360</v>
      </c>
      <c r="P12" s="55" t="s">
        <v>360</v>
      </c>
      <c r="Q12" s="56" t="s">
        <v>360</v>
      </c>
      <c r="R12" s="56" t="s">
        <v>360</v>
      </c>
      <c r="S12" s="56" t="s">
        <v>360</v>
      </c>
      <c r="T12" s="56" t="s">
        <v>360</v>
      </c>
      <c r="U12" s="57" t="s">
        <v>360</v>
      </c>
      <c r="V12" s="55" t="s">
        <v>360</v>
      </c>
      <c r="W12" s="56" t="s">
        <v>360</v>
      </c>
      <c r="X12" s="56" t="s">
        <v>360</v>
      </c>
      <c r="Y12" s="56" t="s">
        <v>360</v>
      </c>
      <c r="Z12" s="56" t="s">
        <v>360</v>
      </c>
      <c r="AA12" s="57" t="s">
        <v>360</v>
      </c>
      <c r="AB12" s="55" t="s">
        <v>360</v>
      </c>
      <c r="AC12" s="56" t="s">
        <v>360</v>
      </c>
      <c r="AD12" s="56" t="s">
        <v>360</v>
      </c>
      <c r="AE12" s="56" t="s">
        <v>360</v>
      </c>
      <c r="AF12" s="56" t="s">
        <v>360</v>
      </c>
      <c r="AG12" s="57" t="s">
        <v>360</v>
      </c>
      <c r="AH12" s="58" t="s">
        <v>360</v>
      </c>
      <c r="AI12" s="59" t="s">
        <v>360</v>
      </c>
      <c r="AJ12" s="59" t="s">
        <v>360</v>
      </c>
      <c r="AK12" s="59" t="s">
        <v>360</v>
      </c>
      <c r="AL12" s="59" t="s">
        <v>360</v>
      </c>
      <c r="AN12" s="415"/>
      <c r="AO12" s="416"/>
      <c r="AP12" s="416"/>
      <c r="AQ12" s="416"/>
      <c r="AR12" s="416"/>
      <c r="AS12" s="417"/>
      <c r="AT12" s="421"/>
      <c r="AU12" s="421"/>
    </row>
    <row r="13" spans="2:47" ht="15.75" x14ac:dyDescent="0.25">
      <c r="B13" s="401"/>
      <c r="C13" s="401"/>
      <c r="D13" s="402"/>
      <c r="E13" s="406"/>
      <c r="F13" s="407"/>
      <c r="G13" s="407"/>
      <c r="H13" s="407"/>
      <c r="I13" s="408"/>
      <c r="J13" s="55" t="s">
        <v>360</v>
      </c>
      <c r="K13" s="56" t="s">
        <v>360</v>
      </c>
      <c r="L13" s="56" t="s">
        <v>360</v>
      </c>
      <c r="M13" s="56" t="s">
        <v>360</v>
      </c>
      <c r="N13" s="56" t="s">
        <v>360</v>
      </c>
      <c r="O13" s="57" t="s">
        <v>360</v>
      </c>
      <c r="P13" s="55" t="s">
        <v>360</v>
      </c>
      <c r="Q13" s="56" t="s">
        <v>360</v>
      </c>
      <c r="R13" s="56" t="s">
        <v>360</v>
      </c>
      <c r="S13" s="56" t="s">
        <v>360</v>
      </c>
      <c r="T13" s="56" t="s">
        <v>360</v>
      </c>
      <c r="U13" s="57" t="s">
        <v>360</v>
      </c>
      <c r="V13" s="55" t="s">
        <v>360</v>
      </c>
      <c r="W13" s="56" t="s">
        <v>360</v>
      </c>
      <c r="X13" s="56" t="s">
        <v>360</v>
      </c>
      <c r="Y13" s="56" t="s">
        <v>360</v>
      </c>
      <c r="Z13" s="56" t="s">
        <v>360</v>
      </c>
      <c r="AA13" s="57" t="s">
        <v>360</v>
      </c>
      <c r="AB13" s="55" t="s">
        <v>360</v>
      </c>
      <c r="AC13" s="56" t="s">
        <v>360</v>
      </c>
      <c r="AD13" s="56" t="s">
        <v>360</v>
      </c>
      <c r="AE13" s="56" t="s">
        <v>360</v>
      </c>
      <c r="AF13" s="56" t="s">
        <v>360</v>
      </c>
      <c r="AG13" s="57" t="s">
        <v>360</v>
      </c>
      <c r="AH13" s="58" t="s">
        <v>360</v>
      </c>
      <c r="AI13" s="59" t="s">
        <v>360</v>
      </c>
      <c r="AJ13" s="59" t="s">
        <v>360</v>
      </c>
      <c r="AK13" s="59" t="s">
        <v>360</v>
      </c>
      <c r="AL13" s="59" t="s">
        <v>360</v>
      </c>
      <c r="AN13" s="415"/>
      <c r="AO13" s="416"/>
      <c r="AP13" s="416"/>
      <c r="AQ13" s="416"/>
      <c r="AR13" s="416"/>
      <c r="AS13" s="417"/>
      <c r="AT13" s="421"/>
      <c r="AU13" s="421"/>
    </row>
    <row r="14" spans="2:47" ht="5.25" customHeight="1" thickBot="1" x14ac:dyDescent="0.3">
      <c r="B14" s="401"/>
      <c r="C14" s="401"/>
      <c r="D14" s="402"/>
      <c r="E14" s="406"/>
      <c r="F14" s="407"/>
      <c r="G14" s="407"/>
      <c r="H14" s="407"/>
      <c r="I14" s="408"/>
      <c r="J14" s="55" t="s">
        <v>360</v>
      </c>
      <c r="K14" s="56" t="s">
        <v>360</v>
      </c>
      <c r="L14" s="56" t="s">
        <v>360</v>
      </c>
      <c r="M14" s="56" t="s">
        <v>360</v>
      </c>
      <c r="N14" s="56" t="s">
        <v>360</v>
      </c>
      <c r="O14" s="57" t="s">
        <v>360</v>
      </c>
      <c r="P14" s="55" t="s">
        <v>360</v>
      </c>
      <c r="Q14" s="56" t="s">
        <v>360</v>
      </c>
      <c r="R14" s="56" t="s">
        <v>360</v>
      </c>
      <c r="S14" s="56" t="s">
        <v>360</v>
      </c>
      <c r="T14" s="56" t="s">
        <v>360</v>
      </c>
      <c r="U14" s="57" t="s">
        <v>360</v>
      </c>
      <c r="V14" s="55" t="s">
        <v>360</v>
      </c>
      <c r="W14" s="56" t="s">
        <v>360</v>
      </c>
      <c r="X14" s="56" t="s">
        <v>360</v>
      </c>
      <c r="Y14" s="56" t="s">
        <v>360</v>
      </c>
      <c r="Z14" s="56" t="s">
        <v>360</v>
      </c>
      <c r="AA14" s="57" t="s">
        <v>360</v>
      </c>
      <c r="AB14" s="55" t="s">
        <v>360</v>
      </c>
      <c r="AC14" s="56" t="s">
        <v>360</v>
      </c>
      <c r="AD14" s="56" t="s">
        <v>360</v>
      </c>
      <c r="AE14" s="56" t="s">
        <v>360</v>
      </c>
      <c r="AF14" s="56" t="s">
        <v>360</v>
      </c>
      <c r="AG14" s="57" t="s">
        <v>360</v>
      </c>
      <c r="AH14" s="58" t="s">
        <v>360</v>
      </c>
      <c r="AI14" s="59" t="s">
        <v>360</v>
      </c>
      <c r="AJ14" s="59" t="s">
        <v>360</v>
      </c>
      <c r="AK14" s="59" t="s">
        <v>360</v>
      </c>
      <c r="AL14" s="59" t="s">
        <v>360</v>
      </c>
      <c r="AN14" s="415"/>
      <c r="AO14" s="416"/>
      <c r="AP14" s="416"/>
      <c r="AQ14" s="416"/>
      <c r="AR14" s="416"/>
      <c r="AS14" s="417"/>
      <c r="AT14" s="421"/>
      <c r="AU14" s="421"/>
    </row>
    <row r="15" spans="2:47" ht="16.5" hidden="1" thickBot="1" x14ac:dyDescent="0.3">
      <c r="B15" s="401"/>
      <c r="C15" s="401"/>
      <c r="D15" s="402"/>
      <c r="E15" s="406"/>
      <c r="F15" s="407"/>
      <c r="G15" s="407"/>
      <c r="H15" s="407"/>
      <c r="I15" s="408"/>
      <c r="J15" s="55" t="s">
        <v>360</v>
      </c>
      <c r="K15" s="56" t="s">
        <v>360</v>
      </c>
      <c r="L15" s="56" t="s">
        <v>360</v>
      </c>
      <c r="M15" s="56" t="s">
        <v>360</v>
      </c>
      <c r="N15" s="56" t="s">
        <v>360</v>
      </c>
      <c r="O15" s="57" t="s">
        <v>360</v>
      </c>
      <c r="P15" s="55" t="s">
        <v>360</v>
      </c>
      <c r="Q15" s="56" t="s">
        <v>360</v>
      </c>
      <c r="R15" s="56" t="s">
        <v>360</v>
      </c>
      <c r="S15" s="56" t="s">
        <v>360</v>
      </c>
      <c r="T15" s="56" t="s">
        <v>360</v>
      </c>
      <c r="U15" s="57" t="s">
        <v>360</v>
      </c>
      <c r="V15" s="55" t="s">
        <v>360</v>
      </c>
      <c r="W15" s="56" t="s">
        <v>360</v>
      </c>
      <c r="X15" s="56" t="s">
        <v>360</v>
      </c>
      <c r="Y15" s="56" t="s">
        <v>360</v>
      </c>
      <c r="Z15" s="56" t="s">
        <v>360</v>
      </c>
      <c r="AA15" s="57" t="s">
        <v>360</v>
      </c>
      <c r="AB15" s="55" t="s">
        <v>360</v>
      </c>
      <c r="AC15" s="56" t="s">
        <v>360</v>
      </c>
      <c r="AD15" s="56" t="s">
        <v>360</v>
      </c>
      <c r="AE15" s="56" t="s">
        <v>360</v>
      </c>
      <c r="AF15" s="56" t="s">
        <v>360</v>
      </c>
      <c r="AG15" s="57" t="s">
        <v>360</v>
      </c>
      <c r="AH15" s="58" t="s">
        <v>360</v>
      </c>
      <c r="AI15" s="59" t="s">
        <v>360</v>
      </c>
      <c r="AJ15" s="59" t="s">
        <v>360</v>
      </c>
      <c r="AK15" s="59" t="s">
        <v>360</v>
      </c>
      <c r="AL15" s="59" t="s">
        <v>360</v>
      </c>
      <c r="AN15" s="415"/>
      <c r="AO15" s="416"/>
      <c r="AP15" s="416"/>
      <c r="AQ15" s="416"/>
      <c r="AR15" s="416"/>
      <c r="AS15" s="417"/>
      <c r="AT15" s="36"/>
      <c r="AU15" s="36"/>
    </row>
    <row r="16" spans="2:47" ht="16.5" hidden="1" thickBot="1" x14ac:dyDescent="0.3">
      <c r="B16" s="401"/>
      <c r="C16" s="401"/>
      <c r="D16" s="402"/>
      <c r="E16" s="406"/>
      <c r="F16" s="407"/>
      <c r="G16" s="407"/>
      <c r="H16" s="407"/>
      <c r="I16" s="408"/>
      <c r="J16" s="55" t="s">
        <v>360</v>
      </c>
      <c r="K16" s="56" t="s">
        <v>360</v>
      </c>
      <c r="L16" s="56" t="s">
        <v>360</v>
      </c>
      <c r="M16" s="56" t="s">
        <v>360</v>
      </c>
      <c r="N16" s="56" t="s">
        <v>360</v>
      </c>
      <c r="O16" s="57" t="s">
        <v>360</v>
      </c>
      <c r="P16" s="55" t="s">
        <v>360</v>
      </c>
      <c r="Q16" s="56" t="s">
        <v>360</v>
      </c>
      <c r="R16" s="56" t="s">
        <v>360</v>
      </c>
      <c r="S16" s="56" t="s">
        <v>360</v>
      </c>
      <c r="T16" s="56" t="s">
        <v>360</v>
      </c>
      <c r="U16" s="57" t="s">
        <v>360</v>
      </c>
      <c r="V16" s="55" t="s">
        <v>360</v>
      </c>
      <c r="W16" s="56" t="s">
        <v>360</v>
      </c>
      <c r="X16" s="56" t="s">
        <v>360</v>
      </c>
      <c r="Y16" s="56" t="s">
        <v>360</v>
      </c>
      <c r="Z16" s="56" t="s">
        <v>360</v>
      </c>
      <c r="AA16" s="57" t="s">
        <v>360</v>
      </c>
      <c r="AB16" s="55" t="s">
        <v>360</v>
      </c>
      <c r="AC16" s="56" t="s">
        <v>360</v>
      </c>
      <c r="AD16" s="56" t="s">
        <v>360</v>
      </c>
      <c r="AE16" s="56" t="s">
        <v>360</v>
      </c>
      <c r="AF16" s="56" t="s">
        <v>360</v>
      </c>
      <c r="AG16" s="57" t="s">
        <v>360</v>
      </c>
      <c r="AH16" s="58" t="s">
        <v>360</v>
      </c>
      <c r="AI16" s="59" t="s">
        <v>360</v>
      </c>
      <c r="AJ16" s="59" t="s">
        <v>360</v>
      </c>
      <c r="AK16" s="59" t="s">
        <v>360</v>
      </c>
      <c r="AL16" s="59" t="s">
        <v>360</v>
      </c>
      <c r="AN16" s="415"/>
      <c r="AO16" s="416"/>
      <c r="AP16" s="416"/>
      <c r="AQ16" s="416"/>
      <c r="AR16" s="416"/>
      <c r="AS16" s="417"/>
      <c r="AT16" s="36"/>
      <c r="AU16" s="36"/>
    </row>
    <row r="17" spans="2:47" ht="16.5" hidden="1" thickBot="1" x14ac:dyDescent="0.3">
      <c r="B17" s="401"/>
      <c r="C17" s="401"/>
      <c r="D17" s="402"/>
      <c r="E17" s="409"/>
      <c r="F17" s="410"/>
      <c r="G17" s="410"/>
      <c r="H17" s="410"/>
      <c r="I17" s="411"/>
      <c r="J17" s="60" t="s">
        <v>360</v>
      </c>
      <c r="K17" s="61" t="s">
        <v>360</v>
      </c>
      <c r="L17" s="61" t="s">
        <v>360</v>
      </c>
      <c r="M17" s="61" t="s">
        <v>360</v>
      </c>
      <c r="N17" s="61" t="s">
        <v>360</v>
      </c>
      <c r="O17" s="62" t="s">
        <v>360</v>
      </c>
      <c r="P17" s="55" t="s">
        <v>360</v>
      </c>
      <c r="Q17" s="56" t="s">
        <v>360</v>
      </c>
      <c r="R17" s="56" t="s">
        <v>360</v>
      </c>
      <c r="S17" s="56" t="s">
        <v>360</v>
      </c>
      <c r="T17" s="56" t="s">
        <v>360</v>
      </c>
      <c r="U17" s="57" t="s">
        <v>360</v>
      </c>
      <c r="V17" s="60" t="s">
        <v>360</v>
      </c>
      <c r="W17" s="61" t="s">
        <v>360</v>
      </c>
      <c r="X17" s="61" t="s">
        <v>360</v>
      </c>
      <c r="Y17" s="61" t="s">
        <v>360</v>
      </c>
      <c r="Z17" s="61" t="s">
        <v>360</v>
      </c>
      <c r="AA17" s="62" t="s">
        <v>360</v>
      </c>
      <c r="AB17" s="55" t="s">
        <v>360</v>
      </c>
      <c r="AC17" s="56" t="s">
        <v>360</v>
      </c>
      <c r="AD17" s="56" t="s">
        <v>360</v>
      </c>
      <c r="AE17" s="56" t="s">
        <v>360</v>
      </c>
      <c r="AF17" s="56" t="s">
        <v>360</v>
      </c>
      <c r="AG17" s="57" t="s">
        <v>360</v>
      </c>
      <c r="AH17" s="63" t="s">
        <v>360</v>
      </c>
      <c r="AI17" s="64" t="s">
        <v>360</v>
      </c>
      <c r="AJ17" s="64" t="s">
        <v>360</v>
      </c>
      <c r="AK17" s="64" t="s">
        <v>360</v>
      </c>
      <c r="AL17" s="64" t="s">
        <v>360</v>
      </c>
      <c r="AN17" s="418"/>
      <c r="AO17" s="419"/>
      <c r="AP17" s="419"/>
      <c r="AQ17" s="419"/>
      <c r="AR17" s="419"/>
      <c r="AS17" s="420"/>
      <c r="AT17" s="36"/>
      <c r="AU17" s="36"/>
    </row>
    <row r="18" spans="2:47" ht="15.75" customHeight="1" x14ac:dyDescent="0.25">
      <c r="B18" s="401"/>
      <c r="C18" s="401"/>
      <c r="D18" s="402"/>
      <c r="E18" s="403" t="s">
        <v>162</v>
      </c>
      <c r="F18" s="404"/>
      <c r="G18" s="404"/>
      <c r="H18" s="404"/>
      <c r="I18" s="404"/>
      <c r="J18" s="217" t="s">
        <v>360</v>
      </c>
      <c r="K18" s="218" t="s">
        <v>360</v>
      </c>
      <c r="L18" s="218" t="s">
        <v>360</v>
      </c>
      <c r="M18" s="218" t="s">
        <v>360</v>
      </c>
      <c r="N18" s="218" t="s">
        <v>360</v>
      </c>
      <c r="O18" s="219" t="s">
        <v>360</v>
      </c>
      <c r="P18" s="217" t="s">
        <v>360</v>
      </c>
      <c r="Q18" s="218" t="s">
        <v>360</v>
      </c>
      <c r="R18" s="65" t="s">
        <v>360</v>
      </c>
      <c r="S18" s="65" t="s">
        <v>360</v>
      </c>
      <c r="T18" s="65" t="s">
        <v>360</v>
      </c>
      <c r="U18" s="66" t="s">
        <v>360</v>
      </c>
      <c r="V18" s="50" t="s">
        <v>360</v>
      </c>
      <c r="W18" s="51" t="s">
        <v>360</v>
      </c>
      <c r="X18" s="51" t="s">
        <v>360</v>
      </c>
      <c r="Y18" s="51" t="s">
        <v>360</v>
      </c>
      <c r="Z18" s="51" t="s">
        <v>360</v>
      </c>
      <c r="AA18" s="52" t="s">
        <v>360</v>
      </c>
      <c r="AB18" s="50" t="s">
        <v>360</v>
      </c>
      <c r="AC18" s="51" t="s">
        <v>360</v>
      </c>
      <c r="AD18" s="51" t="s">
        <v>360</v>
      </c>
      <c r="AE18" s="51" t="s">
        <v>360</v>
      </c>
      <c r="AF18" s="51" t="s">
        <v>360</v>
      </c>
      <c r="AG18" s="52" t="s">
        <v>360</v>
      </c>
      <c r="AH18" s="53" t="s">
        <v>360</v>
      </c>
      <c r="AI18" s="54" t="s">
        <v>360</v>
      </c>
      <c r="AJ18" s="54" t="s">
        <v>360</v>
      </c>
      <c r="AK18" s="54" t="s">
        <v>360</v>
      </c>
      <c r="AL18" s="54" t="s">
        <v>360</v>
      </c>
      <c r="AN18" s="423" t="s">
        <v>163</v>
      </c>
      <c r="AO18" s="424"/>
      <c r="AP18" s="424"/>
      <c r="AQ18" s="424"/>
      <c r="AR18" s="424"/>
      <c r="AS18" s="424"/>
      <c r="AT18" s="429" t="s">
        <v>361</v>
      </c>
      <c r="AU18" s="430"/>
    </row>
    <row r="19" spans="2:47" ht="15.75" customHeight="1" x14ac:dyDescent="0.25">
      <c r="B19" s="401"/>
      <c r="C19" s="401"/>
      <c r="D19" s="402"/>
      <c r="E19" s="422"/>
      <c r="F19" s="407"/>
      <c r="G19" s="407"/>
      <c r="H19" s="407"/>
      <c r="I19" s="407"/>
      <c r="J19" s="220" t="s">
        <v>360</v>
      </c>
      <c r="K19" s="221" t="s">
        <v>360</v>
      </c>
      <c r="L19" s="221" t="s">
        <v>360</v>
      </c>
      <c r="M19" s="221" t="s">
        <v>360</v>
      </c>
      <c r="N19" s="221" t="s">
        <v>360</v>
      </c>
      <c r="O19" s="222" t="s">
        <v>360</v>
      </c>
      <c r="P19" s="220" t="s">
        <v>360</v>
      </c>
      <c r="Q19" s="221" t="s">
        <v>360</v>
      </c>
      <c r="R19" s="68" t="s">
        <v>360</v>
      </c>
      <c r="S19" s="68" t="s">
        <v>360</v>
      </c>
      <c r="T19" s="68" t="s">
        <v>360</v>
      </c>
      <c r="U19" s="69" t="s">
        <v>360</v>
      </c>
      <c r="V19" s="55" t="s">
        <v>360</v>
      </c>
      <c r="W19" s="56" t="s">
        <v>360</v>
      </c>
      <c r="X19" s="56" t="s">
        <v>360</v>
      </c>
      <c r="Y19" s="56" t="s">
        <v>360</v>
      </c>
      <c r="Z19" s="56" t="s">
        <v>360</v>
      </c>
      <c r="AA19" s="57" t="s">
        <v>360</v>
      </c>
      <c r="AB19" s="55" t="s">
        <v>360</v>
      </c>
      <c r="AC19" s="56" t="s">
        <v>360</v>
      </c>
      <c r="AD19" s="56" t="s">
        <v>360</v>
      </c>
      <c r="AE19" s="56" t="s">
        <v>360</v>
      </c>
      <c r="AF19" s="56" t="s">
        <v>360</v>
      </c>
      <c r="AG19" s="57" t="s">
        <v>360</v>
      </c>
      <c r="AH19" s="58" t="s">
        <v>360</v>
      </c>
      <c r="AI19" s="59" t="s">
        <v>360</v>
      </c>
      <c r="AJ19" s="59" t="s">
        <v>360</v>
      </c>
      <c r="AK19" s="59" t="s">
        <v>360</v>
      </c>
      <c r="AL19" s="59" t="s">
        <v>360</v>
      </c>
      <c r="AN19" s="425"/>
      <c r="AO19" s="426"/>
      <c r="AP19" s="426"/>
      <c r="AQ19" s="426"/>
      <c r="AR19" s="426"/>
      <c r="AS19" s="426"/>
      <c r="AT19" s="431"/>
      <c r="AU19" s="432"/>
    </row>
    <row r="20" spans="2:47" ht="15.75" customHeight="1" x14ac:dyDescent="0.25">
      <c r="B20" s="401"/>
      <c r="C20" s="401"/>
      <c r="D20" s="402"/>
      <c r="E20" s="406"/>
      <c r="F20" s="407"/>
      <c r="G20" s="407"/>
      <c r="H20" s="407"/>
      <c r="I20" s="407"/>
      <c r="J20" s="220" t="s">
        <v>360</v>
      </c>
      <c r="K20" s="221" t="s">
        <v>360</v>
      </c>
      <c r="L20" s="221" t="s">
        <v>360</v>
      </c>
      <c r="M20" s="221" t="s">
        <v>360</v>
      </c>
      <c r="N20" s="221" t="s">
        <v>360</v>
      </c>
      <c r="O20" s="222" t="s">
        <v>360</v>
      </c>
      <c r="P20" s="220" t="s">
        <v>360</v>
      </c>
      <c r="Q20" s="221" t="s">
        <v>360</v>
      </c>
      <c r="R20" s="68" t="s">
        <v>360</v>
      </c>
      <c r="S20" s="68" t="s">
        <v>360</v>
      </c>
      <c r="T20" s="68" t="s">
        <v>360</v>
      </c>
      <c r="U20" s="69" t="s">
        <v>360</v>
      </c>
      <c r="V20" s="55" t="s">
        <v>360</v>
      </c>
      <c r="W20" s="56" t="s">
        <v>360</v>
      </c>
      <c r="X20" s="56" t="s">
        <v>360</v>
      </c>
      <c r="Y20" s="56" t="s">
        <v>360</v>
      </c>
      <c r="Z20" s="56" t="s">
        <v>360</v>
      </c>
      <c r="AA20" s="57" t="s">
        <v>360</v>
      </c>
      <c r="AB20" s="55" t="s">
        <v>360</v>
      </c>
      <c r="AC20" s="56" t="s">
        <v>360</v>
      </c>
      <c r="AD20" s="56" t="s">
        <v>360</v>
      </c>
      <c r="AE20" s="56" t="s">
        <v>360</v>
      </c>
      <c r="AF20" s="56" t="s">
        <v>360</v>
      </c>
      <c r="AG20" s="57" t="s">
        <v>360</v>
      </c>
      <c r="AH20" s="58" t="s">
        <v>360</v>
      </c>
      <c r="AI20" s="59" t="s">
        <v>360</v>
      </c>
      <c r="AJ20" s="59" t="s">
        <v>360</v>
      </c>
      <c r="AK20" s="59" t="s">
        <v>360</v>
      </c>
      <c r="AL20" s="59" t="s">
        <v>360</v>
      </c>
      <c r="AN20" s="425"/>
      <c r="AO20" s="426"/>
      <c r="AP20" s="426"/>
      <c r="AQ20" s="426"/>
      <c r="AR20" s="426"/>
      <c r="AS20" s="426"/>
      <c r="AT20" s="431"/>
      <c r="AU20" s="432"/>
    </row>
    <row r="21" spans="2:47" ht="15.75" customHeight="1" x14ac:dyDescent="0.25">
      <c r="B21" s="401"/>
      <c r="C21" s="401"/>
      <c r="D21" s="402"/>
      <c r="E21" s="406"/>
      <c r="F21" s="407"/>
      <c r="G21" s="407"/>
      <c r="H21" s="407"/>
      <c r="I21" s="407"/>
      <c r="J21" s="220" t="s">
        <v>360</v>
      </c>
      <c r="K21" s="221" t="s">
        <v>360</v>
      </c>
      <c r="L21" s="221" t="s">
        <v>360</v>
      </c>
      <c r="M21" s="221" t="s">
        <v>360</v>
      </c>
      <c r="N21" s="221" t="s">
        <v>360</v>
      </c>
      <c r="O21" s="222" t="s">
        <v>360</v>
      </c>
      <c r="P21" s="220" t="s">
        <v>360</v>
      </c>
      <c r="Q21" s="221" t="s">
        <v>360</v>
      </c>
      <c r="R21" s="68" t="s">
        <v>360</v>
      </c>
      <c r="S21" s="68" t="s">
        <v>360</v>
      </c>
      <c r="T21" s="68" t="s">
        <v>360</v>
      </c>
      <c r="U21" s="69" t="s">
        <v>360</v>
      </c>
      <c r="V21" s="55" t="s">
        <v>360</v>
      </c>
      <c r="W21" s="56" t="s">
        <v>360</v>
      </c>
      <c r="X21" s="56" t="s">
        <v>360</v>
      </c>
      <c r="Y21" s="56" t="s">
        <v>360</v>
      </c>
      <c r="Z21" s="56" t="s">
        <v>360</v>
      </c>
      <c r="AA21" s="57" t="s">
        <v>360</v>
      </c>
      <c r="AB21" s="55" t="s">
        <v>360</v>
      </c>
      <c r="AC21" s="56" t="s">
        <v>360</v>
      </c>
      <c r="AD21" s="56" t="s">
        <v>360</v>
      </c>
      <c r="AE21" s="56" t="s">
        <v>360</v>
      </c>
      <c r="AF21" s="56" t="s">
        <v>360</v>
      </c>
      <c r="AG21" s="57" t="s">
        <v>360</v>
      </c>
      <c r="AH21" s="58" t="s">
        <v>360</v>
      </c>
      <c r="AI21" s="59" t="s">
        <v>360</v>
      </c>
      <c r="AJ21" s="59" t="s">
        <v>360</v>
      </c>
      <c r="AK21" s="59" t="s">
        <v>360</v>
      </c>
      <c r="AL21" s="59" t="s">
        <v>360</v>
      </c>
      <c r="AN21" s="425"/>
      <c r="AO21" s="426"/>
      <c r="AP21" s="426"/>
      <c r="AQ21" s="426"/>
      <c r="AR21" s="426"/>
      <c r="AS21" s="426"/>
      <c r="AT21" s="431"/>
      <c r="AU21" s="432"/>
    </row>
    <row r="22" spans="2:47" ht="15.75" customHeight="1" x14ac:dyDescent="0.25">
      <c r="B22" s="401"/>
      <c r="C22" s="401"/>
      <c r="D22" s="402"/>
      <c r="E22" s="406"/>
      <c r="F22" s="407"/>
      <c r="G22" s="407"/>
      <c r="H22" s="407"/>
      <c r="I22" s="407"/>
      <c r="J22" s="220" t="s">
        <v>360</v>
      </c>
      <c r="K22" s="221" t="s">
        <v>360</v>
      </c>
      <c r="L22" s="221" t="s">
        <v>360</v>
      </c>
      <c r="M22" s="221" t="s">
        <v>360</v>
      </c>
      <c r="N22" s="221" t="s">
        <v>360</v>
      </c>
      <c r="O22" s="222" t="s">
        <v>360</v>
      </c>
      <c r="P22" s="220" t="s">
        <v>360</v>
      </c>
      <c r="Q22" s="221" t="s">
        <v>360</v>
      </c>
      <c r="R22" s="68" t="s">
        <v>360</v>
      </c>
      <c r="S22" s="68" t="s">
        <v>360</v>
      </c>
      <c r="T22" s="68" t="s">
        <v>360</v>
      </c>
      <c r="U22" s="69" t="s">
        <v>360</v>
      </c>
      <c r="V22" s="55" t="s">
        <v>360</v>
      </c>
      <c r="W22" s="56" t="s">
        <v>360</v>
      </c>
      <c r="X22" s="56" t="s">
        <v>360</v>
      </c>
      <c r="Y22" s="56" t="s">
        <v>360</v>
      </c>
      <c r="Z22" s="56" t="s">
        <v>360</v>
      </c>
      <c r="AA22" s="57" t="s">
        <v>360</v>
      </c>
      <c r="AB22" s="55" t="s">
        <v>360</v>
      </c>
      <c r="AC22" s="56" t="s">
        <v>360</v>
      </c>
      <c r="AD22" s="56" t="s">
        <v>360</v>
      </c>
      <c r="AE22" s="56" t="s">
        <v>360</v>
      </c>
      <c r="AF22" s="56" t="s">
        <v>360</v>
      </c>
      <c r="AG22" s="57" t="s">
        <v>360</v>
      </c>
      <c r="AH22" s="58" t="s">
        <v>360</v>
      </c>
      <c r="AI22" s="59" t="s">
        <v>360</v>
      </c>
      <c r="AJ22" s="59" t="s">
        <v>360</v>
      </c>
      <c r="AK22" s="59" t="s">
        <v>360</v>
      </c>
      <c r="AL22" s="59" t="s">
        <v>360</v>
      </c>
      <c r="AN22" s="425"/>
      <c r="AO22" s="426"/>
      <c r="AP22" s="426"/>
      <c r="AQ22" s="426"/>
      <c r="AR22" s="426"/>
      <c r="AS22" s="426"/>
      <c r="AT22" s="431"/>
      <c r="AU22" s="432"/>
    </row>
    <row r="23" spans="2:47" ht="0.75" customHeight="1" x14ac:dyDescent="0.25">
      <c r="B23" s="401"/>
      <c r="C23" s="401"/>
      <c r="D23" s="402"/>
      <c r="E23" s="406"/>
      <c r="F23" s="407"/>
      <c r="G23" s="407"/>
      <c r="H23" s="407"/>
      <c r="I23" s="407"/>
      <c r="J23" s="220" t="s">
        <v>360</v>
      </c>
      <c r="K23" s="221" t="s">
        <v>360</v>
      </c>
      <c r="L23" s="221" t="s">
        <v>360</v>
      </c>
      <c r="M23" s="221" t="s">
        <v>360</v>
      </c>
      <c r="N23" s="221" t="s">
        <v>360</v>
      </c>
      <c r="O23" s="222" t="s">
        <v>360</v>
      </c>
      <c r="P23" s="220" t="s">
        <v>360</v>
      </c>
      <c r="Q23" s="221" t="s">
        <v>360</v>
      </c>
      <c r="R23" s="68" t="s">
        <v>360</v>
      </c>
      <c r="S23" s="68" t="s">
        <v>360</v>
      </c>
      <c r="T23" s="68" t="s">
        <v>360</v>
      </c>
      <c r="U23" s="69" t="s">
        <v>360</v>
      </c>
      <c r="V23" s="55" t="s">
        <v>360</v>
      </c>
      <c r="W23" s="56" t="s">
        <v>360</v>
      </c>
      <c r="X23" s="56" t="s">
        <v>360</v>
      </c>
      <c r="Y23" s="56" t="s">
        <v>360</v>
      </c>
      <c r="Z23" s="56" t="s">
        <v>360</v>
      </c>
      <c r="AA23" s="57" t="s">
        <v>360</v>
      </c>
      <c r="AB23" s="55" t="s">
        <v>360</v>
      </c>
      <c r="AC23" s="56" t="s">
        <v>360</v>
      </c>
      <c r="AD23" s="56" t="s">
        <v>360</v>
      </c>
      <c r="AE23" s="56" t="s">
        <v>360</v>
      </c>
      <c r="AF23" s="56" t="s">
        <v>360</v>
      </c>
      <c r="AG23" s="57" t="s">
        <v>360</v>
      </c>
      <c r="AH23" s="58" t="s">
        <v>360</v>
      </c>
      <c r="AI23" s="59" t="s">
        <v>360</v>
      </c>
      <c r="AJ23" s="59" t="s">
        <v>360</v>
      </c>
      <c r="AK23" s="59" t="s">
        <v>360</v>
      </c>
      <c r="AL23" s="59" t="s">
        <v>360</v>
      </c>
      <c r="AN23" s="425"/>
      <c r="AO23" s="426"/>
      <c r="AP23" s="426"/>
      <c r="AQ23" s="426"/>
      <c r="AR23" s="426"/>
      <c r="AS23" s="426"/>
      <c r="AT23" s="431"/>
      <c r="AU23" s="432"/>
    </row>
    <row r="24" spans="2:47" ht="15.75" hidden="1" customHeight="1" x14ac:dyDescent="0.25">
      <c r="B24" s="401"/>
      <c r="C24" s="401"/>
      <c r="D24" s="402"/>
      <c r="E24" s="406"/>
      <c r="F24" s="407"/>
      <c r="G24" s="407"/>
      <c r="H24" s="407"/>
      <c r="I24" s="407"/>
      <c r="J24" s="220" t="s">
        <v>360</v>
      </c>
      <c r="K24" s="221" t="s">
        <v>360</v>
      </c>
      <c r="L24" s="221" t="s">
        <v>360</v>
      </c>
      <c r="M24" s="221" t="s">
        <v>360</v>
      </c>
      <c r="N24" s="221" t="s">
        <v>360</v>
      </c>
      <c r="O24" s="222" t="s">
        <v>360</v>
      </c>
      <c r="P24" s="220" t="s">
        <v>360</v>
      </c>
      <c r="Q24" s="221" t="s">
        <v>360</v>
      </c>
      <c r="R24" s="68" t="s">
        <v>360</v>
      </c>
      <c r="S24" s="68" t="s">
        <v>360</v>
      </c>
      <c r="T24" s="68" t="s">
        <v>360</v>
      </c>
      <c r="U24" s="69" t="s">
        <v>360</v>
      </c>
      <c r="V24" s="55" t="s">
        <v>360</v>
      </c>
      <c r="W24" s="56" t="s">
        <v>360</v>
      </c>
      <c r="X24" s="56" t="s">
        <v>360</v>
      </c>
      <c r="Y24" s="56" t="s">
        <v>360</v>
      </c>
      <c r="Z24" s="56" t="s">
        <v>360</v>
      </c>
      <c r="AA24" s="57" t="s">
        <v>360</v>
      </c>
      <c r="AB24" s="55" t="s">
        <v>360</v>
      </c>
      <c r="AC24" s="56" t="s">
        <v>360</v>
      </c>
      <c r="AD24" s="56" t="s">
        <v>360</v>
      </c>
      <c r="AE24" s="56" t="s">
        <v>360</v>
      </c>
      <c r="AF24" s="56" t="s">
        <v>360</v>
      </c>
      <c r="AG24" s="57" t="s">
        <v>360</v>
      </c>
      <c r="AH24" s="58" t="s">
        <v>360</v>
      </c>
      <c r="AI24" s="59" t="s">
        <v>360</v>
      </c>
      <c r="AJ24" s="59" t="s">
        <v>360</v>
      </c>
      <c r="AK24" s="59" t="s">
        <v>360</v>
      </c>
      <c r="AL24" s="59" t="s">
        <v>360</v>
      </c>
      <c r="AN24" s="425"/>
      <c r="AO24" s="426"/>
      <c r="AP24" s="426"/>
      <c r="AQ24" s="426"/>
      <c r="AR24" s="426"/>
      <c r="AS24" s="426"/>
      <c r="AT24" s="431"/>
      <c r="AU24" s="432"/>
    </row>
    <row r="25" spans="2:47" ht="15.75" hidden="1" customHeight="1" thickBot="1" x14ac:dyDescent="0.3">
      <c r="B25" s="401"/>
      <c r="C25" s="401"/>
      <c r="D25" s="402"/>
      <c r="E25" s="406"/>
      <c r="F25" s="407"/>
      <c r="G25" s="407"/>
      <c r="H25" s="407"/>
      <c r="I25" s="407"/>
      <c r="J25" s="220" t="s">
        <v>360</v>
      </c>
      <c r="K25" s="221" t="s">
        <v>360</v>
      </c>
      <c r="L25" s="221" t="s">
        <v>360</v>
      </c>
      <c r="M25" s="221" t="s">
        <v>360</v>
      </c>
      <c r="N25" s="221" t="s">
        <v>360</v>
      </c>
      <c r="O25" s="222" t="s">
        <v>360</v>
      </c>
      <c r="P25" s="220" t="s">
        <v>360</v>
      </c>
      <c r="Q25" s="221" t="s">
        <v>360</v>
      </c>
      <c r="R25" s="68" t="s">
        <v>360</v>
      </c>
      <c r="S25" s="68" t="s">
        <v>360</v>
      </c>
      <c r="T25" s="68" t="s">
        <v>360</v>
      </c>
      <c r="U25" s="69" t="s">
        <v>360</v>
      </c>
      <c r="V25" s="55" t="s">
        <v>360</v>
      </c>
      <c r="W25" s="56" t="s">
        <v>360</v>
      </c>
      <c r="X25" s="56" t="s">
        <v>360</v>
      </c>
      <c r="Y25" s="56" t="s">
        <v>360</v>
      </c>
      <c r="Z25" s="56" t="s">
        <v>360</v>
      </c>
      <c r="AA25" s="57" t="s">
        <v>360</v>
      </c>
      <c r="AB25" s="55" t="s">
        <v>360</v>
      </c>
      <c r="AC25" s="56" t="s">
        <v>360</v>
      </c>
      <c r="AD25" s="56" t="s">
        <v>360</v>
      </c>
      <c r="AE25" s="56" t="s">
        <v>360</v>
      </c>
      <c r="AF25" s="56" t="s">
        <v>360</v>
      </c>
      <c r="AG25" s="57" t="s">
        <v>360</v>
      </c>
      <c r="AH25" s="58" t="s">
        <v>360</v>
      </c>
      <c r="AI25" s="59" t="s">
        <v>360</v>
      </c>
      <c r="AJ25" s="59" t="s">
        <v>360</v>
      </c>
      <c r="AK25" s="59" t="s">
        <v>360</v>
      </c>
      <c r="AL25" s="59" t="s">
        <v>360</v>
      </c>
      <c r="AN25" s="425"/>
      <c r="AO25" s="426"/>
      <c r="AP25" s="426"/>
      <c r="AQ25" s="426"/>
      <c r="AR25" s="426"/>
      <c r="AS25" s="426"/>
      <c r="AT25" s="431"/>
      <c r="AU25" s="432"/>
    </row>
    <row r="26" spans="2:47" ht="15.75" hidden="1" customHeight="1" thickBot="1" x14ac:dyDescent="0.3">
      <c r="B26" s="401"/>
      <c r="C26" s="401"/>
      <c r="D26" s="402"/>
      <c r="E26" s="406"/>
      <c r="F26" s="407"/>
      <c r="G26" s="407"/>
      <c r="H26" s="407"/>
      <c r="I26" s="407"/>
      <c r="J26" s="220" t="s">
        <v>360</v>
      </c>
      <c r="K26" s="221" t="s">
        <v>360</v>
      </c>
      <c r="L26" s="221" t="s">
        <v>360</v>
      </c>
      <c r="M26" s="221" t="s">
        <v>360</v>
      </c>
      <c r="N26" s="221" t="s">
        <v>360</v>
      </c>
      <c r="O26" s="222" t="s">
        <v>360</v>
      </c>
      <c r="P26" s="220" t="s">
        <v>360</v>
      </c>
      <c r="Q26" s="221" t="s">
        <v>360</v>
      </c>
      <c r="R26" s="68" t="s">
        <v>360</v>
      </c>
      <c r="S26" s="68" t="s">
        <v>360</v>
      </c>
      <c r="T26" s="68" t="s">
        <v>360</v>
      </c>
      <c r="U26" s="69" t="s">
        <v>360</v>
      </c>
      <c r="V26" s="55" t="s">
        <v>360</v>
      </c>
      <c r="W26" s="56" t="s">
        <v>360</v>
      </c>
      <c r="X26" s="56" t="s">
        <v>360</v>
      </c>
      <c r="Y26" s="56" t="s">
        <v>360</v>
      </c>
      <c r="Z26" s="56" t="s">
        <v>360</v>
      </c>
      <c r="AA26" s="57" t="s">
        <v>360</v>
      </c>
      <c r="AB26" s="55" t="s">
        <v>360</v>
      </c>
      <c r="AC26" s="56" t="s">
        <v>360</v>
      </c>
      <c r="AD26" s="56" t="s">
        <v>360</v>
      </c>
      <c r="AE26" s="56" t="s">
        <v>360</v>
      </c>
      <c r="AF26" s="56" t="s">
        <v>360</v>
      </c>
      <c r="AG26" s="57" t="s">
        <v>360</v>
      </c>
      <c r="AH26" s="58" t="s">
        <v>360</v>
      </c>
      <c r="AI26" s="59" t="s">
        <v>360</v>
      </c>
      <c r="AJ26" s="59" t="s">
        <v>360</v>
      </c>
      <c r="AK26" s="59" t="s">
        <v>360</v>
      </c>
      <c r="AL26" s="59" t="s">
        <v>360</v>
      </c>
      <c r="AN26" s="425"/>
      <c r="AO26" s="426"/>
      <c r="AP26" s="426"/>
      <c r="AQ26" s="426"/>
      <c r="AR26" s="426"/>
      <c r="AS26" s="426"/>
      <c r="AT26" s="431"/>
      <c r="AU26" s="432"/>
    </row>
    <row r="27" spans="2:47" ht="21" customHeight="1" thickBot="1" x14ac:dyDescent="0.3">
      <c r="B27" s="401"/>
      <c r="C27" s="401"/>
      <c r="D27" s="402"/>
      <c r="E27" s="409"/>
      <c r="F27" s="410"/>
      <c r="G27" s="410"/>
      <c r="H27" s="410"/>
      <c r="I27" s="410"/>
      <c r="J27" s="223" t="s">
        <v>360</v>
      </c>
      <c r="K27" s="224" t="s">
        <v>360</v>
      </c>
      <c r="L27" s="224" t="s">
        <v>360</v>
      </c>
      <c r="M27" s="224" t="s">
        <v>360</v>
      </c>
      <c r="N27" s="224" t="s">
        <v>360</v>
      </c>
      <c r="O27" s="225" t="s">
        <v>360</v>
      </c>
      <c r="P27" s="223" t="s">
        <v>360</v>
      </c>
      <c r="Q27" s="224" t="s">
        <v>360</v>
      </c>
      <c r="R27" s="71" t="s">
        <v>360</v>
      </c>
      <c r="S27" s="71" t="s">
        <v>360</v>
      </c>
      <c r="T27" s="71" t="s">
        <v>360</v>
      </c>
      <c r="U27" s="72" t="s">
        <v>360</v>
      </c>
      <c r="V27" s="60" t="s">
        <v>360</v>
      </c>
      <c r="W27" s="61" t="s">
        <v>360</v>
      </c>
      <c r="X27" s="61" t="s">
        <v>360</v>
      </c>
      <c r="Y27" s="61" t="s">
        <v>360</v>
      </c>
      <c r="Z27" s="61" t="s">
        <v>360</v>
      </c>
      <c r="AA27" s="62" t="s">
        <v>360</v>
      </c>
      <c r="AB27" s="60" t="s">
        <v>360</v>
      </c>
      <c r="AC27" s="61" t="s">
        <v>360</v>
      </c>
      <c r="AD27" s="61" t="s">
        <v>360</v>
      </c>
      <c r="AE27" s="61" t="s">
        <v>360</v>
      </c>
      <c r="AF27" s="61" t="s">
        <v>360</v>
      </c>
      <c r="AG27" s="62" t="s">
        <v>360</v>
      </c>
      <c r="AH27" s="63" t="s">
        <v>360</v>
      </c>
      <c r="AI27" s="64" t="s">
        <v>360</v>
      </c>
      <c r="AJ27" s="64" t="s">
        <v>360</v>
      </c>
      <c r="AK27" s="64" t="s">
        <v>360</v>
      </c>
      <c r="AL27" s="64" t="s">
        <v>360</v>
      </c>
      <c r="AN27" s="427"/>
      <c r="AO27" s="428"/>
      <c r="AP27" s="428"/>
      <c r="AQ27" s="428"/>
      <c r="AR27" s="428"/>
      <c r="AS27" s="428"/>
      <c r="AT27" s="433"/>
      <c r="AU27" s="434"/>
    </row>
    <row r="28" spans="2:47" ht="15.75" customHeight="1" x14ac:dyDescent="0.25">
      <c r="B28" s="401"/>
      <c r="C28" s="401"/>
      <c r="D28" s="402"/>
      <c r="E28" s="403" t="s">
        <v>164</v>
      </c>
      <c r="F28" s="404"/>
      <c r="G28" s="404"/>
      <c r="H28" s="404"/>
      <c r="I28" s="405"/>
      <c r="J28" s="217" t="s">
        <v>360</v>
      </c>
      <c r="K28" s="218" t="s">
        <v>360</v>
      </c>
      <c r="L28" s="218" t="s">
        <v>360</v>
      </c>
      <c r="M28" s="218" t="s">
        <v>360</v>
      </c>
      <c r="N28" s="218" t="s">
        <v>360</v>
      </c>
      <c r="O28" s="219" t="s">
        <v>360</v>
      </c>
      <c r="P28" s="217" t="s">
        <v>360</v>
      </c>
      <c r="Q28" s="218" t="s">
        <v>360</v>
      </c>
      <c r="R28" s="218" t="s">
        <v>360</v>
      </c>
      <c r="S28" s="218" t="s">
        <v>360</v>
      </c>
      <c r="T28" s="218" t="s">
        <v>360</v>
      </c>
      <c r="U28" s="219" t="s">
        <v>360</v>
      </c>
      <c r="V28" s="217" t="s">
        <v>360</v>
      </c>
      <c r="W28" s="218" t="s">
        <v>360</v>
      </c>
      <c r="X28" s="65" t="s">
        <v>360</v>
      </c>
      <c r="Y28" s="65" t="s">
        <v>360</v>
      </c>
      <c r="Z28" s="65" t="s">
        <v>360</v>
      </c>
      <c r="AA28" s="66" t="s">
        <v>360</v>
      </c>
      <c r="AB28" s="50" t="s">
        <v>360</v>
      </c>
      <c r="AC28" s="51" t="s">
        <v>360</v>
      </c>
      <c r="AD28" s="51" t="s">
        <v>360</v>
      </c>
      <c r="AE28" s="51" t="s">
        <v>360</v>
      </c>
      <c r="AF28" s="51" t="s">
        <v>360</v>
      </c>
      <c r="AG28" s="52" t="s">
        <v>360</v>
      </c>
      <c r="AH28" s="53" t="s">
        <v>360</v>
      </c>
      <c r="AI28" s="54" t="s">
        <v>360</v>
      </c>
      <c r="AJ28" s="54" t="s">
        <v>360</v>
      </c>
      <c r="AK28" s="54" t="s">
        <v>360</v>
      </c>
      <c r="AL28" s="54" t="s">
        <v>360</v>
      </c>
      <c r="AN28" s="436" t="s">
        <v>127</v>
      </c>
      <c r="AO28" s="437"/>
      <c r="AP28" s="437"/>
      <c r="AQ28" s="437"/>
      <c r="AR28" s="437"/>
      <c r="AS28" s="437"/>
      <c r="AT28" s="421" t="s">
        <v>384</v>
      </c>
      <c r="AU28" s="421"/>
    </row>
    <row r="29" spans="2:47" ht="15.75" x14ac:dyDescent="0.25">
      <c r="B29" s="401"/>
      <c r="C29" s="401"/>
      <c r="D29" s="402"/>
      <c r="E29" s="422"/>
      <c r="F29" s="407"/>
      <c r="G29" s="407"/>
      <c r="H29" s="407"/>
      <c r="I29" s="408"/>
      <c r="J29" s="220" t="s">
        <v>360</v>
      </c>
      <c r="K29" s="221" t="s">
        <v>360</v>
      </c>
      <c r="L29" s="221" t="s">
        <v>360</v>
      </c>
      <c r="M29" s="221" t="s">
        <v>360</v>
      </c>
      <c r="N29" s="221" t="s">
        <v>360</v>
      </c>
      <c r="O29" s="222" t="s">
        <v>360</v>
      </c>
      <c r="P29" s="220" t="s">
        <v>360</v>
      </c>
      <c r="Q29" s="221" t="s">
        <v>360</v>
      </c>
      <c r="R29" s="221" t="s">
        <v>360</v>
      </c>
      <c r="S29" s="221" t="s">
        <v>360</v>
      </c>
      <c r="T29" s="221" t="s">
        <v>360</v>
      </c>
      <c r="U29" s="222" t="s">
        <v>360</v>
      </c>
      <c r="V29" s="220" t="s">
        <v>360</v>
      </c>
      <c r="W29" s="221" t="s">
        <v>360</v>
      </c>
      <c r="X29" s="68" t="s">
        <v>360</v>
      </c>
      <c r="Y29" s="68" t="s">
        <v>360</v>
      </c>
      <c r="Z29" s="68" t="s">
        <v>360</v>
      </c>
      <c r="AA29" s="69" t="s">
        <v>360</v>
      </c>
      <c r="AB29" s="55" t="s">
        <v>360</v>
      </c>
      <c r="AC29" s="56" t="s">
        <v>360</v>
      </c>
      <c r="AD29" s="56" t="s">
        <v>360</v>
      </c>
      <c r="AE29" s="56" t="s">
        <v>360</v>
      </c>
      <c r="AF29" s="56" t="s">
        <v>360</v>
      </c>
      <c r="AG29" s="57" t="s">
        <v>360</v>
      </c>
      <c r="AH29" s="58" t="s">
        <v>360</v>
      </c>
      <c r="AI29" s="59" t="s">
        <v>360</v>
      </c>
      <c r="AJ29" s="59" t="s">
        <v>360</v>
      </c>
      <c r="AK29" s="59" t="s">
        <v>360</v>
      </c>
      <c r="AL29" s="59" t="s">
        <v>360</v>
      </c>
      <c r="AN29" s="438"/>
      <c r="AO29" s="439"/>
      <c r="AP29" s="439"/>
      <c r="AQ29" s="439"/>
      <c r="AR29" s="439"/>
      <c r="AS29" s="439"/>
      <c r="AT29" s="421"/>
      <c r="AU29" s="421"/>
    </row>
    <row r="30" spans="2:47" ht="15.75" x14ac:dyDescent="0.25">
      <c r="B30" s="401"/>
      <c r="C30" s="401"/>
      <c r="D30" s="402"/>
      <c r="E30" s="406"/>
      <c r="F30" s="407"/>
      <c r="G30" s="407"/>
      <c r="H30" s="407"/>
      <c r="I30" s="408"/>
      <c r="J30" s="220" t="s">
        <v>360</v>
      </c>
      <c r="K30" s="221" t="s">
        <v>360</v>
      </c>
      <c r="L30" s="221" t="s">
        <v>360</v>
      </c>
      <c r="M30" s="221" t="s">
        <v>360</v>
      </c>
      <c r="N30" s="221" t="s">
        <v>360</v>
      </c>
      <c r="O30" s="222" t="s">
        <v>360</v>
      </c>
      <c r="P30" s="220" t="s">
        <v>360</v>
      </c>
      <c r="Q30" s="221" t="s">
        <v>360</v>
      </c>
      <c r="R30" s="221" t="s">
        <v>360</v>
      </c>
      <c r="S30" s="221" t="s">
        <v>360</v>
      </c>
      <c r="T30" s="221" t="s">
        <v>360</v>
      </c>
      <c r="U30" s="222" t="s">
        <v>360</v>
      </c>
      <c r="V30" s="220" t="s">
        <v>360</v>
      </c>
      <c r="W30" s="221" t="s">
        <v>360</v>
      </c>
      <c r="X30" s="68" t="s">
        <v>360</v>
      </c>
      <c r="Y30" s="68" t="s">
        <v>360</v>
      </c>
      <c r="Z30" s="68" t="s">
        <v>360</v>
      </c>
      <c r="AA30" s="69" t="s">
        <v>360</v>
      </c>
      <c r="AB30" s="55" t="s">
        <v>360</v>
      </c>
      <c r="AC30" s="56" t="s">
        <v>360</v>
      </c>
      <c r="AD30" s="56" t="s">
        <v>360</v>
      </c>
      <c r="AE30" s="56" t="s">
        <v>360</v>
      </c>
      <c r="AF30" s="56" t="s">
        <v>360</v>
      </c>
      <c r="AG30" s="57" t="s">
        <v>360</v>
      </c>
      <c r="AH30" s="58" t="s">
        <v>360</v>
      </c>
      <c r="AI30" s="59" t="s">
        <v>360</v>
      </c>
      <c r="AJ30" s="59" t="s">
        <v>360</v>
      </c>
      <c r="AK30" s="59" t="s">
        <v>360</v>
      </c>
      <c r="AL30" s="59" t="s">
        <v>360</v>
      </c>
      <c r="AN30" s="438"/>
      <c r="AO30" s="439"/>
      <c r="AP30" s="439"/>
      <c r="AQ30" s="439"/>
      <c r="AR30" s="439"/>
      <c r="AS30" s="439"/>
      <c r="AT30" s="421"/>
      <c r="AU30" s="421"/>
    </row>
    <row r="31" spans="2:47" ht="15.75" x14ac:dyDescent="0.25">
      <c r="B31" s="401"/>
      <c r="C31" s="401"/>
      <c r="D31" s="402"/>
      <c r="E31" s="406"/>
      <c r="F31" s="407"/>
      <c r="G31" s="407"/>
      <c r="H31" s="407"/>
      <c r="I31" s="408"/>
      <c r="J31" s="220" t="s">
        <v>360</v>
      </c>
      <c r="K31" s="221" t="s">
        <v>360</v>
      </c>
      <c r="L31" s="221" t="s">
        <v>360</v>
      </c>
      <c r="M31" s="221" t="s">
        <v>360</v>
      </c>
      <c r="N31" s="221" t="s">
        <v>360</v>
      </c>
      <c r="O31" s="222" t="s">
        <v>360</v>
      </c>
      <c r="P31" s="220" t="s">
        <v>360</v>
      </c>
      <c r="Q31" s="221" t="s">
        <v>360</v>
      </c>
      <c r="R31" s="221" t="s">
        <v>360</v>
      </c>
      <c r="S31" s="221" t="s">
        <v>360</v>
      </c>
      <c r="T31" s="221" t="s">
        <v>360</v>
      </c>
      <c r="U31" s="222" t="s">
        <v>360</v>
      </c>
      <c r="V31" s="220" t="s">
        <v>360</v>
      </c>
      <c r="W31" s="221" t="s">
        <v>360</v>
      </c>
      <c r="X31" s="68" t="s">
        <v>360</v>
      </c>
      <c r="Y31" s="68" t="s">
        <v>360</v>
      </c>
      <c r="Z31" s="68" t="s">
        <v>360</v>
      </c>
      <c r="AA31" s="69" t="s">
        <v>360</v>
      </c>
      <c r="AB31" s="55" t="s">
        <v>360</v>
      </c>
      <c r="AC31" s="56" t="s">
        <v>360</v>
      </c>
      <c r="AD31" s="56" t="s">
        <v>360</v>
      </c>
      <c r="AE31" s="56" t="s">
        <v>360</v>
      </c>
      <c r="AF31" s="56" t="s">
        <v>360</v>
      </c>
      <c r="AG31" s="57" t="s">
        <v>360</v>
      </c>
      <c r="AH31" s="58" t="s">
        <v>360</v>
      </c>
      <c r="AI31" s="59" t="s">
        <v>360</v>
      </c>
      <c r="AJ31" s="59" t="s">
        <v>360</v>
      </c>
      <c r="AK31" s="59" t="s">
        <v>360</v>
      </c>
      <c r="AL31" s="59" t="s">
        <v>360</v>
      </c>
      <c r="AN31" s="438"/>
      <c r="AO31" s="439"/>
      <c r="AP31" s="439"/>
      <c r="AQ31" s="439"/>
      <c r="AR31" s="439"/>
      <c r="AS31" s="439"/>
      <c r="AT31" s="421"/>
      <c r="AU31" s="421"/>
    </row>
    <row r="32" spans="2:47" ht="15.75" x14ac:dyDescent="0.25">
      <c r="B32" s="401"/>
      <c r="C32" s="401"/>
      <c r="D32" s="402"/>
      <c r="E32" s="406"/>
      <c r="F32" s="407"/>
      <c r="G32" s="407"/>
      <c r="H32" s="407"/>
      <c r="I32" s="408"/>
      <c r="J32" s="220" t="s">
        <v>360</v>
      </c>
      <c r="K32" s="221" t="s">
        <v>360</v>
      </c>
      <c r="L32" s="221" t="s">
        <v>360</v>
      </c>
      <c r="M32" s="221" t="s">
        <v>360</v>
      </c>
      <c r="N32" s="221" t="s">
        <v>360</v>
      </c>
      <c r="O32" s="222" t="s">
        <v>360</v>
      </c>
      <c r="P32" s="220" t="s">
        <v>360</v>
      </c>
      <c r="Q32" s="221" t="s">
        <v>360</v>
      </c>
      <c r="R32" s="221" t="s">
        <v>360</v>
      </c>
      <c r="S32" s="221" t="s">
        <v>360</v>
      </c>
      <c r="T32" s="221" t="s">
        <v>360</v>
      </c>
      <c r="U32" s="222" t="s">
        <v>360</v>
      </c>
      <c r="V32" s="220" t="s">
        <v>360</v>
      </c>
      <c r="W32" s="221" t="s">
        <v>360</v>
      </c>
      <c r="X32" s="68" t="s">
        <v>360</v>
      </c>
      <c r="Y32" s="68" t="s">
        <v>360</v>
      </c>
      <c r="Z32" s="68" t="s">
        <v>360</v>
      </c>
      <c r="AA32" s="69" t="s">
        <v>360</v>
      </c>
      <c r="AB32" s="55" t="s">
        <v>360</v>
      </c>
      <c r="AC32" s="56" t="s">
        <v>360</v>
      </c>
      <c r="AD32" s="56" t="s">
        <v>360</v>
      </c>
      <c r="AE32" s="56" t="s">
        <v>360</v>
      </c>
      <c r="AF32" s="56" t="s">
        <v>360</v>
      </c>
      <c r="AG32" s="57" t="s">
        <v>360</v>
      </c>
      <c r="AH32" s="58" t="s">
        <v>360</v>
      </c>
      <c r="AI32" s="59" t="s">
        <v>360</v>
      </c>
      <c r="AJ32" s="59" t="s">
        <v>360</v>
      </c>
      <c r="AK32" s="59" t="s">
        <v>360</v>
      </c>
      <c r="AL32" s="59" t="s">
        <v>360</v>
      </c>
      <c r="AN32" s="438"/>
      <c r="AO32" s="439"/>
      <c r="AP32" s="439"/>
      <c r="AQ32" s="439"/>
      <c r="AR32" s="439"/>
      <c r="AS32" s="439"/>
      <c r="AT32" s="421"/>
      <c r="AU32" s="421"/>
    </row>
    <row r="33" spans="2:47" ht="15.75" x14ac:dyDescent="0.25">
      <c r="B33" s="401"/>
      <c r="C33" s="401"/>
      <c r="D33" s="402"/>
      <c r="E33" s="406"/>
      <c r="F33" s="407"/>
      <c r="G33" s="407"/>
      <c r="H33" s="407"/>
      <c r="I33" s="408"/>
      <c r="J33" s="220" t="s">
        <v>360</v>
      </c>
      <c r="K33" s="221" t="s">
        <v>360</v>
      </c>
      <c r="L33" s="221" t="s">
        <v>360</v>
      </c>
      <c r="M33" s="221" t="s">
        <v>360</v>
      </c>
      <c r="N33" s="221" t="s">
        <v>360</v>
      </c>
      <c r="O33" s="222" t="s">
        <v>360</v>
      </c>
      <c r="P33" s="220" t="s">
        <v>360</v>
      </c>
      <c r="Q33" s="221" t="s">
        <v>360</v>
      </c>
      <c r="R33" s="221" t="s">
        <v>360</v>
      </c>
      <c r="S33" s="221" t="s">
        <v>360</v>
      </c>
      <c r="T33" s="221" t="s">
        <v>360</v>
      </c>
      <c r="U33" s="222" t="s">
        <v>360</v>
      </c>
      <c r="V33" s="220" t="s">
        <v>360</v>
      </c>
      <c r="W33" s="221" t="s">
        <v>360</v>
      </c>
      <c r="X33" s="68" t="s">
        <v>360</v>
      </c>
      <c r="Y33" s="68" t="s">
        <v>360</v>
      </c>
      <c r="Z33" s="68" t="s">
        <v>360</v>
      </c>
      <c r="AA33" s="69" t="s">
        <v>360</v>
      </c>
      <c r="AB33" s="55" t="s">
        <v>360</v>
      </c>
      <c r="AC33" s="56" t="s">
        <v>360</v>
      </c>
      <c r="AD33" s="56" t="s">
        <v>360</v>
      </c>
      <c r="AE33" s="56" t="s">
        <v>360</v>
      </c>
      <c r="AF33" s="56" t="s">
        <v>360</v>
      </c>
      <c r="AG33" s="57" t="s">
        <v>360</v>
      </c>
      <c r="AH33" s="58" t="s">
        <v>360</v>
      </c>
      <c r="AI33" s="59" t="s">
        <v>360</v>
      </c>
      <c r="AJ33" s="59" t="s">
        <v>360</v>
      </c>
      <c r="AK33" s="59" t="s">
        <v>360</v>
      </c>
      <c r="AL33" s="59" t="s">
        <v>360</v>
      </c>
      <c r="AN33" s="438"/>
      <c r="AO33" s="439"/>
      <c r="AP33" s="439"/>
      <c r="AQ33" s="439"/>
      <c r="AR33" s="439"/>
      <c r="AS33" s="439"/>
      <c r="AT33" s="421"/>
      <c r="AU33" s="421"/>
    </row>
    <row r="34" spans="2:47" ht="15.75" x14ac:dyDescent="0.25">
      <c r="B34" s="401"/>
      <c r="C34" s="401"/>
      <c r="D34" s="402"/>
      <c r="E34" s="406"/>
      <c r="F34" s="407"/>
      <c r="G34" s="407"/>
      <c r="H34" s="407"/>
      <c r="I34" s="408"/>
      <c r="J34" s="220" t="s">
        <v>360</v>
      </c>
      <c r="K34" s="221" t="s">
        <v>360</v>
      </c>
      <c r="L34" s="221" t="s">
        <v>360</v>
      </c>
      <c r="M34" s="221" t="s">
        <v>360</v>
      </c>
      <c r="N34" s="221" t="s">
        <v>360</v>
      </c>
      <c r="O34" s="222" t="s">
        <v>360</v>
      </c>
      <c r="P34" s="220" t="s">
        <v>360</v>
      </c>
      <c r="Q34" s="221" t="s">
        <v>360</v>
      </c>
      <c r="R34" s="221" t="s">
        <v>360</v>
      </c>
      <c r="S34" s="221" t="s">
        <v>360</v>
      </c>
      <c r="T34" s="221" t="s">
        <v>360</v>
      </c>
      <c r="U34" s="222" t="s">
        <v>360</v>
      </c>
      <c r="V34" s="220" t="s">
        <v>360</v>
      </c>
      <c r="W34" s="221" t="s">
        <v>360</v>
      </c>
      <c r="X34" s="68" t="s">
        <v>360</v>
      </c>
      <c r="Y34" s="68" t="s">
        <v>360</v>
      </c>
      <c r="Z34" s="68" t="s">
        <v>360</v>
      </c>
      <c r="AA34" s="69" t="s">
        <v>360</v>
      </c>
      <c r="AB34" s="55" t="s">
        <v>360</v>
      </c>
      <c r="AC34" s="56" t="s">
        <v>360</v>
      </c>
      <c r="AD34" s="56" t="s">
        <v>360</v>
      </c>
      <c r="AE34" s="56" t="s">
        <v>360</v>
      </c>
      <c r="AF34" s="56" t="s">
        <v>360</v>
      </c>
      <c r="AG34" s="57" t="s">
        <v>360</v>
      </c>
      <c r="AH34" s="58" t="s">
        <v>360</v>
      </c>
      <c r="AI34" s="59" t="s">
        <v>360</v>
      </c>
      <c r="AJ34" s="59" t="s">
        <v>360</v>
      </c>
      <c r="AK34" s="59" t="s">
        <v>360</v>
      </c>
      <c r="AL34" s="59" t="s">
        <v>360</v>
      </c>
      <c r="AN34" s="438"/>
      <c r="AO34" s="439"/>
      <c r="AP34" s="439"/>
      <c r="AQ34" s="439"/>
      <c r="AR34" s="439"/>
      <c r="AS34" s="439"/>
      <c r="AT34" s="421"/>
      <c r="AU34" s="421"/>
    </row>
    <row r="35" spans="2:47" ht="6" customHeight="1" thickBot="1" x14ac:dyDescent="0.3">
      <c r="B35" s="401"/>
      <c r="C35" s="401"/>
      <c r="D35" s="402"/>
      <c r="E35" s="406"/>
      <c r="F35" s="407"/>
      <c r="G35" s="407"/>
      <c r="H35" s="407"/>
      <c r="I35" s="408"/>
      <c r="J35" s="220" t="s">
        <v>360</v>
      </c>
      <c r="K35" s="221" t="s">
        <v>360</v>
      </c>
      <c r="L35" s="221" t="s">
        <v>360</v>
      </c>
      <c r="M35" s="221" t="s">
        <v>360</v>
      </c>
      <c r="N35" s="221" t="s">
        <v>360</v>
      </c>
      <c r="O35" s="222" t="s">
        <v>360</v>
      </c>
      <c r="P35" s="220" t="s">
        <v>360</v>
      </c>
      <c r="Q35" s="221" t="s">
        <v>360</v>
      </c>
      <c r="R35" s="221" t="s">
        <v>360</v>
      </c>
      <c r="S35" s="221" t="s">
        <v>360</v>
      </c>
      <c r="T35" s="221" t="s">
        <v>360</v>
      </c>
      <c r="U35" s="222" t="s">
        <v>360</v>
      </c>
      <c r="V35" s="220" t="s">
        <v>360</v>
      </c>
      <c r="W35" s="221" t="s">
        <v>360</v>
      </c>
      <c r="X35" s="68" t="s">
        <v>360</v>
      </c>
      <c r="Y35" s="68" t="s">
        <v>360</v>
      </c>
      <c r="Z35" s="68" t="s">
        <v>360</v>
      </c>
      <c r="AA35" s="69" t="s">
        <v>360</v>
      </c>
      <c r="AB35" s="55" t="s">
        <v>360</v>
      </c>
      <c r="AC35" s="56" t="s">
        <v>360</v>
      </c>
      <c r="AD35" s="56" t="s">
        <v>360</v>
      </c>
      <c r="AE35" s="56" t="s">
        <v>360</v>
      </c>
      <c r="AF35" s="56" t="s">
        <v>360</v>
      </c>
      <c r="AG35" s="57" t="s">
        <v>360</v>
      </c>
      <c r="AH35" s="58" t="s">
        <v>360</v>
      </c>
      <c r="AI35" s="59" t="s">
        <v>360</v>
      </c>
      <c r="AJ35" s="59" t="s">
        <v>360</v>
      </c>
      <c r="AK35" s="59" t="s">
        <v>360</v>
      </c>
      <c r="AL35" s="59" t="s">
        <v>360</v>
      </c>
      <c r="AN35" s="438"/>
      <c r="AO35" s="439"/>
      <c r="AP35" s="439"/>
      <c r="AQ35" s="439"/>
      <c r="AR35" s="439"/>
      <c r="AS35" s="439"/>
      <c r="AT35" s="421"/>
      <c r="AU35" s="421"/>
    </row>
    <row r="36" spans="2:47" ht="16.5" hidden="1" thickBot="1" x14ac:dyDescent="0.3">
      <c r="B36" s="401"/>
      <c r="C36" s="401"/>
      <c r="D36" s="402"/>
      <c r="E36" s="406"/>
      <c r="F36" s="407"/>
      <c r="G36" s="407"/>
      <c r="H36" s="407"/>
      <c r="I36" s="408"/>
      <c r="J36" s="67" t="s">
        <v>360</v>
      </c>
      <c r="K36" s="68" t="s">
        <v>360</v>
      </c>
      <c r="L36" s="68" t="s">
        <v>360</v>
      </c>
      <c r="M36" s="68" t="s">
        <v>360</v>
      </c>
      <c r="N36" s="68" t="s">
        <v>360</v>
      </c>
      <c r="O36" s="69" t="s">
        <v>360</v>
      </c>
      <c r="P36" s="67" t="s">
        <v>360</v>
      </c>
      <c r="Q36" s="68" t="s">
        <v>360</v>
      </c>
      <c r="R36" s="68" t="s">
        <v>360</v>
      </c>
      <c r="S36" s="68" t="s">
        <v>360</v>
      </c>
      <c r="T36" s="68" t="s">
        <v>360</v>
      </c>
      <c r="U36" s="69" t="s">
        <v>360</v>
      </c>
      <c r="V36" s="67" t="s">
        <v>360</v>
      </c>
      <c r="W36" s="68" t="s">
        <v>360</v>
      </c>
      <c r="X36" s="68" t="s">
        <v>360</v>
      </c>
      <c r="Y36" s="68" t="s">
        <v>360</v>
      </c>
      <c r="Z36" s="68" t="s">
        <v>360</v>
      </c>
      <c r="AA36" s="69" t="s">
        <v>360</v>
      </c>
      <c r="AB36" s="55" t="s">
        <v>360</v>
      </c>
      <c r="AC36" s="56" t="s">
        <v>360</v>
      </c>
      <c r="AD36" s="56" t="s">
        <v>360</v>
      </c>
      <c r="AE36" s="56" t="s">
        <v>360</v>
      </c>
      <c r="AF36" s="56" t="s">
        <v>360</v>
      </c>
      <c r="AG36" s="57" t="s">
        <v>360</v>
      </c>
      <c r="AH36" s="58" t="s">
        <v>360</v>
      </c>
      <c r="AI36" s="59" t="s">
        <v>360</v>
      </c>
      <c r="AJ36" s="59" t="s">
        <v>360</v>
      </c>
      <c r="AK36" s="59" t="s">
        <v>360</v>
      </c>
      <c r="AL36" s="59" t="s">
        <v>360</v>
      </c>
      <c r="AN36" s="438"/>
      <c r="AO36" s="439"/>
      <c r="AP36" s="439"/>
      <c r="AQ36" s="439"/>
      <c r="AR36" s="439"/>
      <c r="AS36" s="440"/>
      <c r="AT36" s="36"/>
      <c r="AU36" s="36"/>
    </row>
    <row r="37" spans="2:47" ht="16.5" hidden="1" thickBot="1" x14ac:dyDescent="0.3">
      <c r="B37" s="401"/>
      <c r="C37" s="401"/>
      <c r="D37" s="402"/>
      <c r="E37" s="409"/>
      <c r="F37" s="410"/>
      <c r="G37" s="410"/>
      <c r="H37" s="410"/>
      <c r="I37" s="411"/>
      <c r="J37" s="67" t="s">
        <v>360</v>
      </c>
      <c r="K37" s="68" t="s">
        <v>360</v>
      </c>
      <c r="L37" s="68" t="s">
        <v>360</v>
      </c>
      <c r="M37" s="68" t="s">
        <v>360</v>
      </c>
      <c r="N37" s="68" t="s">
        <v>360</v>
      </c>
      <c r="O37" s="69" t="s">
        <v>360</v>
      </c>
      <c r="P37" s="67" t="s">
        <v>360</v>
      </c>
      <c r="Q37" s="68" t="s">
        <v>360</v>
      </c>
      <c r="R37" s="68" t="s">
        <v>360</v>
      </c>
      <c r="S37" s="68" t="s">
        <v>360</v>
      </c>
      <c r="T37" s="68" t="s">
        <v>360</v>
      </c>
      <c r="U37" s="69" t="s">
        <v>360</v>
      </c>
      <c r="V37" s="67" t="s">
        <v>360</v>
      </c>
      <c r="W37" s="68" t="s">
        <v>360</v>
      </c>
      <c r="X37" s="68" t="s">
        <v>360</v>
      </c>
      <c r="Y37" s="68" t="s">
        <v>360</v>
      </c>
      <c r="Z37" s="68" t="s">
        <v>360</v>
      </c>
      <c r="AA37" s="69" t="s">
        <v>360</v>
      </c>
      <c r="AB37" s="60" t="s">
        <v>360</v>
      </c>
      <c r="AC37" s="61" t="s">
        <v>360</v>
      </c>
      <c r="AD37" s="61" t="s">
        <v>360</v>
      </c>
      <c r="AE37" s="61" t="s">
        <v>360</v>
      </c>
      <c r="AF37" s="61" t="s">
        <v>360</v>
      </c>
      <c r="AG37" s="62" t="s">
        <v>360</v>
      </c>
      <c r="AH37" s="63" t="s">
        <v>360</v>
      </c>
      <c r="AI37" s="64" t="s">
        <v>360</v>
      </c>
      <c r="AJ37" s="64" t="s">
        <v>360</v>
      </c>
      <c r="AK37" s="64" t="s">
        <v>360</v>
      </c>
      <c r="AL37" s="64" t="s">
        <v>360</v>
      </c>
      <c r="AN37" s="441"/>
      <c r="AO37" s="442"/>
      <c r="AP37" s="442"/>
      <c r="AQ37" s="442"/>
      <c r="AR37" s="442"/>
      <c r="AS37" s="443"/>
      <c r="AT37" s="36"/>
      <c r="AU37" s="36"/>
    </row>
    <row r="38" spans="2:47" ht="15.75" x14ac:dyDescent="0.25">
      <c r="B38" s="401"/>
      <c r="C38" s="401"/>
      <c r="D38" s="402"/>
      <c r="E38" s="403" t="s">
        <v>165</v>
      </c>
      <c r="F38" s="404"/>
      <c r="G38" s="404"/>
      <c r="H38" s="404"/>
      <c r="I38" s="404"/>
      <c r="J38" s="73" t="s">
        <v>360</v>
      </c>
      <c r="K38" s="74" t="s">
        <v>360</v>
      </c>
      <c r="L38" s="74" t="s">
        <v>360</v>
      </c>
      <c r="M38" s="74" t="s">
        <v>360</v>
      </c>
      <c r="N38" s="74" t="s">
        <v>360</v>
      </c>
      <c r="O38" s="75" t="s">
        <v>360</v>
      </c>
      <c r="P38" s="217" t="s">
        <v>360</v>
      </c>
      <c r="Q38" s="218" t="s">
        <v>360</v>
      </c>
      <c r="R38" s="218" t="s">
        <v>360</v>
      </c>
      <c r="S38" s="218" t="s">
        <v>360</v>
      </c>
      <c r="T38" s="218" t="s">
        <v>360</v>
      </c>
      <c r="U38" s="219" t="s">
        <v>360</v>
      </c>
      <c r="V38" s="217"/>
      <c r="W38" s="218"/>
      <c r="X38" s="65" t="s">
        <v>360</v>
      </c>
      <c r="Y38" s="65" t="s">
        <v>360</v>
      </c>
      <c r="Z38" s="65" t="s">
        <v>360</v>
      </c>
      <c r="AA38" s="66" t="s">
        <v>360</v>
      </c>
      <c r="AB38" s="50" t="s">
        <v>360</v>
      </c>
      <c r="AC38" s="51" t="s">
        <v>360</v>
      </c>
      <c r="AD38" s="51" t="s">
        <v>360</v>
      </c>
      <c r="AE38" s="51" t="s">
        <v>360</v>
      </c>
      <c r="AF38" s="51" t="s">
        <v>360</v>
      </c>
      <c r="AG38" s="52" t="s">
        <v>360</v>
      </c>
      <c r="AH38" s="53" t="s">
        <v>360</v>
      </c>
      <c r="AI38" s="54" t="s">
        <v>360</v>
      </c>
      <c r="AJ38" s="54" t="s">
        <v>360</v>
      </c>
      <c r="AK38" s="54" t="s">
        <v>360</v>
      </c>
      <c r="AL38" s="54" t="s">
        <v>360</v>
      </c>
      <c r="AN38" s="444" t="s">
        <v>166</v>
      </c>
      <c r="AO38" s="445"/>
      <c r="AP38" s="445"/>
      <c r="AQ38" s="445"/>
      <c r="AR38" s="445"/>
      <c r="AS38" s="445"/>
      <c r="AT38" s="421" t="s">
        <v>383</v>
      </c>
      <c r="AU38" s="452"/>
    </row>
    <row r="39" spans="2:47" ht="15.75" x14ac:dyDescent="0.25">
      <c r="B39" s="401"/>
      <c r="C39" s="401"/>
      <c r="D39" s="402"/>
      <c r="E39" s="422"/>
      <c r="F39" s="407"/>
      <c r="G39" s="407"/>
      <c r="H39" s="407"/>
      <c r="I39" s="407"/>
      <c r="J39" s="76" t="s">
        <v>360</v>
      </c>
      <c r="K39" s="77" t="s">
        <v>360</v>
      </c>
      <c r="L39" s="77" t="s">
        <v>360</v>
      </c>
      <c r="M39" s="77" t="s">
        <v>360</v>
      </c>
      <c r="N39" s="77" t="s">
        <v>360</v>
      </c>
      <c r="O39" s="78" t="s">
        <v>360</v>
      </c>
      <c r="P39" s="220" t="s">
        <v>360</v>
      </c>
      <c r="Q39" s="221" t="s">
        <v>360</v>
      </c>
      <c r="R39" s="221" t="s">
        <v>360</v>
      </c>
      <c r="S39" s="221" t="s">
        <v>360</v>
      </c>
      <c r="T39" s="221" t="s">
        <v>360</v>
      </c>
      <c r="U39" s="222" t="s">
        <v>360</v>
      </c>
      <c r="V39" s="220" t="s">
        <v>360</v>
      </c>
      <c r="W39" s="221" t="s">
        <v>360</v>
      </c>
      <c r="X39" s="68" t="s">
        <v>360</v>
      </c>
      <c r="Y39" s="68" t="s">
        <v>360</v>
      </c>
      <c r="Z39" s="68" t="s">
        <v>360</v>
      </c>
      <c r="AA39" s="69" t="s">
        <v>360</v>
      </c>
      <c r="AB39" s="55" t="s">
        <v>360</v>
      </c>
      <c r="AC39" s="56" t="s">
        <v>360</v>
      </c>
      <c r="AD39" s="56" t="s">
        <v>360</v>
      </c>
      <c r="AE39" s="56" t="s">
        <v>360</v>
      </c>
      <c r="AF39" s="56" t="s">
        <v>360</v>
      </c>
      <c r="AG39" s="57" t="s">
        <v>360</v>
      </c>
      <c r="AH39" s="58" t="s">
        <v>360</v>
      </c>
      <c r="AI39" s="59" t="s">
        <v>360</v>
      </c>
      <c r="AJ39" s="59" t="s">
        <v>360</v>
      </c>
      <c r="AK39" s="59" t="s">
        <v>360</v>
      </c>
      <c r="AL39" s="59" t="s">
        <v>360</v>
      </c>
      <c r="AN39" s="446"/>
      <c r="AO39" s="447"/>
      <c r="AP39" s="447"/>
      <c r="AQ39" s="447"/>
      <c r="AR39" s="447"/>
      <c r="AS39" s="447"/>
      <c r="AT39" s="452"/>
      <c r="AU39" s="452"/>
    </row>
    <row r="40" spans="2:47" ht="15.75" x14ac:dyDescent="0.25">
      <c r="B40" s="401"/>
      <c r="C40" s="401"/>
      <c r="D40" s="402"/>
      <c r="E40" s="406"/>
      <c r="F40" s="407"/>
      <c r="G40" s="407"/>
      <c r="H40" s="407"/>
      <c r="I40" s="407"/>
      <c r="J40" s="76" t="s">
        <v>360</v>
      </c>
      <c r="K40" s="77" t="s">
        <v>360</v>
      </c>
      <c r="L40" s="77" t="s">
        <v>360</v>
      </c>
      <c r="M40" s="77" t="s">
        <v>360</v>
      </c>
      <c r="N40" s="77" t="s">
        <v>360</v>
      </c>
      <c r="O40" s="78" t="s">
        <v>360</v>
      </c>
      <c r="P40" s="220" t="s">
        <v>360</v>
      </c>
      <c r="Q40" s="221" t="s">
        <v>360</v>
      </c>
      <c r="R40" s="221" t="s">
        <v>360</v>
      </c>
      <c r="S40" s="221" t="s">
        <v>360</v>
      </c>
      <c r="T40" s="221" t="s">
        <v>360</v>
      </c>
      <c r="U40" s="222" t="s">
        <v>360</v>
      </c>
      <c r="V40" s="220" t="s">
        <v>360</v>
      </c>
      <c r="W40" s="221" t="s">
        <v>360</v>
      </c>
      <c r="X40" s="68" t="s">
        <v>360</v>
      </c>
      <c r="Y40" s="68" t="s">
        <v>360</v>
      </c>
      <c r="Z40" s="68" t="s">
        <v>360</v>
      </c>
      <c r="AA40" s="69" t="s">
        <v>360</v>
      </c>
      <c r="AB40" s="55" t="s">
        <v>360</v>
      </c>
      <c r="AC40" s="56" t="s">
        <v>360</v>
      </c>
      <c r="AD40" s="56" t="s">
        <v>360</v>
      </c>
      <c r="AE40" s="56" t="s">
        <v>360</v>
      </c>
      <c r="AF40" s="56" t="s">
        <v>360</v>
      </c>
      <c r="AG40" s="57" t="s">
        <v>360</v>
      </c>
      <c r="AH40" s="58" t="s">
        <v>360</v>
      </c>
      <c r="AI40" s="59" t="s">
        <v>360</v>
      </c>
      <c r="AJ40" s="59" t="s">
        <v>360</v>
      </c>
      <c r="AK40" s="59" t="s">
        <v>360</v>
      </c>
      <c r="AL40" s="59" t="s">
        <v>360</v>
      </c>
      <c r="AN40" s="446"/>
      <c r="AO40" s="447"/>
      <c r="AP40" s="447"/>
      <c r="AQ40" s="447"/>
      <c r="AR40" s="447"/>
      <c r="AS40" s="447"/>
      <c r="AT40" s="452"/>
      <c r="AU40" s="452"/>
    </row>
    <row r="41" spans="2:47" ht="15.75" x14ac:dyDescent="0.25">
      <c r="B41" s="401"/>
      <c r="C41" s="401"/>
      <c r="D41" s="402"/>
      <c r="E41" s="406"/>
      <c r="F41" s="407"/>
      <c r="G41" s="407"/>
      <c r="H41" s="407"/>
      <c r="I41" s="407"/>
      <c r="J41" s="76" t="s">
        <v>360</v>
      </c>
      <c r="K41" s="77" t="s">
        <v>360</v>
      </c>
      <c r="L41" s="77" t="s">
        <v>360</v>
      </c>
      <c r="M41" s="77" t="s">
        <v>360</v>
      </c>
      <c r="N41" s="77" t="s">
        <v>360</v>
      </c>
      <c r="O41" s="78" t="s">
        <v>360</v>
      </c>
      <c r="P41" s="220" t="s">
        <v>360</v>
      </c>
      <c r="Q41" s="221" t="s">
        <v>360</v>
      </c>
      <c r="R41" s="221" t="s">
        <v>360</v>
      </c>
      <c r="S41" s="221" t="s">
        <v>360</v>
      </c>
      <c r="T41" s="221" t="s">
        <v>360</v>
      </c>
      <c r="U41" s="222" t="s">
        <v>360</v>
      </c>
      <c r="V41" s="220" t="s">
        <v>360</v>
      </c>
      <c r="W41" s="221" t="s">
        <v>360</v>
      </c>
      <c r="X41" s="68" t="s">
        <v>360</v>
      </c>
      <c r="Y41" s="68" t="s">
        <v>360</v>
      </c>
      <c r="Z41" s="68" t="s">
        <v>360</v>
      </c>
      <c r="AA41" s="69" t="s">
        <v>360</v>
      </c>
      <c r="AB41" s="55" t="s">
        <v>360</v>
      </c>
      <c r="AC41" s="56" t="s">
        <v>360</v>
      </c>
      <c r="AD41" s="56" t="s">
        <v>360</v>
      </c>
      <c r="AE41" s="56" t="s">
        <v>360</v>
      </c>
      <c r="AF41" s="56" t="s">
        <v>360</v>
      </c>
      <c r="AG41" s="57" t="s">
        <v>360</v>
      </c>
      <c r="AH41" s="58" t="s">
        <v>360</v>
      </c>
      <c r="AI41" s="59" t="s">
        <v>360</v>
      </c>
      <c r="AJ41" s="59" t="s">
        <v>360</v>
      </c>
      <c r="AK41" s="59" t="s">
        <v>360</v>
      </c>
      <c r="AL41" s="59" t="s">
        <v>360</v>
      </c>
      <c r="AN41" s="446"/>
      <c r="AO41" s="447"/>
      <c r="AP41" s="447"/>
      <c r="AQ41" s="447"/>
      <c r="AR41" s="447"/>
      <c r="AS41" s="447"/>
      <c r="AT41" s="452"/>
      <c r="AU41" s="452"/>
    </row>
    <row r="42" spans="2:47" ht="15.75" x14ac:dyDescent="0.25">
      <c r="B42" s="401"/>
      <c r="C42" s="401"/>
      <c r="D42" s="402"/>
      <c r="E42" s="406"/>
      <c r="F42" s="407"/>
      <c r="G42" s="407"/>
      <c r="H42" s="407"/>
      <c r="I42" s="407"/>
      <c r="J42" s="76" t="s">
        <v>360</v>
      </c>
      <c r="K42" s="77" t="s">
        <v>360</v>
      </c>
      <c r="L42" s="77" t="s">
        <v>360</v>
      </c>
      <c r="M42" s="77" t="s">
        <v>360</v>
      </c>
      <c r="N42" s="77" t="s">
        <v>360</v>
      </c>
      <c r="O42" s="78" t="s">
        <v>360</v>
      </c>
      <c r="P42" s="220" t="s">
        <v>360</v>
      </c>
      <c r="Q42" s="221" t="s">
        <v>360</v>
      </c>
      <c r="R42" s="221" t="s">
        <v>360</v>
      </c>
      <c r="S42" s="221" t="s">
        <v>360</v>
      </c>
      <c r="T42" s="221" t="s">
        <v>360</v>
      </c>
      <c r="U42" s="222" t="s">
        <v>360</v>
      </c>
      <c r="V42" s="220" t="s">
        <v>360</v>
      </c>
      <c r="W42" s="221" t="s">
        <v>360</v>
      </c>
      <c r="X42" s="68" t="s">
        <v>360</v>
      </c>
      <c r="Y42" s="68" t="s">
        <v>360</v>
      </c>
      <c r="Z42" s="68" t="s">
        <v>360</v>
      </c>
      <c r="AA42" s="69" t="s">
        <v>360</v>
      </c>
      <c r="AB42" s="55" t="s">
        <v>360</v>
      </c>
      <c r="AC42" s="56" t="s">
        <v>360</v>
      </c>
      <c r="AD42" s="56" t="s">
        <v>360</v>
      </c>
      <c r="AE42" s="56" t="s">
        <v>360</v>
      </c>
      <c r="AF42" s="56" t="s">
        <v>360</v>
      </c>
      <c r="AG42" s="57" t="s">
        <v>360</v>
      </c>
      <c r="AH42" s="58" t="s">
        <v>360</v>
      </c>
      <c r="AI42" s="59" t="s">
        <v>360</v>
      </c>
      <c r="AJ42" s="59" t="s">
        <v>360</v>
      </c>
      <c r="AK42" s="59" t="s">
        <v>360</v>
      </c>
      <c r="AL42" s="59" t="s">
        <v>360</v>
      </c>
      <c r="AN42" s="446"/>
      <c r="AO42" s="447"/>
      <c r="AP42" s="447"/>
      <c r="AQ42" s="447"/>
      <c r="AR42" s="447"/>
      <c r="AS42" s="447"/>
      <c r="AT42" s="452"/>
      <c r="AU42" s="452"/>
    </row>
    <row r="43" spans="2:47" ht="15.75" x14ac:dyDescent="0.25">
      <c r="B43" s="401"/>
      <c r="C43" s="401"/>
      <c r="D43" s="402"/>
      <c r="E43" s="406"/>
      <c r="F43" s="407"/>
      <c r="G43" s="407"/>
      <c r="H43" s="407"/>
      <c r="I43" s="407"/>
      <c r="J43" s="76" t="s">
        <v>360</v>
      </c>
      <c r="K43" s="77" t="s">
        <v>360</v>
      </c>
      <c r="L43" s="77" t="s">
        <v>360</v>
      </c>
      <c r="M43" s="77" t="s">
        <v>360</v>
      </c>
      <c r="N43" s="77" t="s">
        <v>360</v>
      </c>
      <c r="O43" s="78" t="s">
        <v>360</v>
      </c>
      <c r="P43" s="220" t="s">
        <v>360</v>
      </c>
      <c r="Q43" s="221" t="s">
        <v>360</v>
      </c>
      <c r="R43" s="221" t="s">
        <v>360</v>
      </c>
      <c r="S43" s="221" t="s">
        <v>360</v>
      </c>
      <c r="T43" s="221" t="s">
        <v>360</v>
      </c>
      <c r="U43" s="222" t="s">
        <v>360</v>
      </c>
      <c r="V43" s="220" t="s">
        <v>360</v>
      </c>
      <c r="W43" s="221" t="s">
        <v>360</v>
      </c>
      <c r="X43" s="68" t="s">
        <v>360</v>
      </c>
      <c r="Y43" s="68" t="s">
        <v>360</v>
      </c>
      <c r="Z43" s="68" t="s">
        <v>360</v>
      </c>
      <c r="AA43" s="69" t="s">
        <v>360</v>
      </c>
      <c r="AB43" s="55" t="s">
        <v>360</v>
      </c>
      <c r="AC43" s="56" t="s">
        <v>360</v>
      </c>
      <c r="AD43" s="56" t="s">
        <v>360</v>
      </c>
      <c r="AE43" s="56" t="s">
        <v>360</v>
      </c>
      <c r="AF43" s="56" t="s">
        <v>360</v>
      </c>
      <c r="AG43" s="57" t="s">
        <v>360</v>
      </c>
      <c r="AH43" s="58" t="s">
        <v>360</v>
      </c>
      <c r="AI43" s="59" t="s">
        <v>360</v>
      </c>
      <c r="AJ43" s="59" t="s">
        <v>360</v>
      </c>
      <c r="AK43" s="59" t="s">
        <v>360</v>
      </c>
      <c r="AL43" s="59" t="s">
        <v>360</v>
      </c>
      <c r="AN43" s="446"/>
      <c r="AO43" s="447"/>
      <c r="AP43" s="447"/>
      <c r="AQ43" s="447"/>
      <c r="AR43" s="447"/>
      <c r="AS43" s="447"/>
      <c r="AT43" s="452"/>
      <c r="AU43" s="452"/>
    </row>
    <row r="44" spans="2:47" ht="15.75" x14ac:dyDescent="0.25">
      <c r="B44" s="401"/>
      <c r="C44" s="401"/>
      <c r="D44" s="402"/>
      <c r="E44" s="406"/>
      <c r="F44" s="407"/>
      <c r="G44" s="407"/>
      <c r="H44" s="407"/>
      <c r="I44" s="407"/>
      <c r="J44" s="76" t="s">
        <v>360</v>
      </c>
      <c r="K44" s="77" t="s">
        <v>360</v>
      </c>
      <c r="L44" s="77" t="s">
        <v>360</v>
      </c>
      <c r="M44" s="77" t="s">
        <v>360</v>
      </c>
      <c r="N44" s="77" t="s">
        <v>360</v>
      </c>
      <c r="O44" s="78" t="s">
        <v>360</v>
      </c>
      <c r="P44" s="220" t="s">
        <v>360</v>
      </c>
      <c r="Q44" s="221" t="s">
        <v>360</v>
      </c>
      <c r="R44" s="221" t="s">
        <v>360</v>
      </c>
      <c r="S44" s="221" t="s">
        <v>360</v>
      </c>
      <c r="T44" s="221" t="s">
        <v>360</v>
      </c>
      <c r="U44" s="222" t="s">
        <v>360</v>
      </c>
      <c r="V44" s="220" t="s">
        <v>360</v>
      </c>
      <c r="W44" s="221" t="s">
        <v>360</v>
      </c>
      <c r="X44" s="68" t="s">
        <v>360</v>
      </c>
      <c r="Y44" s="68" t="s">
        <v>360</v>
      </c>
      <c r="Z44" s="68" t="s">
        <v>360</v>
      </c>
      <c r="AA44" s="69" t="s">
        <v>360</v>
      </c>
      <c r="AB44" s="55" t="s">
        <v>360</v>
      </c>
      <c r="AC44" s="56" t="s">
        <v>360</v>
      </c>
      <c r="AD44" s="56" t="s">
        <v>360</v>
      </c>
      <c r="AE44" s="56" t="s">
        <v>360</v>
      </c>
      <c r="AF44" s="56" t="s">
        <v>360</v>
      </c>
      <c r="AG44" s="57" t="s">
        <v>360</v>
      </c>
      <c r="AH44" s="58" t="s">
        <v>360</v>
      </c>
      <c r="AI44" s="59" t="s">
        <v>360</v>
      </c>
      <c r="AJ44" s="59" t="s">
        <v>360</v>
      </c>
      <c r="AK44" s="59" t="s">
        <v>360</v>
      </c>
      <c r="AL44" s="59" t="s">
        <v>360</v>
      </c>
      <c r="AN44" s="446"/>
      <c r="AO44" s="447"/>
      <c r="AP44" s="447"/>
      <c r="AQ44" s="447"/>
      <c r="AR44" s="447"/>
      <c r="AS44" s="447"/>
      <c r="AT44" s="452"/>
      <c r="AU44" s="452"/>
    </row>
    <row r="45" spans="2:47" ht="3" customHeight="1" thickBot="1" x14ac:dyDescent="0.3">
      <c r="B45" s="401"/>
      <c r="C45" s="401"/>
      <c r="D45" s="402"/>
      <c r="E45" s="406"/>
      <c r="F45" s="407"/>
      <c r="G45" s="407"/>
      <c r="H45" s="407"/>
      <c r="I45" s="407"/>
      <c r="J45" s="76" t="s">
        <v>360</v>
      </c>
      <c r="K45" s="77" t="s">
        <v>360</v>
      </c>
      <c r="L45" s="77" t="s">
        <v>360</v>
      </c>
      <c r="M45" s="77" t="s">
        <v>360</v>
      </c>
      <c r="N45" s="77" t="s">
        <v>360</v>
      </c>
      <c r="O45" s="78" t="s">
        <v>360</v>
      </c>
      <c r="P45" s="220" t="s">
        <v>360</v>
      </c>
      <c r="Q45" s="221" t="s">
        <v>360</v>
      </c>
      <c r="R45" s="221" t="s">
        <v>360</v>
      </c>
      <c r="S45" s="221" t="s">
        <v>360</v>
      </c>
      <c r="T45" s="221" t="s">
        <v>360</v>
      </c>
      <c r="U45" s="222" t="s">
        <v>360</v>
      </c>
      <c r="V45" s="220" t="s">
        <v>360</v>
      </c>
      <c r="W45" s="221" t="s">
        <v>360</v>
      </c>
      <c r="X45" s="68" t="s">
        <v>360</v>
      </c>
      <c r="Y45" s="68" t="s">
        <v>360</v>
      </c>
      <c r="Z45" s="68" t="s">
        <v>360</v>
      </c>
      <c r="AA45" s="69" t="s">
        <v>360</v>
      </c>
      <c r="AB45" s="55" t="s">
        <v>360</v>
      </c>
      <c r="AC45" s="56" t="s">
        <v>360</v>
      </c>
      <c r="AD45" s="56" t="s">
        <v>360</v>
      </c>
      <c r="AE45" s="56" t="s">
        <v>360</v>
      </c>
      <c r="AF45" s="56" t="s">
        <v>360</v>
      </c>
      <c r="AG45" s="57" t="s">
        <v>360</v>
      </c>
      <c r="AH45" s="58" t="s">
        <v>360</v>
      </c>
      <c r="AI45" s="59" t="s">
        <v>360</v>
      </c>
      <c r="AJ45" s="59" t="s">
        <v>360</v>
      </c>
      <c r="AK45" s="59" t="s">
        <v>360</v>
      </c>
      <c r="AL45" s="59" t="s">
        <v>360</v>
      </c>
      <c r="AN45" s="446"/>
      <c r="AO45" s="447"/>
      <c r="AP45" s="447"/>
      <c r="AQ45" s="447"/>
      <c r="AR45" s="447"/>
      <c r="AS45" s="448"/>
      <c r="AT45" s="36"/>
      <c r="AU45" s="36"/>
    </row>
    <row r="46" spans="2:47" ht="16.5" hidden="1" thickBot="1" x14ac:dyDescent="0.3">
      <c r="B46" s="401"/>
      <c r="C46" s="401"/>
      <c r="D46" s="402"/>
      <c r="E46" s="406"/>
      <c r="F46" s="407"/>
      <c r="G46" s="407"/>
      <c r="H46" s="407"/>
      <c r="I46" s="407"/>
      <c r="J46" s="76" t="s">
        <v>360</v>
      </c>
      <c r="K46" s="77" t="s">
        <v>360</v>
      </c>
      <c r="L46" s="77" t="s">
        <v>360</v>
      </c>
      <c r="M46" s="77" t="s">
        <v>360</v>
      </c>
      <c r="N46" s="77" t="s">
        <v>360</v>
      </c>
      <c r="O46" s="78" t="s">
        <v>360</v>
      </c>
      <c r="P46" s="67" t="s">
        <v>360</v>
      </c>
      <c r="Q46" s="68" t="s">
        <v>360</v>
      </c>
      <c r="R46" s="68" t="s">
        <v>360</v>
      </c>
      <c r="S46" s="68" t="s">
        <v>360</v>
      </c>
      <c r="T46" s="68" t="s">
        <v>360</v>
      </c>
      <c r="U46" s="69" t="s">
        <v>360</v>
      </c>
      <c r="V46" s="67" t="s">
        <v>360</v>
      </c>
      <c r="W46" s="68" t="s">
        <v>360</v>
      </c>
      <c r="X46" s="68" t="s">
        <v>360</v>
      </c>
      <c r="Y46" s="68" t="s">
        <v>360</v>
      </c>
      <c r="Z46" s="68" t="s">
        <v>360</v>
      </c>
      <c r="AA46" s="69" t="s">
        <v>360</v>
      </c>
      <c r="AB46" s="55" t="s">
        <v>360</v>
      </c>
      <c r="AC46" s="56" t="s">
        <v>360</v>
      </c>
      <c r="AD46" s="56" t="s">
        <v>360</v>
      </c>
      <c r="AE46" s="56" t="s">
        <v>360</v>
      </c>
      <c r="AF46" s="56" t="s">
        <v>360</v>
      </c>
      <c r="AG46" s="57" t="s">
        <v>360</v>
      </c>
      <c r="AH46" s="58" t="s">
        <v>360</v>
      </c>
      <c r="AI46" s="59" t="s">
        <v>360</v>
      </c>
      <c r="AJ46" s="59" t="s">
        <v>360</v>
      </c>
      <c r="AK46" s="59" t="s">
        <v>360</v>
      </c>
      <c r="AL46" s="59" t="s">
        <v>360</v>
      </c>
      <c r="AN46" s="446"/>
      <c r="AO46" s="447"/>
      <c r="AP46" s="447"/>
      <c r="AQ46" s="447"/>
      <c r="AR46" s="447"/>
      <c r="AS46" s="448"/>
    </row>
    <row r="47" spans="2:47" ht="16.5" hidden="1" thickBot="1" x14ac:dyDescent="0.3">
      <c r="B47" s="401"/>
      <c r="C47" s="401"/>
      <c r="D47" s="402"/>
      <c r="E47" s="409"/>
      <c r="F47" s="410"/>
      <c r="G47" s="410"/>
      <c r="H47" s="410"/>
      <c r="I47" s="410"/>
      <c r="J47" s="79" t="s">
        <v>360</v>
      </c>
      <c r="K47" s="80" t="s">
        <v>360</v>
      </c>
      <c r="L47" s="80" t="s">
        <v>360</v>
      </c>
      <c r="M47" s="80" t="s">
        <v>360</v>
      </c>
      <c r="N47" s="80" t="s">
        <v>360</v>
      </c>
      <c r="O47" s="81" t="s">
        <v>360</v>
      </c>
      <c r="P47" s="67" t="s">
        <v>360</v>
      </c>
      <c r="Q47" s="68" t="s">
        <v>360</v>
      </c>
      <c r="R47" s="68" t="s">
        <v>360</v>
      </c>
      <c r="S47" s="68" t="s">
        <v>360</v>
      </c>
      <c r="T47" s="68" t="s">
        <v>360</v>
      </c>
      <c r="U47" s="69" t="s">
        <v>360</v>
      </c>
      <c r="V47" s="70" t="s">
        <v>360</v>
      </c>
      <c r="W47" s="71" t="s">
        <v>360</v>
      </c>
      <c r="X47" s="71" t="s">
        <v>360</v>
      </c>
      <c r="Y47" s="71" t="s">
        <v>360</v>
      </c>
      <c r="Z47" s="71" t="s">
        <v>360</v>
      </c>
      <c r="AA47" s="72" t="s">
        <v>360</v>
      </c>
      <c r="AB47" s="60" t="s">
        <v>360</v>
      </c>
      <c r="AC47" s="61" t="s">
        <v>360</v>
      </c>
      <c r="AD47" s="61" t="s">
        <v>360</v>
      </c>
      <c r="AE47" s="61" t="s">
        <v>360</v>
      </c>
      <c r="AF47" s="61" t="s">
        <v>360</v>
      </c>
      <c r="AG47" s="62" t="s">
        <v>360</v>
      </c>
      <c r="AH47" s="63" t="s">
        <v>360</v>
      </c>
      <c r="AI47" s="64" t="s">
        <v>360</v>
      </c>
      <c r="AJ47" s="64" t="s">
        <v>360</v>
      </c>
      <c r="AK47" s="64" t="s">
        <v>360</v>
      </c>
      <c r="AL47" s="64" t="s">
        <v>360</v>
      </c>
      <c r="AN47" s="449"/>
      <c r="AO47" s="450"/>
      <c r="AP47" s="450"/>
      <c r="AQ47" s="450"/>
      <c r="AR47" s="450"/>
      <c r="AS47" s="451"/>
    </row>
    <row r="48" spans="2:47" ht="23.25" x14ac:dyDescent="0.35">
      <c r="B48" s="401"/>
      <c r="C48" s="401"/>
      <c r="D48" s="402"/>
      <c r="E48" s="403" t="s">
        <v>167</v>
      </c>
      <c r="F48" s="404"/>
      <c r="G48" s="404"/>
      <c r="H48" s="404"/>
      <c r="I48" s="405"/>
      <c r="J48" s="73" t="s">
        <v>360</v>
      </c>
      <c r="K48" s="74" t="s">
        <v>360</v>
      </c>
      <c r="L48" s="74" t="s">
        <v>360</v>
      </c>
      <c r="M48" s="74" t="s">
        <v>360</v>
      </c>
      <c r="N48" s="74" t="s">
        <v>360</v>
      </c>
      <c r="O48" s="75" t="s">
        <v>360</v>
      </c>
      <c r="P48" s="73" t="s">
        <v>360</v>
      </c>
      <c r="Q48" s="74" t="s">
        <v>360</v>
      </c>
      <c r="R48" s="74" t="s">
        <v>360</v>
      </c>
      <c r="S48" s="74" t="s">
        <v>360</v>
      </c>
      <c r="T48" s="74" t="s">
        <v>360</v>
      </c>
      <c r="U48" s="75" t="s">
        <v>360</v>
      </c>
      <c r="V48" s="217" t="s">
        <v>360</v>
      </c>
      <c r="W48" s="226" t="s">
        <v>360</v>
      </c>
      <c r="X48" s="65" t="s">
        <v>360</v>
      </c>
      <c r="Y48" s="65" t="s">
        <v>360</v>
      </c>
      <c r="Z48" s="65" t="s">
        <v>360</v>
      </c>
      <c r="AA48" s="66" t="s">
        <v>360</v>
      </c>
      <c r="AB48" s="50" t="s">
        <v>360</v>
      </c>
      <c r="AC48" s="51" t="s">
        <v>360</v>
      </c>
      <c r="AD48" s="51" t="s">
        <v>360</v>
      </c>
      <c r="AE48" s="51" t="s">
        <v>360</v>
      </c>
      <c r="AF48" s="51" t="s">
        <v>360</v>
      </c>
      <c r="AG48" s="52" t="s">
        <v>360</v>
      </c>
      <c r="AH48" s="53" t="s">
        <v>360</v>
      </c>
      <c r="AI48" s="54" t="s">
        <v>360</v>
      </c>
      <c r="AJ48" s="54" t="s">
        <v>360</v>
      </c>
      <c r="AK48" s="54" t="s">
        <v>360</v>
      </c>
      <c r="AL48" s="54" t="s">
        <v>360</v>
      </c>
    </row>
    <row r="49" spans="2:38" ht="15.75" x14ac:dyDescent="0.25">
      <c r="B49" s="401"/>
      <c r="C49" s="401"/>
      <c r="D49" s="402"/>
      <c r="E49" s="422"/>
      <c r="F49" s="407"/>
      <c r="G49" s="407"/>
      <c r="H49" s="407"/>
      <c r="I49" s="408"/>
      <c r="J49" s="76" t="s">
        <v>360</v>
      </c>
      <c r="K49" s="77" t="s">
        <v>360</v>
      </c>
      <c r="L49" s="77" t="s">
        <v>360</v>
      </c>
      <c r="M49" s="77" t="s">
        <v>360</v>
      </c>
      <c r="N49" s="77" t="s">
        <v>360</v>
      </c>
      <c r="O49" s="78" t="s">
        <v>360</v>
      </c>
      <c r="P49" s="76" t="s">
        <v>360</v>
      </c>
      <c r="Q49" s="77" t="s">
        <v>360</v>
      </c>
      <c r="R49" s="77" t="s">
        <v>360</v>
      </c>
      <c r="S49" s="77" t="s">
        <v>360</v>
      </c>
      <c r="T49" s="77" t="s">
        <v>360</v>
      </c>
      <c r="U49" s="78" t="s">
        <v>360</v>
      </c>
      <c r="V49" s="220" t="s">
        <v>360</v>
      </c>
      <c r="W49" s="221" t="s">
        <v>360</v>
      </c>
      <c r="X49" s="68" t="s">
        <v>360</v>
      </c>
      <c r="Y49" s="68" t="s">
        <v>360</v>
      </c>
      <c r="Z49" s="68" t="s">
        <v>360</v>
      </c>
      <c r="AA49" s="69" t="s">
        <v>360</v>
      </c>
      <c r="AB49" s="55" t="s">
        <v>360</v>
      </c>
      <c r="AC49" s="56" t="s">
        <v>360</v>
      </c>
      <c r="AD49" s="56" t="s">
        <v>360</v>
      </c>
      <c r="AE49" s="56" t="s">
        <v>360</v>
      </c>
      <c r="AF49" s="56" t="s">
        <v>360</v>
      </c>
      <c r="AG49" s="57" t="s">
        <v>360</v>
      </c>
      <c r="AH49" s="58" t="s">
        <v>360</v>
      </c>
      <c r="AI49" s="59" t="s">
        <v>360</v>
      </c>
      <c r="AJ49" s="59" t="s">
        <v>360</v>
      </c>
      <c r="AK49" s="59" t="s">
        <v>360</v>
      </c>
      <c r="AL49" s="59" t="s">
        <v>360</v>
      </c>
    </row>
    <row r="50" spans="2:38" ht="15.75" x14ac:dyDescent="0.25">
      <c r="B50" s="401"/>
      <c r="C50" s="401"/>
      <c r="D50" s="402"/>
      <c r="E50" s="422"/>
      <c r="F50" s="407"/>
      <c r="G50" s="407"/>
      <c r="H50" s="407"/>
      <c r="I50" s="408"/>
      <c r="J50" s="76" t="s">
        <v>360</v>
      </c>
      <c r="K50" s="77" t="s">
        <v>360</v>
      </c>
      <c r="L50" s="77" t="s">
        <v>360</v>
      </c>
      <c r="M50" s="77" t="s">
        <v>360</v>
      </c>
      <c r="N50" s="77" t="s">
        <v>360</v>
      </c>
      <c r="O50" s="78" t="s">
        <v>360</v>
      </c>
      <c r="P50" s="76" t="s">
        <v>360</v>
      </c>
      <c r="Q50" s="77" t="s">
        <v>360</v>
      </c>
      <c r="R50" s="77" t="s">
        <v>360</v>
      </c>
      <c r="S50" s="77" t="s">
        <v>360</v>
      </c>
      <c r="T50" s="77" t="s">
        <v>360</v>
      </c>
      <c r="U50" s="78" t="s">
        <v>360</v>
      </c>
      <c r="V50" s="220" t="s">
        <v>360</v>
      </c>
      <c r="W50" s="221" t="s">
        <v>360</v>
      </c>
      <c r="X50" s="68" t="s">
        <v>360</v>
      </c>
      <c r="Y50" s="68" t="s">
        <v>360</v>
      </c>
      <c r="Z50" s="68" t="s">
        <v>360</v>
      </c>
      <c r="AA50" s="69" t="s">
        <v>360</v>
      </c>
      <c r="AB50" s="55" t="s">
        <v>360</v>
      </c>
      <c r="AC50" s="56" t="s">
        <v>360</v>
      </c>
      <c r="AD50" s="56" t="s">
        <v>360</v>
      </c>
      <c r="AE50" s="56" t="s">
        <v>360</v>
      </c>
      <c r="AF50" s="56" t="s">
        <v>360</v>
      </c>
      <c r="AG50" s="57" t="s">
        <v>360</v>
      </c>
      <c r="AH50" s="58" t="s">
        <v>360</v>
      </c>
      <c r="AI50" s="59" t="s">
        <v>360</v>
      </c>
      <c r="AJ50" s="59" t="s">
        <v>360</v>
      </c>
      <c r="AK50" s="59" t="s">
        <v>360</v>
      </c>
      <c r="AL50" s="59" t="s">
        <v>360</v>
      </c>
    </row>
    <row r="51" spans="2:38" ht="15.75" x14ac:dyDescent="0.25">
      <c r="B51" s="401"/>
      <c r="C51" s="401"/>
      <c r="D51" s="402"/>
      <c r="E51" s="406"/>
      <c r="F51" s="407"/>
      <c r="G51" s="407"/>
      <c r="H51" s="407"/>
      <c r="I51" s="408"/>
      <c r="J51" s="76" t="s">
        <v>360</v>
      </c>
      <c r="K51" s="77" t="s">
        <v>360</v>
      </c>
      <c r="L51" s="77" t="s">
        <v>360</v>
      </c>
      <c r="M51" s="77" t="s">
        <v>360</v>
      </c>
      <c r="N51" s="77" t="s">
        <v>360</v>
      </c>
      <c r="O51" s="78" t="s">
        <v>360</v>
      </c>
      <c r="P51" s="76" t="s">
        <v>360</v>
      </c>
      <c r="Q51" s="77" t="s">
        <v>360</v>
      </c>
      <c r="R51" s="77" t="s">
        <v>360</v>
      </c>
      <c r="S51" s="77" t="s">
        <v>360</v>
      </c>
      <c r="T51" s="77" t="s">
        <v>360</v>
      </c>
      <c r="U51" s="78" t="s">
        <v>360</v>
      </c>
      <c r="V51" s="220" t="s">
        <v>360</v>
      </c>
      <c r="W51" s="221" t="s">
        <v>360</v>
      </c>
      <c r="X51" s="68" t="s">
        <v>360</v>
      </c>
      <c r="Y51" s="68" t="s">
        <v>360</v>
      </c>
      <c r="Z51" s="68" t="s">
        <v>360</v>
      </c>
      <c r="AA51" s="69" t="s">
        <v>360</v>
      </c>
      <c r="AB51" s="55" t="s">
        <v>360</v>
      </c>
      <c r="AC51" s="56" t="s">
        <v>360</v>
      </c>
      <c r="AD51" s="56" t="s">
        <v>360</v>
      </c>
      <c r="AE51" s="56" t="s">
        <v>360</v>
      </c>
      <c r="AF51" s="56" t="s">
        <v>360</v>
      </c>
      <c r="AG51" s="57" t="s">
        <v>360</v>
      </c>
      <c r="AH51" s="58" t="s">
        <v>360</v>
      </c>
      <c r="AI51" s="59" t="s">
        <v>360</v>
      </c>
      <c r="AJ51" s="59" t="s">
        <v>360</v>
      </c>
      <c r="AK51" s="59" t="s">
        <v>360</v>
      </c>
      <c r="AL51" s="59" t="s">
        <v>360</v>
      </c>
    </row>
    <row r="52" spans="2:38" ht="15.75" x14ac:dyDescent="0.25">
      <c r="B52" s="401"/>
      <c r="C52" s="401"/>
      <c r="D52" s="402"/>
      <c r="E52" s="406"/>
      <c r="F52" s="407"/>
      <c r="G52" s="407"/>
      <c r="H52" s="407"/>
      <c r="I52" s="408"/>
      <c r="J52" s="76" t="s">
        <v>360</v>
      </c>
      <c r="K52" s="77" t="s">
        <v>360</v>
      </c>
      <c r="L52" s="77" t="s">
        <v>360</v>
      </c>
      <c r="M52" s="77" t="s">
        <v>360</v>
      </c>
      <c r="N52" s="77" t="s">
        <v>360</v>
      </c>
      <c r="O52" s="78" t="s">
        <v>360</v>
      </c>
      <c r="P52" s="76" t="s">
        <v>360</v>
      </c>
      <c r="Q52" s="77" t="s">
        <v>360</v>
      </c>
      <c r="R52" s="77" t="s">
        <v>360</v>
      </c>
      <c r="S52" s="77" t="s">
        <v>360</v>
      </c>
      <c r="T52" s="77" t="s">
        <v>360</v>
      </c>
      <c r="U52" s="78" t="s">
        <v>360</v>
      </c>
      <c r="V52" s="220" t="s">
        <v>360</v>
      </c>
      <c r="W52" s="221" t="s">
        <v>360</v>
      </c>
      <c r="X52" s="68" t="s">
        <v>360</v>
      </c>
      <c r="Y52" s="68" t="s">
        <v>360</v>
      </c>
      <c r="Z52" s="68" t="s">
        <v>360</v>
      </c>
      <c r="AA52" s="69" t="s">
        <v>360</v>
      </c>
      <c r="AB52" s="55" t="s">
        <v>360</v>
      </c>
      <c r="AC52" s="56" t="s">
        <v>360</v>
      </c>
      <c r="AD52" s="56" t="s">
        <v>360</v>
      </c>
      <c r="AE52" s="56" t="s">
        <v>360</v>
      </c>
      <c r="AF52" s="56" t="s">
        <v>360</v>
      </c>
      <c r="AG52" s="57" t="s">
        <v>360</v>
      </c>
      <c r="AH52" s="58" t="s">
        <v>360</v>
      </c>
      <c r="AI52" s="59" t="s">
        <v>360</v>
      </c>
      <c r="AJ52" s="59" t="s">
        <v>360</v>
      </c>
      <c r="AK52" s="59" t="s">
        <v>360</v>
      </c>
      <c r="AL52" s="59" t="s">
        <v>360</v>
      </c>
    </row>
    <row r="53" spans="2:38" ht="5.25" customHeight="1" x14ac:dyDescent="0.25">
      <c r="B53" s="401"/>
      <c r="C53" s="401"/>
      <c r="D53" s="402"/>
      <c r="E53" s="406"/>
      <c r="F53" s="407"/>
      <c r="G53" s="407"/>
      <c r="H53" s="407"/>
      <c r="I53" s="408"/>
      <c r="J53" s="76" t="s">
        <v>360</v>
      </c>
      <c r="K53" s="77" t="s">
        <v>360</v>
      </c>
      <c r="L53" s="77" t="s">
        <v>360</v>
      </c>
      <c r="M53" s="77" t="s">
        <v>360</v>
      </c>
      <c r="N53" s="77" t="s">
        <v>360</v>
      </c>
      <c r="O53" s="78" t="s">
        <v>360</v>
      </c>
      <c r="P53" s="76" t="s">
        <v>360</v>
      </c>
      <c r="Q53" s="77" t="s">
        <v>360</v>
      </c>
      <c r="R53" s="77" t="s">
        <v>360</v>
      </c>
      <c r="S53" s="77" t="s">
        <v>360</v>
      </c>
      <c r="T53" s="77" t="s">
        <v>360</v>
      </c>
      <c r="U53" s="78" t="s">
        <v>360</v>
      </c>
      <c r="V53" s="220" t="s">
        <v>360</v>
      </c>
      <c r="W53" s="221" t="s">
        <v>360</v>
      </c>
      <c r="X53" s="68" t="s">
        <v>360</v>
      </c>
      <c r="Y53" s="68" t="s">
        <v>360</v>
      </c>
      <c r="Z53" s="68" t="s">
        <v>360</v>
      </c>
      <c r="AA53" s="69" t="s">
        <v>360</v>
      </c>
      <c r="AB53" s="55" t="s">
        <v>360</v>
      </c>
      <c r="AC53" s="56" t="s">
        <v>360</v>
      </c>
      <c r="AD53" s="56" t="s">
        <v>360</v>
      </c>
      <c r="AE53" s="56" t="s">
        <v>360</v>
      </c>
      <c r="AF53" s="56" t="s">
        <v>360</v>
      </c>
      <c r="AG53" s="57" t="s">
        <v>360</v>
      </c>
      <c r="AH53" s="58" t="s">
        <v>360</v>
      </c>
      <c r="AI53" s="59" t="s">
        <v>360</v>
      </c>
      <c r="AJ53" s="59" t="s">
        <v>360</v>
      </c>
      <c r="AK53" s="59" t="s">
        <v>360</v>
      </c>
      <c r="AL53" s="59" t="s">
        <v>360</v>
      </c>
    </row>
    <row r="54" spans="2:38" ht="3" hidden="1" customHeight="1" x14ac:dyDescent="0.25">
      <c r="B54" s="401"/>
      <c r="C54" s="401"/>
      <c r="D54" s="402"/>
      <c r="E54" s="406"/>
      <c r="F54" s="407"/>
      <c r="G54" s="407"/>
      <c r="H54" s="407"/>
      <c r="I54" s="408"/>
      <c r="J54" s="76" t="s">
        <v>360</v>
      </c>
      <c r="K54" s="77" t="s">
        <v>360</v>
      </c>
      <c r="L54" s="77" t="s">
        <v>360</v>
      </c>
      <c r="M54" s="77" t="s">
        <v>360</v>
      </c>
      <c r="N54" s="77" t="s">
        <v>360</v>
      </c>
      <c r="O54" s="78" t="s">
        <v>360</v>
      </c>
      <c r="P54" s="76" t="s">
        <v>360</v>
      </c>
      <c r="Q54" s="77" t="s">
        <v>360</v>
      </c>
      <c r="R54" s="77" t="s">
        <v>360</v>
      </c>
      <c r="S54" s="77" t="s">
        <v>360</v>
      </c>
      <c r="T54" s="77" t="s">
        <v>360</v>
      </c>
      <c r="U54" s="78" t="s">
        <v>360</v>
      </c>
      <c r="V54" s="220" t="s">
        <v>360</v>
      </c>
      <c r="W54" s="221" t="s">
        <v>360</v>
      </c>
      <c r="X54" s="68" t="s">
        <v>360</v>
      </c>
      <c r="Y54" s="68" t="s">
        <v>360</v>
      </c>
      <c r="Z54" s="68" t="s">
        <v>360</v>
      </c>
      <c r="AA54" s="69" t="s">
        <v>360</v>
      </c>
      <c r="AB54" s="55" t="s">
        <v>360</v>
      </c>
      <c r="AC54" s="56" t="s">
        <v>360</v>
      </c>
      <c r="AD54" s="56" t="s">
        <v>360</v>
      </c>
      <c r="AE54" s="56" t="s">
        <v>360</v>
      </c>
      <c r="AF54" s="56" t="s">
        <v>360</v>
      </c>
      <c r="AG54" s="57" t="s">
        <v>360</v>
      </c>
      <c r="AH54" s="58" t="s">
        <v>360</v>
      </c>
      <c r="AI54" s="59" t="s">
        <v>360</v>
      </c>
      <c r="AJ54" s="59" t="s">
        <v>360</v>
      </c>
      <c r="AK54" s="59" t="s">
        <v>360</v>
      </c>
      <c r="AL54" s="59" t="s">
        <v>360</v>
      </c>
    </row>
    <row r="55" spans="2:38" ht="15.75" hidden="1" x14ac:dyDescent="0.25">
      <c r="B55" s="401"/>
      <c r="C55" s="401"/>
      <c r="D55" s="402"/>
      <c r="E55" s="406"/>
      <c r="F55" s="407"/>
      <c r="G55" s="407"/>
      <c r="H55" s="407"/>
      <c r="I55" s="408"/>
      <c r="J55" s="76" t="s">
        <v>360</v>
      </c>
      <c r="K55" s="77" t="s">
        <v>360</v>
      </c>
      <c r="L55" s="77" t="s">
        <v>360</v>
      </c>
      <c r="M55" s="77" t="s">
        <v>360</v>
      </c>
      <c r="N55" s="77" t="s">
        <v>360</v>
      </c>
      <c r="O55" s="78" t="s">
        <v>360</v>
      </c>
      <c r="P55" s="76" t="s">
        <v>360</v>
      </c>
      <c r="Q55" s="77" t="s">
        <v>360</v>
      </c>
      <c r="R55" s="77" t="s">
        <v>360</v>
      </c>
      <c r="S55" s="77" t="s">
        <v>360</v>
      </c>
      <c r="T55" s="77" t="s">
        <v>360</v>
      </c>
      <c r="U55" s="78" t="s">
        <v>360</v>
      </c>
      <c r="V55" s="220" t="s">
        <v>360</v>
      </c>
      <c r="W55" s="221" t="s">
        <v>360</v>
      </c>
      <c r="X55" s="68" t="s">
        <v>360</v>
      </c>
      <c r="Y55" s="68" t="s">
        <v>360</v>
      </c>
      <c r="Z55" s="68" t="s">
        <v>360</v>
      </c>
      <c r="AA55" s="69" t="s">
        <v>360</v>
      </c>
      <c r="AB55" s="55" t="s">
        <v>360</v>
      </c>
      <c r="AC55" s="56" t="s">
        <v>360</v>
      </c>
      <c r="AD55" s="56" t="s">
        <v>360</v>
      </c>
      <c r="AE55" s="56" t="s">
        <v>360</v>
      </c>
      <c r="AF55" s="56" t="s">
        <v>360</v>
      </c>
      <c r="AG55" s="57" t="s">
        <v>360</v>
      </c>
      <c r="AH55" s="58" t="s">
        <v>360</v>
      </c>
      <c r="AI55" s="59" t="s">
        <v>360</v>
      </c>
      <c r="AJ55" s="59" t="s">
        <v>360</v>
      </c>
      <c r="AK55" s="59" t="s">
        <v>360</v>
      </c>
      <c r="AL55" s="59" t="s">
        <v>360</v>
      </c>
    </row>
    <row r="56" spans="2:38" ht="15.75" hidden="1" x14ac:dyDescent="0.25">
      <c r="B56" s="401"/>
      <c r="C56" s="401"/>
      <c r="D56" s="402"/>
      <c r="E56" s="406"/>
      <c r="F56" s="407"/>
      <c r="G56" s="407"/>
      <c r="H56" s="407"/>
      <c r="I56" s="408"/>
      <c r="J56" s="76" t="s">
        <v>360</v>
      </c>
      <c r="K56" s="77" t="s">
        <v>360</v>
      </c>
      <c r="L56" s="77" t="s">
        <v>360</v>
      </c>
      <c r="M56" s="77" t="s">
        <v>360</v>
      </c>
      <c r="N56" s="77" t="s">
        <v>360</v>
      </c>
      <c r="O56" s="78" t="s">
        <v>360</v>
      </c>
      <c r="P56" s="76" t="s">
        <v>360</v>
      </c>
      <c r="Q56" s="77" t="s">
        <v>360</v>
      </c>
      <c r="R56" s="77" t="s">
        <v>360</v>
      </c>
      <c r="S56" s="77" t="s">
        <v>360</v>
      </c>
      <c r="T56" s="77" t="s">
        <v>360</v>
      </c>
      <c r="U56" s="78" t="s">
        <v>360</v>
      </c>
      <c r="V56" s="220" t="s">
        <v>360</v>
      </c>
      <c r="W56" s="221" t="s">
        <v>360</v>
      </c>
      <c r="X56" s="68" t="s">
        <v>360</v>
      </c>
      <c r="Y56" s="68" t="s">
        <v>360</v>
      </c>
      <c r="Z56" s="68" t="s">
        <v>360</v>
      </c>
      <c r="AA56" s="69" t="s">
        <v>360</v>
      </c>
      <c r="AB56" s="55" t="s">
        <v>360</v>
      </c>
      <c r="AC56" s="56" t="s">
        <v>360</v>
      </c>
      <c r="AD56" s="56" t="s">
        <v>360</v>
      </c>
      <c r="AE56" s="56" t="s">
        <v>360</v>
      </c>
      <c r="AF56" s="56" t="s">
        <v>360</v>
      </c>
      <c r="AG56" s="57" t="s">
        <v>360</v>
      </c>
      <c r="AH56" s="58" t="s">
        <v>360</v>
      </c>
      <c r="AI56" s="59" t="s">
        <v>360</v>
      </c>
      <c r="AJ56" s="59" t="s">
        <v>360</v>
      </c>
      <c r="AK56" s="59" t="s">
        <v>360</v>
      </c>
      <c r="AL56" s="59" t="s">
        <v>360</v>
      </c>
    </row>
    <row r="57" spans="2:38" ht="16.5" thickBot="1" x14ac:dyDescent="0.3">
      <c r="B57" s="401"/>
      <c r="C57" s="401"/>
      <c r="D57" s="402"/>
      <c r="E57" s="409"/>
      <c r="F57" s="410"/>
      <c r="G57" s="410"/>
      <c r="H57" s="410"/>
      <c r="I57" s="411"/>
      <c r="J57" s="79" t="s">
        <v>360</v>
      </c>
      <c r="K57" s="80" t="s">
        <v>360</v>
      </c>
      <c r="L57" s="80" t="s">
        <v>360</v>
      </c>
      <c r="M57" s="80" t="s">
        <v>360</v>
      </c>
      <c r="N57" s="80" t="s">
        <v>360</v>
      </c>
      <c r="O57" s="81" t="s">
        <v>360</v>
      </c>
      <c r="P57" s="79" t="s">
        <v>360</v>
      </c>
      <c r="Q57" s="80" t="s">
        <v>360</v>
      </c>
      <c r="R57" s="80" t="s">
        <v>360</v>
      </c>
      <c r="S57" s="80" t="s">
        <v>360</v>
      </c>
      <c r="T57" s="80" t="s">
        <v>360</v>
      </c>
      <c r="U57" s="81" t="s">
        <v>360</v>
      </c>
      <c r="V57" s="223" t="s">
        <v>360</v>
      </c>
      <c r="W57" s="224" t="s">
        <v>360</v>
      </c>
      <c r="X57" s="71" t="s">
        <v>360</v>
      </c>
      <c r="Y57" s="71" t="s">
        <v>360</v>
      </c>
      <c r="Z57" s="71" t="s">
        <v>360</v>
      </c>
      <c r="AA57" s="72" t="s">
        <v>360</v>
      </c>
      <c r="AB57" s="60" t="s">
        <v>360</v>
      </c>
      <c r="AC57" s="61" t="s">
        <v>360</v>
      </c>
      <c r="AD57" s="61" t="s">
        <v>360</v>
      </c>
      <c r="AE57" s="61" t="s">
        <v>360</v>
      </c>
      <c r="AF57" s="61" t="s">
        <v>360</v>
      </c>
      <c r="AG57" s="62" t="s">
        <v>360</v>
      </c>
      <c r="AH57" s="58" t="s">
        <v>360</v>
      </c>
      <c r="AI57" s="59" t="s">
        <v>360</v>
      </c>
      <c r="AJ57" s="59" t="s">
        <v>360</v>
      </c>
      <c r="AK57" s="59" t="s">
        <v>360</v>
      </c>
      <c r="AL57" s="59" t="s">
        <v>360</v>
      </c>
    </row>
    <row r="58" spans="2:38" ht="15" customHeight="1" x14ac:dyDescent="0.25">
      <c r="J58" s="403" t="s">
        <v>168</v>
      </c>
      <c r="K58" s="404"/>
      <c r="L58" s="404"/>
      <c r="M58" s="404"/>
      <c r="N58" s="404"/>
      <c r="O58" s="405"/>
      <c r="P58" s="403" t="s">
        <v>169</v>
      </c>
      <c r="Q58" s="404"/>
      <c r="R58" s="404"/>
      <c r="S58" s="404"/>
      <c r="T58" s="404"/>
      <c r="U58" s="405"/>
      <c r="V58" s="403" t="s">
        <v>170</v>
      </c>
      <c r="W58" s="404"/>
      <c r="X58" s="404"/>
      <c r="Y58" s="404"/>
      <c r="Z58" s="404"/>
      <c r="AA58" s="405"/>
      <c r="AB58" s="403" t="s">
        <v>171</v>
      </c>
      <c r="AC58" s="453"/>
      <c r="AD58" s="404"/>
      <c r="AE58" s="404"/>
      <c r="AF58" s="404"/>
      <c r="AG58" s="404"/>
      <c r="AH58" s="403" t="s">
        <v>172</v>
      </c>
      <c r="AI58" s="404"/>
      <c r="AJ58" s="404"/>
      <c r="AK58" s="404"/>
      <c r="AL58" s="405"/>
    </row>
    <row r="59" spans="2:38" ht="15" customHeight="1" x14ac:dyDescent="0.25">
      <c r="J59" s="406"/>
      <c r="K59" s="407"/>
      <c r="L59" s="407"/>
      <c r="M59" s="407"/>
      <c r="N59" s="407"/>
      <c r="O59" s="408"/>
      <c r="P59" s="406"/>
      <c r="Q59" s="407"/>
      <c r="R59" s="407"/>
      <c r="S59" s="407"/>
      <c r="T59" s="407"/>
      <c r="U59" s="408"/>
      <c r="V59" s="406"/>
      <c r="W59" s="407"/>
      <c r="X59" s="407"/>
      <c r="Y59" s="407"/>
      <c r="Z59" s="407"/>
      <c r="AA59" s="408"/>
      <c r="AB59" s="406"/>
      <c r="AC59" s="407"/>
      <c r="AD59" s="407"/>
      <c r="AE59" s="407"/>
      <c r="AF59" s="407"/>
      <c r="AG59" s="407"/>
      <c r="AH59" s="422"/>
      <c r="AI59" s="435"/>
      <c r="AJ59" s="435"/>
      <c r="AK59" s="435"/>
      <c r="AL59" s="408"/>
    </row>
    <row r="60" spans="2:38" ht="15" customHeight="1" x14ac:dyDescent="0.25">
      <c r="J60" s="406"/>
      <c r="K60" s="407"/>
      <c r="L60" s="407"/>
      <c r="M60" s="407"/>
      <c r="N60" s="407"/>
      <c r="O60" s="408"/>
      <c r="P60" s="406"/>
      <c r="Q60" s="407"/>
      <c r="R60" s="407"/>
      <c r="S60" s="407"/>
      <c r="T60" s="407"/>
      <c r="U60" s="408"/>
      <c r="V60" s="406"/>
      <c r="W60" s="407"/>
      <c r="X60" s="407"/>
      <c r="Y60" s="407"/>
      <c r="Z60" s="407"/>
      <c r="AA60" s="408"/>
      <c r="AB60" s="406"/>
      <c r="AC60" s="407"/>
      <c r="AD60" s="407"/>
      <c r="AE60" s="407"/>
      <c r="AF60" s="407"/>
      <c r="AG60" s="407"/>
      <c r="AH60" s="422"/>
      <c r="AI60" s="435"/>
      <c r="AJ60" s="435"/>
      <c r="AK60" s="435"/>
      <c r="AL60" s="408"/>
    </row>
    <row r="61" spans="2:38" ht="15" customHeight="1" x14ac:dyDescent="0.25">
      <c r="J61" s="406"/>
      <c r="K61" s="407"/>
      <c r="L61" s="407"/>
      <c r="M61" s="407"/>
      <c r="N61" s="407"/>
      <c r="O61" s="408"/>
      <c r="P61" s="406"/>
      <c r="Q61" s="407"/>
      <c r="R61" s="407"/>
      <c r="S61" s="407"/>
      <c r="T61" s="407"/>
      <c r="U61" s="408"/>
      <c r="V61" s="406"/>
      <c r="W61" s="407"/>
      <c r="X61" s="407"/>
      <c r="Y61" s="407"/>
      <c r="Z61" s="407"/>
      <c r="AA61" s="408"/>
      <c r="AB61" s="406"/>
      <c r="AC61" s="407"/>
      <c r="AD61" s="407"/>
      <c r="AE61" s="407"/>
      <c r="AF61" s="407"/>
      <c r="AG61" s="407"/>
      <c r="AH61" s="406"/>
      <c r="AI61" s="435"/>
      <c r="AJ61" s="435"/>
      <c r="AK61" s="435"/>
      <c r="AL61" s="408"/>
    </row>
    <row r="62" spans="2:38" ht="15" customHeight="1" x14ac:dyDescent="0.25">
      <c r="J62" s="406"/>
      <c r="K62" s="407"/>
      <c r="L62" s="407"/>
      <c r="M62" s="407"/>
      <c r="N62" s="407"/>
      <c r="O62" s="408"/>
      <c r="P62" s="406"/>
      <c r="Q62" s="407"/>
      <c r="R62" s="407"/>
      <c r="S62" s="407"/>
      <c r="T62" s="407"/>
      <c r="U62" s="408"/>
      <c r="V62" s="406"/>
      <c r="W62" s="407"/>
      <c r="X62" s="407"/>
      <c r="Y62" s="407"/>
      <c r="Z62" s="407"/>
      <c r="AA62" s="408"/>
      <c r="AB62" s="406"/>
      <c r="AC62" s="407"/>
      <c r="AD62" s="407"/>
      <c r="AE62" s="407"/>
      <c r="AF62" s="407"/>
      <c r="AG62" s="407"/>
      <c r="AH62" s="406"/>
      <c r="AI62" s="435"/>
      <c r="AJ62" s="435"/>
      <c r="AK62" s="435"/>
      <c r="AL62" s="408"/>
    </row>
    <row r="63" spans="2:38" ht="28.5" customHeight="1" thickBot="1" x14ac:dyDescent="0.3">
      <c r="J63" s="409"/>
      <c r="K63" s="410"/>
      <c r="L63" s="410"/>
      <c r="M63" s="410"/>
      <c r="N63" s="410"/>
      <c r="O63" s="411"/>
      <c r="P63" s="409"/>
      <c r="Q63" s="410"/>
      <c r="R63" s="410"/>
      <c r="S63" s="410"/>
      <c r="T63" s="410"/>
      <c r="U63" s="411"/>
      <c r="V63" s="409"/>
      <c r="W63" s="410"/>
      <c r="X63" s="410"/>
      <c r="Y63" s="410"/>
      <c r="Z63" s="410"/>
      <c r="AA63" s="411"/>
      <c r="AB63" s="409"/>
      <c r="AC63" s="410"/>
      <c r="AD63" s="410"/>
      <c r="AE63" s="410"/>
      <c r="AF63" s="410"/>
      <c r="AG63" s="410"/>
      <c r="AH63" s="409"/>
      <c r="AI63" s="410"/>
      <c r="AJ63" s="410"/>
      <c r="AK63" s="410"/>
      <c r="AL63" s="411"/>
    </row>
  </sheetData>
  <mergeCells count="22">
    <mergeCell ref="AH58:AL63"/>
    <mergeCell ref="E28:I37"/>
    <mergeCell ref="AN28:AS37"/>
    <mergeCell ref="AT28:AU35"/>
    <mergeCell ref="E38:I47"/>
    <mergeCell ref="AN38:AS47"/>
    <mergeCell ref="AT38:AU44"/>
    <mergeCell ref="E48:I57"/>
    <mergeCell ref="J58:O63"/>
    <mergeCell ref="P58:U63"/>
    <mergeCell ref="V58:AA63"/>
    <mergeCell ref="AB58:AG63"/>
    <mergeCell ref="B4:I6"/>
    <mergeCell ref="J4:AL6"/>
    <mergeCell ref="AT4:AU6"/>
    <mergeCell ref="B8:D57"/>
    <mergeCell ref="E8:I17"/>
    <mergeCell ref="AN8:AS17"/>
    <mergeCell ref="AT8:AU14"/>
    <mergeCell ref="E18:I27"/>
    <mergeCell ref="AN18:AS27"/>
    <mergeCell ref="AT18:AU27"/>
  </mergeCells>
  <pageMargins left="0.7" right="0.7" top="0.75" bottom="0.75" header="0.3" footer="0.3"/>
</worksheet>
</file>

<file path=xl/worksheets/sheet11.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89B510D2-BA40-45F9-A728-17D3F6372F75}">
  <dimension ref="B1:Z61"/>
  <sheetViews>
    <sheetView workbookViewId="0">
      <selection activeCell="Q15" sqref="Q15"/>
    </sheetView>
  </sheetViews>
  <sheetFormatPr baseColWidth="10" defaultRowHeight="15" x14ac:dyDescent="0.25"/>
  <cols>
    <col min="2" max="2" width="25.5703125" customWidth="1"/>
    <col min="6" max="6" width="27.42578125" customWidth="1"/>
    <col min="7" max="7" width="24.7109375" style="134" customWidth="1"/>
    <col min="8" max="8" width="11.42578125" style="134"/>
    <col min="9" max="9" width="18.28515625" style="134" customWidth="1"/>
    <col min="10" max="12" width="11.42578125" style="134"/>
    <col min="17" max="17" width="21.5703125" customWidth="1"/>
    <col min="18" max="18" width="17.5703125" bestFit="1" customWidth="1"/>
    <col min="19" max="19" width="23.85546875" bestFit="1" customWidth="1"/>
    <col min="21" max="21" width="15.5703125" bestFit="1" customWidth="1"/>
    <col min="22" max="22" width="25.28515625" bestFit="1" customWidth="1"/>
    <col min="24" max="24" width="21" bestFit="1" customWidth="1"/>
  </cols>
  <sheetData>
    <row r="1" spans="2:26" x14ac:dyDescent="0.25">
      <c r="G1" s="134" t="s">
        <v>23</v>
      </c>
      <c r="H1" s="134" t="s">
        <v>15</v>
      </c>
    </row>
    <row r="4" spans="2:26" x14ac:dyDescent="0.25">
      <c r="B4" t="s">
        <v>220</v>
      </c>
      <c r="C4" t="s">
        <v>166</v>
      </c>
      <c r="F4" t="s">
        <v>52</v>
      </c>
      <c r="G4" s="133" t="s">
        <v>245</v>
      </c>
      <c r="H4" s="133">
        <v>0.2</v>
      </c>
      <c r="I4" s="133"/>
      <c r="K4" s="133"/>
      <c r="Q4" t="s">
        <v>246</v>
      </c>
      <c r="R4" s="133">
        <v>0.5</v>
      </c>
      <c r="S4" s="134" t="s">
        <v>111</v>
      </c>
      <c r="T4" s="133">
        <v>0.3</v>
      </c>
      <c r="U4" s="134" t="s">
        <v>124</v>
      </c>
      <c r="V4" s="133">
        <v>0.4</v>
      </c>
      <c r="W4" s="134" t="s">
        <v>127</v>
      </c>
    </row>
    <row r="5" spans="2:26" x14ac:dyDescent="0.25">
      <c r="B5" t="s">
        <v>221</v>
      </c>
      <c r="C5" t="s">
        <v>166</v>
      </c>
      <c r="F5" t="s">
        <v>53</v>
      </c>
      <c r="G5" s="133" t="s">
        <v>245</v>
      </c>
      <c r="H5" s="133">
        <v>0.2</v>
      </c>
      <c r="I5" s="133"/>
      <c r="K5" s="133"/>
      <c r="Q5" t="s">
        <v>247</v>
      </c>
      <c r="R5" s="133">
        <v>0.45</v>
      </c>
      <c r="S5" s="134" t="s">
        <v>111</v>
      </c>
      <c r="T5" s="133">
        <v>0.36</v>
      </c>
      <c r="U5" s="134" t="s">
        <v>124</v>
      </c>
      <c r="V5" s="133">
        <v>0.4</v>
      </c>
      <c r="W5" s="134" t="s">
        <v>127</v>
      </c>
    </row>
    <row r="6" spans="2:26" x14ac:dyDescent="0.25">
      <c r="B6" t="s">
        <v>222</v>
      </c>
      <c r="C6" t="s">
        <v>127</v>
      </c>
      <c r="F6" t="s">
        <v>54</v>
      </c>
      <c r="G6" s="133" t="s">
        <v>113</v>
      </c>
      <c r="H6" s="133">
        <v>0.6</v>
      </c>
      <c r="I6" s="133" t="s">
        <v>278</v>
      </c>
      <c r="K6" s="133"/>
      <c r="Q6" t="s">
        <v>248</v>
      </c>
      <c r="R6" s="133">
        <v>0.4</v>
      </c>
      <c r="S6" s="134" t="s">
        <v>111</v>
      </c>
      <c r="T6" s="133">
        <v>0.36</v>
      </c>
      <c r="U6" s="134" t="s">
        <v>124</v>
      </c>
      <c r="V6" s="133">
        <v>0.4</v>
      </c>
      <c r="W6" s="134" t="s">
        <v>127</v>
      </c>
    </row>
    <row r="7" spans="2:26" x14ac:dyDescent="0.25">
      <c r="B7" t="s">
        <v>223</v>
      </c>
      <c r="C7" t="s">
        <v>219</v>
      </c>
      <c r="G7" s="133"/>
      <c r="I7" s="133"/>
      <c r="K7" s="133"/>
      <c r="Q7" t="s">
        <v>249</v>
      </c>
      <c r="R7" s="133">
        <v>0.35</v>
      </c>
      <c r="S7" s="134" t="s">
        <v>113</v>
      </c>
      <c r="T7" s="133">
        <v>0.42</v>
      </c>
      <c r="U7" s="134" t="s">
        <v>124</v>
      </c>
      <c r="V7" s="133">
        <v>0.4</v>
      </c>
      <c r="W7" s="134" t="s">
        <v>127</v>
      </c>
    </row>
    <row r="8" spans="2:26" x14ac:dyDescent="0.25">
      <c r="B8" t="s">
        <v>224</v>
      </c>
      <c r="C8" t="s">
        <v>161</v>
      </c>
      <c r="G8" s="133"/>
      <c r="I8" s="133"/>
      <c r="K8" s="133"/>
      <c r="Q8" t="s">
        <v>250</v>
      </c>
      <c r="R8" s="133">
        <v>0.35</v>
      </c>
      <c r="S8" s="134" t="s">
        <v>113</v>
      </c>
      <c r="T8" s="133">
        <v>0.6</v>
      </c>
      <c r="U8" s="134" t="s">
        <v>124</v>
      </c>
      <c r="V8" s="133">
        <v>0.26</v>
      </c>
      <c r="W8" s="134" t="s">
        <v>127</v>
      </c>
    </row>
    <row r="9" spans="2:26" x14ac:dyDescent="0.25">
      <c r="B9" t="s">
        <v>226</v>
      </c>
      <c r="C9" t="s">
        <v>166</v>
      </c>
      <c r="G9" s="133"/>
      <c r="I9" s="133"/>
      <c r="K9" s="133"/>
      <c r="Q9" t="s">
        <v>251</v>
      </c>
      <c r="R9" s="133">
        <v>0.3</v>
      </c>
      <c r="S9" s="134" t="s">
        <v>113</v>
      </c>
      <c r="T9" s="133">
        <v>0.6</v>
      </c>
      <c r="U9" s="134" t="s">
        <v>124</v>
      </c>
      <c r="V9" s="133">
        <v>0.3</v>
      </c>
      <c r="W9" s="134" t="s">
        <v>127</v>
      </c>
    </row>
    <row r="10" spans="2:26" x14ac:dyDescent="0.25">
      <c r="B10" t="s">
        <v>227</v>
      </c>
      <c r="C10" t="s">
        <v>127</v>
      </c>
    </row>
    <row r="11" spans="2:26" x14ac:dyDescent="0.25">
      <c r="B11" t="s">
        <v>228</v>
      </c>
      <c r="C11" t="s">
        <v>127</v>
      </c>
      <c r="F11" t="s">
        <v>220</v>
      </c>
      <c r="G11" s="134" t="s">
        <v>110</v>
      </c>
      <c r="H11" s="133">
        <v>0.1</v>
      </c>
      <c r="I11" s="134" t="s">
        <v>245</v>
      </c>
      <c r="J11" s="133">
        <v>0.2</v>
      </c>
      <c r="K11" s="134" t="s">
        <v>166</v>
      </c>
    </row>
    <row r="12" spans="2:26" x14ac:dyDescent="0.25">
      <c r="B12" t="s">
        <v>229</v>
      </c>
      <c r="C12" t="s">
        <v>219</v>
      </c>
      <c r="F12" t="s">
        <v>221</v>
      </c>
      <c r="G12" s="134" t="s">
        <v>110</v>
      </c>
      <c r="H12" s="133">
        <v>0.1</v>
      </c>
      <c r="I12" s="134" t="s">
        <v>124</v>
      </c>
      <c r="J12" s="133">
        <v>0.4</v>
      </c>
      <c r="K12" s="134" t="s">
        <v>166</v>
      </c>
      <c r="Q12" t="s">
        <v>14</v>
      </c>
      <c r="R12" t="s">
        <v>279</v>
      </c>
      <c r="S12" s="134" t="s">
        <v>18</v>
      </c>
      <c r="T12" t="s">
        <v>31</v>
      </c>
      <c r="U12" s="134" t="s">
        <v>32</v>
      </c>
      <c r="V12" t="s">
        <v>280</v>
      </c>
      <c r="W12" s="134" t="s">
        <v>15</v>
      </c>
      <c r="X12" t="s">
        <v>23</v>
      </c>
      <c r="Y12" s="134" t="s">
        <v>15</v>
      </c>
      <c r="Z12" t="s">
        <v>281</v>
      </c>
    </row>
    <row r="13" spans="2:26" x14ac:dyDescent="0.25">
      <c r="B13" t="s">
        <v>230</v>
      </c>
      <c r="C13" t="s">
        <v>161</v>
      </c>
      <c r="F13" t="s">
        <v>222</v>
      </c>
      <c r="G13" s="134" t="s">
        <v>110</v>
      </c>
      <c r="H13" s="133">
        <v>0.1</v>
      </c>
      <c r="I13" s="134" t="s">
        <v>127</v>
      </c>
      <c r="J13" s="133">
        <v>0.6</v>
      </c>
      <c r="K13" s="134" t="s">
        <v>127</v>
      </c>
      <c r="Q13" t="s">
        <v>110</v>
      </c>
      <c r="R13" t="s">
        <v>245</v>
      </c>
      <c r="S13" t="s">
        <v>166</v>
      </c>
      <c r="T13" t="s">
        <v>52</v>
      </c>
      <c r="U13" t="s">
        <v>56</v>
      </c>
      <c r="V13" t="s">
        <v>110</v>
      </c>
      <c r="W13" s="132">
        <v>0.1</v>
      </c>
      <c r="X13" t="s">
        <v>245</v>
      </c>
      <c r="Y13" s="132">
        <v>0.2</v>
      </c>
      <c r="Z13" t="s">
        <v>166</v>
      </c>
    </row>
    <row r="14" spans="2:26" x14ac:dyDescent="0.25">
      <c r="B14" t="s">
        <v>231</v>
      </c>
      <c r="C14" t="s">
        <v>127</v>
      </c>
      <c r="F14" t="s">
        <v>223</v>
      </c>
      <c r="G14" s="134" t="s">
        <v>110</v>
      </c>
      <c r="H14" s="133">
        <v>0.1</v>
      </c>
      <c r="I14" s="134" t="s">
        <v>130</v>
      </c>
      <c r="J14" s="133">
        <v>0.8</v>
      </c>
      <c r="K14" s="134" t="s">
        <v>163</v>
      </c>
      <c r="Q14" t="s">
        <v>110</v>
      </c>
      <c r="R14" t="s">
        <v>124</v>
      </c>
      <c r="S14" t="s">
        <v>166</v>
      </c>
      <c r="T14" t="s">
        <v>52</v>
      </c>
      <c r="U14" t="s">
        <v>56</v>
      </c>
      <c r="V14" t="s">
        <v>110</v>
      </c>
      <c r="W14" s="132">
        <v>0.1</v>
      </c>
      <c r="X14" t="s">
        <v>124</v>
      </c>
      <c r="Y14" s="132">
        <v>0.4</v>
      </c>
      <c r="Z14" t="s">
        <v>166</v>
      </c>
    </row>
    <row r="15" spans="2:26" x14ac:dyDescent="0.25">
      <c r="B15" t="s">
        <v>225</v>
      </c>
      <c r="C15" t="s">
        <v>127</v>
      </c>
      <c r="F15" t="s">
        <v>224</v>
      </c>
      <c r="G15" s="134" t="s">
        <v>110</v>
      </c>
      <c r="H15" s="133">
        <v>0.1</v>
      </c>
      <c r="I15" s="134" t="s">
        <v>132</v>
      </c>
      <c r="J15" s="133">
        <v>1</v>
      </c>
      <c r="K15" s="134" t="s">
        <v>161</v>
      </c>
      <c r="Q15" t="s">
        <v>110</v>
      </c>
      <c r="R15" t="s">
        <v>127</v>
      </c>
      <c r="S15" t="s">
        <v>127</v>
      </c>
      <c r="T15" t="s">
        <v>52</v>
      </c>
      <c r="U15" t="s">
        <v>56</v>
      </c>
      <c r="V15" t="s">
        <v>110</v>
      </c>
      <c r="W15" s="132">
        <v>0.1</v>
      </c>
      <c r="X15" t="s">
        <v>127</v>
      </c>
      <c r="Y15" s="132">
        <v>0.6</v>
      </c>
      <c r="Z15" t="s">
        <v>127</v>
      </c>
    </row>
    <row r="16" spans="2:26" x14ac:dyDescent="0.25">
      <c r="B16" t="s">
        <v>241</v>
      </c>
      <c r="C16" t="s">
        <v>127</v>
      </c>
      <c r="F16" t="s">
        <v>226</v>
      </c>
      <c r="G16" s="134" t="s">
        <v>110</v>
      </c>
      <c r="H16" s="133">
        <v>0.2</v>
      </c>
      <c r="I16" s="134" t="s">
        <v>245</v>
      </c>
      <c r="J16" s="133">
        <v>0.2</v>
      </c>
      <c r="K16" s="134" t="s">
        <v>166</v>
      </c>
      <c r="T16" t="s">
        <v>52</v>
      </c>
      <c r="U16" t="s">
        <v>56</v>
      </c>
    </row>
    <row r="17" spans="2:21" x14ac:dyDescent="0.25">
      <c r="B17" t="s">
        <v>232</v>
      </c>
      <c r="C17" t="s">
        <v>219</v>
      </c>
      <c r="F17" t="s">
        <v>227</v>
      </c>
      <c r="G17" s="134" t="s">
        <v>110</v>
      </c>
      <c r="H17" s="133">
        <v>0.2</v>
      </c>
      <c r="I17" s="134" t="s">
        <v>124</v>
      </c>
      <c r="J17" s="133">
        <v>0.4</v>
      </c>
      <c r="K17" s="134" t="s">
        <v>166</v>
      </c>
      <c r="R17" s="133">
        <v>0.5</v>
      </c>
      <c r="S17" s="132">
        <v>0.5</v>
      </c>
      <c r="T17" t="s">
        <v>52</v>
      </c>
      <c r="U17" t="s">
        <v>56</v>
      </c>
    </row>
    <row r="18" spans="2:21" x14ac:dyDescent="0.25">
      <c r="B18" t="s">
        <v>233</v>
      </c>
      <c r="C18" t="s">
        <v>161</v>
      </c>
      <c r="F18" t="s">
        <v>228</v>
      </c>
      <c r="G18" s="134" t="s">
        <v>110</v>
      </c>
      <c r="H18" s="133">
        <v>0.2</v>
      </c>
      <c r="I18" s="134" t="s">
        <v>127</v>
      </c>
      <c r="J18" s="133">
        <v>0.6</v>
      </c>
      <c r="K18" s="134" t="s">
        <v>127</v>
      </c>
      <c r="R18" s="133">
        <v>0.45</v>
      </c>
      <c r="S18" s="132">
        <v>0.35</v>
      </c>
      <c r="T18" t="s">
        <v>52</v>
      </c>
      <c r="U18" t="s">
        <v>56</v>
      </c>
    </row>
    <row r="19" spans="2:21" x14ac:dyDescent="0.25">
      <c r="B19" t="s">
        <v>234</v>
      </c>
      <c r="C19" t="s">
        <v>127</v>
      </c>
      <c r="F19" t="s">
        <v>229</v>
      </c>
      <c r="G19" s="134" t="s">
        <v>110</v>
      </c>
      <c r="H19" s="133">
        <v>0.2</v>
      </c>
      <c r="I19" s="134" t="s">
        <v>130</v>
      </c>
      <c r="J19" s="133">
        <v>0.8</v>
      </c>
      <c r="K19" s="134" t="s">
        <v>163</v>
      </c>
      <c r="R19" s="133">
        <v>0.4</v>
      </c>
      <c r="T19" t="s">
        <v>52</v>
      </c>
      <c r="U19" t="s">
        <v>56</v>
      </c>
    </row>
    <row r="20" spans="2:21" x14ac:dyDescent="0.25">
      <c r="B20" t="s">
        <v>235</v>
      </c>
      <c r="C20" t="s">
        <v>127</v>
      </c>
      <c r="F20" t="s">
        <v>230</v>
      </c>
      <c r="G20" s="134" t="s">
        <v>110</v>
      </c>
      <c r="H20" s="133">
        <v>0.2</v>
      </c>
      <c r="I20" s="134" t="s">
        <v>132</v>
      </c>
      <c r="J20" s="133">
        <v>1</v>
      </c>
      <c r="K20" s="134" t="s">
        <v>161</v>
      </c>
      <c r="R20" s="133">
        <v>0.35</v>
      </c>
      <c r="T20" t="s">
        <v>52</v>
      </c>
      <c r="U20" t="s">
        <v>56</v>
      </c>
    </row>
    <row r="21" spans="2:21" x14ac:dyDescent="0.25">
      <c r="B21" t="s">
        <v>236</v>
      </c>
      <c r="C21" t="s">
        <v>219</v>
      </c>
      <c r="F21" t="s">
        <v>231</v>
      </c>
      <c r="G21" s="134" t="s">
        <v>111</v>
      </c>
      <c r="H21" s="133">
        <v>0.3</v>
      </c>
      <c r="I21" s="134" t="s">
        <v>245</v>
      </c>
      <c r="J21" s="133">
        <v>0.2</v>
      </c>
      <c r="K21" s="134" t="s">
        <v>166</v>
      </c>
      <c r="R21" s="133">
        <v>0.35</v>
      </c>
      <c r="T21" t="s">
        <v>52</v>
      </c>
      <c r="U21" t="s">
        <v>56</v>
      </c>
    </row>
    <row r="22" spans="2:21" x14ac:dyDescent="0.25">
      <c r="B22" t="s">
        <v>237</v>
      </c>
      <c r="C22" t="s">
        <v>219</v>
      </c>
      <c r="F22" t="s">
        <v>225</v>
      </c>
      <c r="G22" s="134" t="s">
        <v>111</v>
      </c>
      <c r="H22" s="133">
        <v>0.3</v>
      </c>
      <c r="I22" s="134" t="s">
        <v>124</v>
      </c>
      <c r="J22" s="133">
        <v>0.4</v>
      </c>
      <c r="K22" s="134" t="s">
        <v>127</v>
      </c>
      <c r="R22" s="133">
        <v>0.3</v>
      </c>
      <c r="T22" t="s">
        <v>52</v>
      </c>
      <c r="U22" t="s">
        <v>56</v>
      </c>
    </row>
    <row r="23" spans="2:21" x14ac:dyDescent="0.25">
      <c r="B23" t="s">
        <v>238</v>
      </c>
      <c r="C23" t="s">
        <v>161</v>
      </c>
      <c r="F23" t="s">
        <v>241</v>
      </c>
      <c r="G23" s="134" t="s">
        <v>111</v>
      </c>
      <c r="H23" s="133">
        <v>0.3</v>
      </c>
      <c r="I23" s="134" t="s">
        <v>127</v>
      </c>
      <c r="J23" s="133">
        <v>0.6</v>
      </c>
      <c r="K23" s="134" t="s">
        <v>127</v>
      </c>
      <c r="T23" t="s">
        <v>52</v>
      </c>
      <c r="U23" t="s">
        <v>56</v>
      </c>
    </row>
    <row r="24" spans="2:21" x14ac:dyDescent="0.25">
      <c r="B24" t="s">
        <v>286</v>
      </c>
      <c r="C24" t="s">
        <v>219</v>
      </c>
      <c r="F24" t="s">
        <v>232</v>
      </c>
      <c r="G24" s="134" t="s">
        <v>111</v>
      </c>
      <c r="H24" s="133">
        <v>0.3</v>
      </c>
      <c r="I24" s="134" t="s">
        <v>130</v>
      </c>
      <c r="J24" s="133">
        <v>0.8</v>
      </c>
      <c r="K24" s="134" t="s">
        <v>163</v>
      </c>
      <c r="T24" t="s">
        <v>52</v>
      </c>
      <c r="U24" t="s">
        <v>56</v>
      </c>
    </row>
    <row r="25" spans="2:21" x14ac:dyDescent="0.25">
      <c r="B25" t="s">
        <v>287</v>
      </c>
      <c r="C25" t="s">
        <v>219</v>
      </c>
      <c r="F25" t="s">
        <v>233</v>
      </c>
      <c r="G25" s="134" t="s">
        <v>111</v>
      </c>
      <c r="H25" s="133">
        <v>0.3</v>
      </c>
      <c r="I25" s="134" t="s">
        <v>132</v>
      </c>
      <c r="J25" s="133">
        <v>1</v>
      </c>
      <c r="K25" s="134" t="s">
        <v>161</v>
      </c>
    </row>
    <row r="26" spans="2:21" x14ac:dyDescent="0.25">
      <c r="B26" t="s">
        <v>288</v>
      </c>
      <c r="C26" t="s">
        <v>219</v>
      </c>
      <c r="F26" t="s">
        <v>234</v>
      </c>
      <c r="G26" s="134" t="s">
        <v>111</v>
      </c>
      <c r="H26" s="133">
        <v>0.4</v>
      </c>
      <c r="I26" s="134" t="s">
        <v>245</v>
      </c>
      <c r="J26" s="133">
        <v>0.2</v>
      </c>
      <c r="K26" s="134" t="s">
        <v>166</v>
      </c>
    </row>
    <row r="27" spans="2:21" x14ac:dyDescent="0.25">
      <c r="B27" t="s">
        <v>289</v>
      </c>
      <c r="C27" t="s">
        <v>219</v>
      </c>
      <c r="F27" t="s">
        <v>235</v>
      </c>
      <c r="G27" s="134" t="s">
        <v>111</v>
      </c>
      <c r="H27" s="133">
        <v>0.4</v>
      </c>
      <c r="I27" s="134" t="s">
        <v>124</v>
      </c>
      <c r="J27" s="133">
        <v>0.4</v>
      </c>
      <c r="K27" s="134" t="s">
        <v>127</v>
      </c>
    </row>
    <row r="28" spans="2:21" x14ac:dyDescent="0.25">
      <c r="B28" t="s">
        <v>290</v>
      </c>
      <c r="C28" t="s">
        <v>161</v>
      </c>
      <c r="F28" t="s">
        <v>236</v>
      </c>
      <c r="G28" s="134" t="s">
        <v>111</v>
      </c>
      <c r="H28" s="133">
        <v>0.4</v>
      </c>
      <c r="I28" s="134" t="s">
        <v>127</v>
      </c>
      <c r="J28" s="133">
        <v>0.6</v>
      </c>
      <c r="K28" s="134" t="s">
        <v>127</v>
      </c>
    </row>
    <row r="29" spans="2:21" x14ac:dyDescent="0.25">
      <c r="F29" t="s">
        <v>237</v>
      </c>
      <c r="G29" s="134" t="s">
        <v>111</v>
      </c>
      <c r="H29" s="133">
        <v>0.4</v>
      </c>
      <c r="I29" s="134" t="s">
        <v>130</v>
      </c>
      <c r="J29" s="133">
        <v>0.8</v>
      </c>
      <c r="K29" s="134" t="s">
        <v>163</v>
      </c>
    </row>
    <row r="30" spans="2:21" x14ac:dyDescent="0.25">
      <c r="F30" t="s">
        <v>238</v>
      </c>
      <c r="G30" s="134" t="s">
        <v>111</v>
      </c>
      <c r="H30" s="133">
        <v>0.4</v>
      </c>
      <c r="I30" s="134" t="s">
        <v>132</v>
      </c>
      <c r="J30" s="133">
        <v>1</v>
      </c>
      <c r="K30" s="134" t="s">
        <v>161</v>
      </c>
    </row>
    <row r="31" spans="2:21" x14ac:dyDescent="0.25">
      <c r="F31" t="s">
        <v>239</v>
      </c>
      <c r="G31" s="134" t="s">
        <v>113</v>
      </c>
      <c r="H31" s="133">
        <v>0.5</v>
      </c>
      <c r="I31" s="134" t="s">
        <v>245</v>
      </c>
      <c r="J31" s="133">
        <v>0.2</v>
      </c>
      <c r="K31" s="134" t="s">
        <v>127</v>
      </c>
    </row>
    <row r="32" spans="2:21" x14ac:dyDescent="0.25">
      <c r="F32" t="s">
        <v>240</v>
      </c>
      <c r="G32" s="134" t="s">
        <v>113</v>
      </c>
      <c r="H32" s="133">
        <v>0.5</v>
      </c>
      <c r="I32" s="134" t="s">
        <v>124</v>
      </c>
      <c r="J32" s="133">
        <v>0.4</v>
      </c>
      <c r="K32" s="134" t="s">
        <v>127</v>
      </c>
    </row>
    <row r="33" spans="6:11" x14ac:dyDescent="0.25">
      <c r="F33" t="s">
        <v>242</v>
      </c>
      <c r="G33" s="134" t="s">
        <v>113</v>
      </c>
      <c r="H33" s="133">
        <v>0.5</v>
      </c>
      <c r="I33" s="134" t="s">
        <v>127</v>
      </c>
      <c r="J33" s="133">
        <v>0.6</v>
      </c>
      <c r="K33" s="134" t="s">
        <v>127</v>
      </c>
    </row>
    <row r="34" spans="6:11" x14ac:dyDescent="0.25">
      <c r="F34" t="s">
        <v>244</v>
      </c>
      <c r="G34" s="134" t="s">
        <v>113</v>
      </c>
      <c r="H34" s="133">
        <v>0.5</v>
      </c>
      <c r="I34" s="134" t="s">
        <v>130</v>
      </c>
      <c r="J34" s="133">
        <v>0.8</v>
      </c>
      <c r="K34" s="134" t="s">
        <v>163</v>
      </c>
    </row>
    <row r="35" spans="6:11" x14ac:dyDescent="0.25">
      <c r="F35" t="s">
        <v>243</v>
      </c>
      <c r="G35" s="134" t="s">
        <v>113</v>
      </c>
      <c r="H35" s="133">
        <v>0.5</v>
      </c>
      <c r="I35" s="134" t="s">
        <v>132</v>
      </c>
      <c r="J35" s="133">
        <v>1</v>
      </c>
      <c r="K35" s="134" t="s">
        <v>161</v>
      </c>
    </row>
    <row r="37" spans="6:11" ht="45" x14ac:dyDescent="0.25">
      <c r="G37" s="135" t="s">
        <v>253</v>
      </c>
    </row>
    <row r="38" spans="6:11" ht="105" x14ac:dyDescent="0.25">
      <c r="G38" s="135" t="s">
        <v>254</v>
      </c>
    </row>
    <row r="39" spans="6:11" ht="75" x14ac:dyDescent="0.25">
      <c r="G39" s="135" t="s">
        <v>255</v>
      </c>
    </row>
    <row r="40" spans="6:11" ht="75" x14ac:dyDescent="0.25">
      <c r="G40" s="135" t="s">
        <v>256</v>
      </c>
    </row>
    <row r="41" spans="6:11" ht="75" x14ac:dyDescent="0.25">
      <c r="G41" s="135" t="s">
        <v>257</v>
      </c>
    </row>
    <row r="42" spans="6:11" ht="45" x14ac:dyDescent="0.25">
      <c r="G42" s="135" t="s">
        <v>258</v>
      </c>
    </row>
    <row r="43" spans="6:11" ht="105" x14ac:dyDescent="0.25">
      <c r="G43" s="135" t="s">
        <v>259</v>
      </c>
    </row>
    <row r="44" spans="6:11" ht="75" x14ac:dyDescent="0.25">
      <c r="G44" s="135" t="s">
        <v>260</v>
      </c>
    </row>
    <row r="45" spans="6:11" ht="75" x14ac:dyDescent="0.25">
      <c r="G45" s="135" t="s">
        <v>261</v>
      </c>
    </row>
    <row r="46" spans="6:11" ht="75" x14ac:dyDescent="0.25">
      <c r="G46" s="135" t="s">
        <v>262</v>
      </c>
    </row>
    <row r="47" spans="6:11" ht="45" x14ac:dyDescent="0.25">
      <c r="G47" s="135" t="s">
        <v>263</v>
      </c>
    </row>
    <row r="48" spans="6:11" ht="105" x14ac:dyDescent="0.25">
      <c r="G48" s="135" t="s">
        <v>264</v>
      </c>
    </row>
    <row r="49" spans="7:7" ht="75" x14ac:dyDescent="0.25">
      <c r="G49" s="135" t="s">
        <v>265</v>
      </c>
    </row>
    <row r="50" spans="7:7" ht="75" x14ac:dyDescent="0.25">
      <c r="G50" s="135" t="s">
        <v>266</v>
      </c>
    </row>
    <row r="51" spans="7:7" ht="75" x14ac:dyDescent="0.25">
      <c r="G51" s="135" t="s">
        <v>267</v>
      </c>
    </row>
    <row r="52" spans="7:7" ht="45" x14ac:dyDescent="0.25">
      <c r="G52" s="135" t="s">
        <v>268</v>
      </c>
    </row>
    <row r="53" spans="7:7" ht="105" x14ac:dyDescent="0.25">
      <c r="G53" s="135" t="s">
        <v>269</v>
      </c>
    </row>
    <row r="54" spans="7:7" ht="75" x14ac:dyDescent="0.25">
      <c r="G54" s="135" t="s">
        <v>270</v>
      </c>
    </row>
    <row r="55" spans="7:7" ht="75" x14ac:dyDescent="0.25">
      <c r="G55" s="135" t="s">
        <v>271</v>
      </c>
    </row>
    <row r="56" spans="7:7" ht="75" x14ac:dyDescent="0.25">
      <c r="G56" s="135" t="s">
        <v>272</v>
      </c>
    </row>
    <row r="57" spans="7:7" ht="45" x14ac:dyDescent="0.25">
      <c r="G57" s="135" t="s">
        <v>273</v>
      </c>
    </row>
    <row r="58" spans="7:7" ht="105" x14ac:dyDescent="0.25">
      <c r="G58" s="135" t="s">
        <v>274</v>
      </c>
    </row>
    <row r="59" spans="7:7" ht="75" x14ac:dyDescent="0.25">
      <c r="G59" s="135" t="s">
        <v>275</v>
      </c>
    </row>
    <row r="60" spans="7:7" ht="75" x14ac:dyDescent="0.25">
      <c r="G60" s="135" t="s">
        <v>276</v>
      </c>
    </row>
    <row r="61" spans="7:7" ht="75" x14ac:dyDescent="0.25">
      <c r="G61" s="135" t="s">
        <v>277</v>
      </c>
    </row>
  </sheetData>
  <pageMargins left="0.7" right="0.7" top="0.75" bottom="0.75" header="0.3" footer="0.3"/>
</worksheet>
</file>

<file path=xl/worksheets/sheet1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A4CE11DC-9CCA-4581-BA3E-60E9533CB3A8}">
  <dimension ref="B2:K31"/>
  <sheetViews>
    <sheetView topLeftCell="A6" workbookViewId="0">
      <selection activeCell="B10" sqref="B10"/>
    </sheetView>
  </sheetViews>
  <sheetFormatPr baseColWidth="10" defaultRowHeight="15" x14ac:dyDescent="0.25"/>
  <cols>
    <col min="2" max="2" width="30.85546875" customWidth="1"/>
    <col min="3" max="3" width="38.140625" customWidth="1"/>
    <col min="4" max="4" width="32.5703125" customWidth="1"/>
    <col min="5" max="5" width="20.42578125" customWidth="1"/>
    <col min="6" max="6" width="22.28515625" customWidth="1"/>
    <col min="7" max="7" width="21.85546875" customWidth="1"/>
    <col min="11" max="11" width="16.42578125" customWidth="1"/>
  </cols>
  <sheetData>
    <row r="2" spans="2:11" x14ac:dyDescent="0.25">
      <c r="B2" s="4" t="s">
        <v>38</v>
      </c>
      <c r="C2" s="4" t="s">
        <v>39</v>
      </c>
      <c r="D2" s="4" t="s">
        <v>46</v>
      </c>
      <c r="E2" s="6" t="s">
        <v>51</v>
      </c>
      <c r="F2" s="4" t="s">
        <v>55</v>
      </c>
      <c r="G2" s="4" t="s">
        <v>58</v>
      </c>
      <c r="H2" s="4" t="s">
        <v>61</v>
      </c>
      <c r="I2" s="4" t="s">
        <v>64</v>
      </c>
      <c r="J2" s="4" t="s">
        <v>175</v>
      </c>
      <c r="K2" s="4" t="s">
        <v>292</v>
      </c>
    </row>
    <row r="3" spans="2:11" ht="30" x14ac:dyDescent="0.25">
      <c r="B3" t="s">
        <v>40</v>
      </c>
      <c r="C3" s="82" t="s">
        <v>41</v>
      </c>
      <c r="D3" s="5" t="s">
        <v>47</v>
      </c>
      <c r="E3" t="s">
        <v>52</v>
      </c>
      <c r="F3" t="s">
        <v>56</v>
      </c>
      <c r="G3" t="s">
        <v>59</v>
      </c>
      <c r="H3" t="s">
        <v>62</v>
      </c>
      <c r="I3" t="s">
        <v>65</v>
      </c>
      <c r="J3" t="s">
        <v>176</v>
      </c>
      <c r="K3" t="s">
        <v>293</v>
      </c>
    </row>
    <row r="4" spans="2:11" ht="75" x14ac:dyDescent="0.25">
      <c r="B4" s="158" t="s">
        <v>298</v>
      </c>
      <c r="C4" t="s">
        <v>42</v>
      </c>
      <c r="D4" s="5" t="s">
        <v>48</v>
      </c>
      <c r="E4" t="s">
        <v>53</v>
      </c>
      <c r="F4" t="s">
        <v>57</v>
      </c>
      <c r="G4" t="s">
        <v>60</v>
      </c>
      <c r="H4" t="s">
        <v>63</v>
      </c>
      <c r="I4" t="s">
        <v>66</v>
      </c>
      <c r="J4" t="s">
        <v>177</v>
      </c>
      <c r="K4" t="s">
        <v>294</v>
      </c>
    </row>
    <row r="5" spans="2:11" ht="60" x14ac:dyDescent="0.25">
      <c r="B5" s="158" t="s">
        <v>311</v>
      </c>
      <c r="C5" t="s">
        <v>43</v>
      </c>
      <c r="D5" s="5" t="s">
        <v>129</v>
      </c>
      <c r="E5" t="s">
        <v>54</v>
      </c>
      <c r="K5" t="s">
        <v>295</v>
      </c>
    </row>
    <row r="6" spans="2:11" ht="45" x14ac:dyDescent="0.25">
      <c r="B6" s="158" t="s">
        <v>297</v>
      </c>
      <c r="C6" t="s">
        <v>44</v>
      </c>
      <c r="D6" s="5" t="s">
        <v>313</v>
      </c>
      <c r="K6" t="s">
        <v>296</v>
      </c>
    </row>
    <row r="7" spans="2:11" ht="60" x14ac:dyDescent="0.25">
      <c r="B7" s="158" t="s">
        <v>324</v>
      </c>
      <c r="C7" t="s">
        <v>45</v>
      </c>
      <c r="D7" s="83" t="s">
        <v>50</v>
      </c>
    </row>
    <row r="8" spans="2:11" ht="30" x14ac:dyDescent="0.25">
      <c r="B8" s="158" t="s">
        <v>411</v>
      </c>
      <c r="C8" t="s">
        <v>312</v>
      </c>
      <c r="D8" s="146" t="s">
        <v>304</v>
      </c>
    </row>
    <row r="9" spans="2:11" ht="30" x14ac:dyDescent="0.25">
      <c r="B9" s="158" t="s">
        <v>412</v>
      </c>
      <c r="C9" t="s">
        <v>174</v>
      </c>
      <c r="D9" s="146" t="s">
        <v>305</v>
      </c>
    </row>
    <row r="10" spans="2:11" ht="30" x14ac:dyDescent="0.25">
      <c r="C10" t="s">
        <v>366</v>
      </c>
      <c r="D10" s="146" t="s">
        <v>306</v>
      </c>
    </row>
    <row r="11" spans="2:11" ht="30" x14ac:dyDescent="0.25">
      <c r="D11" s="146" t="s">
        <v>307</v>
      </c>
    </row>
    <row r="12" spans="2:11" ht="30" x14ac:dyDescent="0.25">
      <c r="D12" s="146" t="s">
        <v>308</v>
      </c>
    </row>
    <row r="13" spans="2:11" ht="30" x14ac:dyDescent="0.25">
      <c r="D13" s="144" t="s">
        <v>299</v>
      </c>
    </row>
    <row r="14" spans="2:11" ht="30" x14ac:dyDescent="0.25">
      <c r="D14" s="144" t="s">
        <v>300</v>
      </c>
    </row>
    <row r="15" spans="2:11" ht="30" x14ac:dyDescent="0.25">
      <c r="D15" s="144" t="s">
        <v>301</v>
      </c>
    </row>
    <row r="16" spans="2:11" ht="30" x14ac:dyDescent="0.25">
      <c r="D16" s="144" t="s">
        <v>302</v>
      </c>
    </row>
    <row r="17" spans="4:4" ht="30" x14ac:dyDescent="0.25">
      <c r="D17" s="144" t="s">
        <v>303</v>
      </c>
    </row>
    <row r="18" spans="4:4" ht="60" x14ac:dyDescent="0.25">
      <c r="D18" s="82" t="s">
        <v>406</v>
      </c>
    </row>
    <row r="19" spans="4:4" ht="60" x14ac:dyDescent="0.25">
      <c r="D19" s="82" t="s">
        <v>407</v>
      </c>
    </row>
    <row r="20" spans="4:4" ht="30" x14ac:dyDescent="0.25">
      <c r="D20" s="172" t="s">
        <v>316</v>
      </c>
    </row>
    <row r="21" spans="4:4" ht="30" x14ac:dyDescent="0.25">
      <c r="D21" s="172" t="s">
        <v>320</v>
      </c>
    </row>
    <row r="22" spans="4:4" ht="30" x14ac:dyDescent="0.25">
      <c r="D22" s="172" t="s">
        <v>321</v>
      </c>
    </row>
    <row r="23" spans="4:4" ht="30" x14ac:dyDescent="0.25">
      <c r="D23" s="172" t="s">
        <v>322</v>
      </c>
    </row>
    <row r="24" spans="4:4" ht="45" x14ac:dyDescent="0.25">
      <c r="D24" s="172" t="s">
        <v>323</v>
      </c>
    </row>
    <row r="25" spans="4:4" ht="45" x14ac:dyDescent="0.25">
      <c r="D25" s="172" t="s">
        <v>314</v>
      </c>
    </row>
    <row r="26" spans="4:4" ht="60" x14ac:dyDescent="0.25">
      <c r="D26" s="172" t="s">
        <v>315</v>
      </c>
    </row>
    <row r="27" spans="4:4" ht="45" x14ac:dyDescent="0.25">
      <c r="D27" s="172" t="s">
        <v>337</v>
      </c>
    </row>
    <row r="28" spans="4:4" ht="45" x14ac:dyDescent="0.25">
      <c r="D28" s="172" t="s">
        <v>338</v>
      </c>
    </row>
    <row r="29" spans="4:4" ht="45" x14ac:dyDescent="0.25">
      <c r="D29" s="172" t="s">
        <v>339</v>
      </c>
    </row>
    <row r="30" spans="4:4" ht="45" x14ac:dyDescent="0.25">
      <c r="D30" s="172" t="s">
        <v>336</v>
      </c>
    </row>
    <row r="31" spans="4:4" ht="45" x14ac:dyDescent="0.25">
      <c r="D31" s="172" t="s">
        <v>340</v>
      </c>
    </row>
  </sheetData>
  <pageMargins left="0.7" right="0.7" top="0.75" bottom="0.75" header="0.3" footer="0.3"/>
  <pageSetup orientation="portrait" r:id="rId1"/>
</worksheet>
</file>

<file path=xl/worksheets/sheet1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FA5CD370-9EE0-499B-B626-C71D8508CF2D}">
  <sheetPr>
    <tabColor rgb="FFFF0000"/>
  </sheetPr>
  <dimension ref="A1:JR59"/>
  <sheetViews>
    <sheetView topLeftCell="A40" zoomScale="71" zoomScaleNormal="71" workbookViewId="0">
      <selection activeCell="B61" sqref="B61"/>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0" customWidth="1"/>
    <col min="6" max="6" width="40.140625" customWidth="1"/>
    <col min="7" max="7" width="20.42578125" customWidth="1"/>
    <col min="8" max="8" width="10.42578125" style="201" customWidth="1"/>
    <col min="9" max="9" width="11.42578125" style="201" customWidth="1"/>
    <col min="10" max="10" width="10.140625" style="202" customWidth="1"/>
    <col min="11" max="11" width="11.42578125" style="201" customWidth="1"/>
    <col min="12" max="12" width="10.85546875" style="201" customWidth="1"/>
    <col min="13" max="13" width="18.28515625" style="201" bestFit="1" customWidth="1"/>
    <col min="14" max="14" width="18.28515625" bestFit="1" customWidth="1"/>
    <col min="15" max="15" width="32.85546875" customWidth="1"/>
    <col min="16" max="16" width="16.5703125" customWidth="1"/>
    <col min="17" max="17" width="14.28515625" customWidth="1"/>
    <col min="18" max="18" width="17.85546875" customWidth="1"/>
    <col min="19" max="19" width="15.140625" customWidth="1"/>
    <col min="20" max="20" width="16.140625" customWidth="1"/>
    <col min="21" max="176" width="11.42578125" style="119"/>
  </cols>
  <sheetData>
    <row r="1" spans="1:278" s="160" customFormat="1" ht="16.5" customHeight="1" x14ac:dyDescent="0.3">
      <c r="A1" s="372"/>
      <c r="B1" s="373"/>
      <c r="C1" s="373"/>
      <c r="D1" s="490" t="s">
        <v>385</v>
      </c>
      <c r="E1" s="490"/>
      <c r="F1" s="490"/>
      <c r="G1" s="490"/>
      <c r="H1" s="490"/>
      <c r="I1" s="490"/>
      <c r="J1" s="490"/>
      <c r="K1" s="490"/>
      <c r="L1" s="490"/>
      <c r="M1" s="490"/>
      <c r="N1" s="490"/>
      <c r="O1" s="490"/>
      <c r="P1" s="490"/>
      <c r="Q1" s="491"/>
      <c r="R1" s="364" t="s">
        <v>67</v>
      </c>
      <c r="S1" s="364"/>
      <c r="T1" s="364"/>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4"/>
      <c r="B2" s="375"/>
      <c r="C2" s="375"/>
      <c r="D2" s="492"/>
      <c r="E2" s="492"/>
      <c r="F2" s="492"/>
      <c r="G2" s="492"/>
      <c r="H2" s="492"/>
      <c r="I2" s="492"/>
      <c r="J2" s="492"/>
      <c r="K2" s="492"/>
      <c r="L2" s="492"/>
      <c r="M2" s="492"/>
      <c r="N2" s="492"/>
      <c r="O2" s="492"/>
      <c r="P2" s="492"/>
      <c r="Q2" s="493"/>
      <c r="R2" s="364"/>
      <c r="S2" s="364"/>
      <c r="T2" s="364"/>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215"/>
      <c r="D3" s="492"/>
      <c r="E3" s="492"/>
      <c r="F3" s="492"/>
      <c r="G3" s="492"/>
      <c r="H3" s="492"/>
      <c r="I3" s="492"/>
      <c r="J3" s="492"/>
      <c r="K3" s="492"/>
      <c r="L3" s="492"/>
      <c r="M3" s="492"/>
      <c r="N3" s="492"/>
      <c r="O3" s="492"/>
      <c r="P3" s="492"/>
      <c r="Q3" s="493"/>
      <c r="R3" s="364"/>
      <c r="S3" s="364"/>
      <c r="T3" s="364"/>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5" t="s">
        <v>0</v>
      </c>
      <c r="B4" s="366"/>
      <c r="C4" s="367"/>
      <c r="D4" s="368" t="str">
        <f>'Mapa Final'!D4</f>
        <v>REGISTRO Y CONTROL DE ABOGADOS Y AUXILIARES DE LA JUSTICIA</v>
      </c>
      <c r="E4" s="369"/>
      <c r="F4" s="369"/>
      <c r="G4" s="369"/>
      <c r="H4" s="369"/>
      <c r="I4" s="369"/>
      <c r="J4" s="369"/>
      <c r="K4" s="369"/>
      <c r="L4" s="369"/>
      <c r="M4" s="369"/>
      <c r="N4" s="370"/>
      <c r="O4" s="371"/>
      <c r="P4" s="371"/>
      <c r="Q4" s="371"/>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5" t="s">
        <v>1</v>
      </c>
      <c r="B5" s="366"/>
      <c r="C5" s="367"/>
      <c r="D5" s="376"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77"/>
      <c r="F5" s="377"/>
      <c r="G5" s="377"/>
      <c r="H5" s="377"/>
      <c r="I5" s="377"/>
      <c r="J5" s="377"/>
      <c r="K5" s="377"/>
      <c r="L5" s="377"/>
      <c r="M5" s="377"/>
      <c r="N5" s="378"/>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5" t="s">
        <v>2</v>
      </c>
      <c r="B6" s="366"/>
      <c r="C6" s="367"/>
      <c r="D6" s="376" t="str">
        <f>'Mapa Final'!D6</f>
        <v xml:space="preserve">Nivel Central </v>
      </c>
      <c r="E6" s="377"/>
      <c r="F6" s="377"/>
      <c r="G6" s="377"/>
      <c r="H6" s="377"/>
      <c r="I6" s="377"/>
      <c r="J6" s="377"/>
      <c r="K6" s="377"/>
      <c r="L6" s="377"/>
      <c r="M6" s="377"/>
      <c r="N6" s="378"/>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196" customFormat="1" ht="40.5" customHeight="1" thickTop="1" thickBot="1" x14ac:dyDescent="0.3">
      <c r="A7" s="485" t="s">
        <v>367</v>
      </c>
      <c r="B7" s="486"/>
      <c r="C7" s="486"/>
      <c r="D7" s="486"/>
      <c r="E7" s="486"/>
      <c r="F7" s="487"/>
      <c r="G7" s="203"/>
      <c r="H7" s="488" t="s">
        <v>368</v>
      </c>
      <c r="I7" s="488"/>
      <c r="J7" s="488"/>
      <c r="K7" s="488" t="s">
        <v>369</v>
      </c>
      <c r="L7" s="488"/>
      <c r="M7" s="488"/>
      <c r="N7" s="489" t="s">
        <v>370</v>
      </c>
      <c r="O7" s="494" t="s">
        <v>371</v>
      </c>
      <c r="P7" s="496" t="s">
        <v>372</v>
      </c>
      <c r="Q7" s="497"/>
      <c r="R7" s="496" t="s">
        <v>373</v>
      </c>
      <c r="S7" s="497"/>
      <c r="T7" s="498" t="s">
        <v>374</v>
      </c>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row>
    <row r="8" spans="1:278" s="197" customFormat="1" ht="60.95" customHeight="1" thickTop="1" thickBot="1" x14ac:dyDescent="0.3">
      <c r="A8" s="213" t="s">
        <v>204</v>
      </c>
      <c r="B8" s="213" t="s">
        <v>403</v>
      </c>
      <c r="C8" s="214" t="s">
        <v>8</v>
      </c>
      <c r="D8" s="204" t="s">
        <v>382</v>
      </c>
      <c r="E8" s="216" t="s">
        <v>10</v>
      </c>
      <c r="F8" s="216" t="s">
        <v>11</v>
      </c>
      <c r="G8" s="216" t="s">
        <v>12</v>
      </c>
      <c r="H8" s="206" t="s">
        <v>375</v>
      </c>
      <c r="I8" s="206" t="s">
        <v>38</v>
      </c>
      <c r="J8" s="206" t="s">
        <v>376</v>
      </c>
      <c r="K8" s="206" t="s">
        <v>375</v>
      </c>
      <c r="L8" s="206" t="s">
        <v>377</v>
      </c>
      <c r="M8" s="206" t="s">
        <v>376</v>
      </c>
      <c r="N8" s="489"/>
      <c r="O8" s="495"/>
      <c r="P8" s="207" t="s">
        <v>378</v>
      </c>
      <c r="Q8" s="207" t="s">
        <v>379</v>
      </c>
      <c r="R8" s="207" t="s">
        <v>380</v>
      </c>
      <c r="S8" s="207" t="s">
        <v>381</v>
      </c>
      <c r="T8" s="498"/>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row>
    <row r="9" spans="1:278" s="198" customFormat="1" ht="10.5" customHeight="1" thickTop="1" thickBot="1" x14ac:dyDescent="0.3">
      <c r="A9" s="483"/>
      <c r="B9" s="484"/>
      <c r="C9" s="484"/>
      <c r="D9" s="484"/>
      <c r="E9" s="484"/>
      <c r="F9" s="484"/>
      <c r="G9" s="484"/>
      <c r="H9" s="484"/>
      <c r="I9" s="484"/>
      <c r="J9" s="484"/>
      <c r="K9" s="484"/>
      <c r="L9" s="484"/>
      <c r="M9" s="484"/>
      <c r="N9" s="484"/>
      <c r="T9" s="208"/>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row>
    <row r="10" spans="1:278" s="199" customFormat="1" ht="15" customHeight="1" x14ac:dyDescent="0.2">
      <c r="A10" s="468">
        <f>'Mapa Final'!A10</f>
        <v>1</v>
      </c>
      <c r="B10" s="454" t="str">
        <f>'Mapa Final'!B10</f>
        <v xml:space="preserve">Expedición de documentos sin el lleno de los requisitos legales </v>
      </c>
      <c r="C10" s="471" t="str">
        <f>'Mapa Final'!C10</f>
        <v>Afectación en la Prestación del Servicio de Justicia</v>
      </c>
      <c r="D10" s="471"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74"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74" t="str">
        <f>'Mapa Final'!F10</f>
        <v xml:space="preserve">Posibilidad de incumplimiento de los requisitos legalmente  establecidas para cada trámite debido a la  omision  o presentación de documentos fraudolentos que pretendan hacer valer. </v>
      </c>
      <c r="G10" s="474" t="str">
        <f>'Mapa Final'!G10</f>
        <v>Fraude Externo</v>
      </c>
      <c r="H10" s="477" t="str">
        <f>'Mapa Final'!I10</f>
        <v>Muy Alta</v>
      </c>
      <c r="I10" s="480" t="str">
        <f>'Mapa Final'!L10</f>
        <v>Leve</v>
      </c>
      <c r="J10" s="459" t="str">
        <f>'Mapa Final'!N10</f>
        <v xml:space="preserve">Alto </v>
      </c>
      <c r="K10" s="462" t="str">
        <f>'Mapa Final'!AA10</f>
        <v>Media</v>
      </c>
      <c r="L10" s="462" t="str">
        <f>'Mapa Final'!AE10</f>
        <v>Leve</v>
      </c>
      <c r="M10" s="465" t="str">
        <f>'Mapa Final'!AG10</f>
        <v>Moderado</v>
      </c>
      <c r="N10" s="462" t="str">
        <f>'Mapa Final'!AH10</f>
        <v>Evitar</v>
      </c>
      <c r="O10" s="456"/>
      <c r="P10" s="456"/>
      <c r="Q10" s="456"/>
      <c r="R10" s="456"/>
      <c r="S10" s="456"/>
      <c r="T10" s="456"/>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row>
    <row r="11" spans="1:278" s="199" customFormat="1" ht="13.5" customHeight="1" x14ac:dyDescent="0.2">
      <c r="A11" s="469"/>
      <c r="B11" s="330"/>
      <c r="C11" s="472"/>
      <c r="D11" s="472"/>
      <c r="E11" s="475"/>
      <c r="F11" s="475"/>
      <c r="G11" s="475"/>
      <c r="H11" s="478"/>
      <c r="I11" s="481"/>
      <c r="J11" s="460"/>
      <c r="K11" s="463"/>
      <c r="L11" s="463"/>
      <c r="M11" s="466"/>
      <c r="N11" s="463"/>
      <c r="O11" s="457"/>
      <c r="P11" s="457"/>
      <c r="Q11" s="457"/>
      <c r="R11" s="457"/>
      <c r="S11" s="457"/>
      <c r="T11" s="457"/>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row>
    <row r="12" spans="1:278" s="199" customFormat="1" ht="13.5" customHeight="1" x14ac:dyDescent="0.2">
      <c r="A12" s="469"/>
      <c r="B12" s="330"/>
      <c r="C12" s="472"/>
      <c r="D12" s="472"/>
      <c r="E12" s="475"/>
      <c r="F12" s="475"/>
      <c r="G12" s="475"/>
      <c r="H12" s="478"/>
      <c r="I12" s="481"/>
      <c r="J12" s="460"/>
      <c r="K12" s="463"/>
      <c r="L12" s="463"/>
      <c r="M12" s="466"/>
      <c r="N12" s="463"/>
      <c r="O12" s="457"/>
      <c r="P12" s="457"/>
      <c r="Q12" s="457"/>
      <c r="R12" s="457"/>
      <c r="S12" s="457"/>
      <c r="T12" s="457"/>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row>
    <row r="13" spans="1:278" s="199" customFormat="1" ht="13.5" customHeight="1" x14ac:dyDescent="0.2">
      <c r="A13" s="469"/>
      <c r="B13" s="330"/>
      <c r="C13" s="472"/>
      <c r="D13" s="472"/>
      <c r="E13" s="475"/>
      <c r="F13" s="475"/>
      <c r="G13" s="475"/>
      <c r="H13" s="478"/>
      <c r="I13" s="481"/>
      <c r="J13" s="460"/>
      <c r="K13" s="463"/>
      <c r="L13" s="463"/>
      <c r="M13" s="466"/>
      <c r="N13" s="463"/>
      <c r="O13" s="457"/>
      <c r="P13" s="457"/>
      <c r="Q13" s="457"/>
      <c r="R13" s="457"/>
      <c r="S13" s="457"/>
      <c r="T13" s="457"/>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row>
    <row r="14" spans="1:278" s="199" customFormat="1" ht="238.5" customHeight="1" thickBot="1" x14ac:dyDescent="0.25">
      <c r="A14" s="470"/>
      <c r="B14" s="455"/>
      <c r="C14" s="473"/>
      <c r="D14" s="473"/>
      <c r="E14" s="476"/>
      <c r="F14" s="476"/>
      <c r="G14" s="476"/>
      <c r="H14" s="479"/>
      <c r="I14" s="482"/>
      <c r="J14" s="461"/>
      <c r="K14" s="464"/>
      <c r="L14" s="464"/>
      <c r="M14" s="467"/>
      <c r="N14" s="464"/>
      <c r="O14" s="458"/>
      <c r="P14" s="458"/>
      <c r="Q14" s="458"/>
      <c r="R14" s="458"/>
      <c r="S14" s="458"/>
      <c r="T14" s="458"/>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row>
    <row r="15" spans="1:278" s="199" customFormat="1" ht="15" customHeight="1" x14ac:dyDescent="0.2">
      <c r="A15" s="468">
        <f>'Mapa Final'!A15</f>
        <v>2</v>
      </c>
      <c r="B15" s="454" t="str">
        <f>'Mapa Final'!B15</f>
        <v>Error en los productos finales expedidos por la URNA</v>
      </c>
      <c r="C15" s="471" t="str">
        <f>'Mapa Final'!C15</f>
        <v>Reputacional</v>
      </c>
      <c r="D15" s="471"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74" t="str">
        <f>'Mapa Final'!E15</f>
        <v>Diligenciamento erroneo de la informacion basica  del solicitante, por parte del Usuario y del Gestor del Trámite.</v>
      </c>
      <c r="F15" s="474" t="str">
        <f>'Mapa Final'!F15</f>
        <v xml:space="preserve">Reprocesos de las actividades, que afecta la imagen y credibilidad de la Corporación. </v>
      </c>
      <c r="G15" s="474" t="str">
        <f>'Mapa Final'!G15</f>
        <v>Usuarios, productos y prácticas organizacionales</v>
      </c>
      <c r="H15" s="477" t="str">
        <f>'Mapa Final'!I15</f>
        <v>Media</v>
      </c>
      <c r="I15" s="480" t="str">
        <f>'Mapa Final'!L15</f>
        <v>Leve</v>
      </c>
      <c r="J15" s="459" t="str">
        <f>'Mapa Final'!N15</f>
        <v>Moderado</v>
      </c>
      <c r="K15" s="462" t="str">
        <f>'Mapa Final'!AA15</f>
        <v>Baja</v>
      </c>
      <c r="L15" s="462" t="str">
        <f>'Mapa Final'!AE15</f>
        <v>Leve</v>
      </c>
      <c r="M15" s="465" t="str">
        <f>'Mapa Final'!AG15</f>
        <v>Bajo</v>
      </c>
      <c r="N15" s="462" t="str">
        <f>'Mapa Final'!AH15</f>
        <v>Evitar</v>
      </c>
      <c r="O15" s="456"/>
      <c r="P15" s="456"/>
      <c r="Q15" s="456"/>
      <c r="R15" s="456"/>
      <c r="S15" s="456"/>
      <c r="T15" s="456"/>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row>
    <row r="16" spans="1:278" s="199" customFormat="1" ht="13.5" customHeight="1" x14ac:dyDescent="0.2">
      <c r="A16" s="469"/>
      <c r="B16" s="330"/>
      <c r="C16" s="472"/>
      <c r="D16" s="472"/>
      <c r="E16" s="475"/>
      <c r="F16" s="475"/>
      <c r="G16" s="475"/>
      <c r="H16" s="478"/>
      <c r="I16" s="481"/>
      <c r="J16" s="460"/>
      <c r="K16" s="463"/>
      <c r="L16" s="463"/>
      <c r="M16" s="466"/>
      <c r="N16" s="463"/>
      <c r="O16" s="457"/>
      <c r="P16" s="457"/>
      <c r="Q16" s="457"/>
      <c r="R16" s="457"/>
      <c r="S16" s="457"/>
      <c r="T16" s="457"/>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row>
    <row r="17" spans="1:176" s="199" customFormat="1" ht="13.5" customHeight="1" x14ac:dyDescent="0.2">
      <c r="A17" s="469"/>
      <c r="B17" s="330"/>
      <c r="C17" s="472"/>
      <c r="D17" s="472"/>
      <c r="E17" s="475"/>
      <c r="F17" s="475"/>
      <c r="G17" s="475"/>
      <c r="H17" s="478"/>
      <c r="I17" s="481"/>
      <c r="J17" s="460"/>
      <c r="K17" s="463"/>
      <c r="L17" s="463"/>
      <c r="M17" s="466"/>
      <c r="N17" s="463"/>
      <c r="O17" s="457"/>
      <c r="P17" s="457"/>
      <c r="Q17" s="457"/>
      <c r="R17" s="457"/>
      <c r="S17" s="457"/>
      <c r="T17" s="457"/>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row>
    <row r="18" spans="1:176" s="199" customFormat="1" ht="13.5" customHeight="1" x14ac:dyDescent="0.2">
      <c r="A18" s="469"/>
      <c r="B18" s="330"/>
      <c r="C18" s="472"/>
      <c r="D18" s="472"/>
      <c r="E18" s="475"/>
      <c r="F18" s="475"/>
      <c r="G18" s="475"/>
      <c r="H18" s="478"/>
      <c r="I18" s="481"/>
      <c r="J18" s="460"/>
      <c r="K18" s="463"/>
      <c r="L18" s="463"/>
      <c r="M18" s="466"/>
      <c r="N18" s="463"/>
      <c r="O18" s="457"/>
      <c r="P18" s="457"/>
      <c r="Q18" s="457"/>
      <c r="R18" s="457"/>
      <c r="S18" s="457"/>
      <c r="T18" s="457"/>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row>
    <row r="19" spans="1:176" s="199" customFormat="1" ht="255.75" customHeight="1" thickBot="1" x14ac:dyDescent="0.25">
      <c r="A19" s="470"/>
      <c r="B19" s="455"/>
      <c r="C19" s="473"/>
      <c r="D19" s="473"/>
      <c r="E19" s="476"/>
      <c r="F19" s="476"/>
      <c r="G19" s="476"/>
      <c r="H19" s="479"/>
      <c r="I19" s="482"/>
      <c r="J19" s="461"/>
      <c r="K19" s="464"/>
      <c r="L19" s="464"/>
      <c r="M19" s="467"/>
      <c r="N19" s="464"/>
      <c r="O19" s="458"/>
      <c r="P19" s="458"/>
      <c r="Q19" s="458"/>
      <c r="R19" s="458"/>
      <c r="S19" s="458"/>
      <c r="T19" s="458"/>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row>
    <row r="20" spans="1:176" x14ac:dyDescent="0.25">
      <c r="A20" s="468" t="e">
        <f>'Mapa Final'!#REF!</f>
        <v>#REF!</v>
      </c>
      <c r="B20" s="454" t="e">
        <f>'Mapa Final'!#REF!</f>
        <v>#REF!</v>
      </c>
      <c r="C20" s="471" t="e">
        <f>'Mapa Final'!#REF!</f>
        <v>#REF!</v>
      </c>
      <c r="D20" s="471" t="e">
        <f>'Mapa Final'!#REF!</f>
        <v>#REF!</v>
      </c>
      <c r="E20" s="474" t="e">
        <f>'Mapa Final'!#REF!</f>
        <v>#REF!</v>
      </c>
      <c r="F20" s="474" t="e">
        <f>'Mapa Final'!#REF!</f>
        <v>#REF!</v>
      </c>
      <c r="G20" s="474" t="e">
        <f>'Mapa Final'!#REF!</f>
        <v>#REF!</v>
      </c>
      <c r="H20" s="477" t="e">
        <f>'Mapa Final'!#REF!</f>
        <v>#REF!</v>
      </c>
      <c r="I20" s="480" t="e">
        <f>'Mapa Final'!#REF!</f>
        <v>#REF!</v>
      </c>
      <c r="J20" s="459" t="e">
        <f>'Mapa Final'!#REF!</f>
        <v>#REF!</v>
      </c>
      <c r="K20" s="462" t="e">
        <f>'Mapa Final'!#REF!</f>
        <v>#REF!</v>
      </c>
      <c r="L20" s="462" t="e">
        <f>'Mapa Final'!#REF!</f>
        <v>#REF!</v>
      </c>
      <c r="M20" s="465" t="e">
        <f>'Mapa Final'!#REF!</f>
        <v>#REF!</v>
      </c>
      <c r="N20" s="462" t="e">
        <f>'Mapa Final'!#REF!</f>
        <v>#REF!</v>
      </c>
      <c r="O20" s="456"/>
      <c r="P20" s="456"/>
      <c r="Q20" s="456"/>
      <c r="R20" s="456"/>
      <c r="S20" s="456"/>
      <c r="T20" s="456"/>
      <c r="U20" s="212"/>
      <c r="V20" s="212"/>
    </row>
    <row r="21" spans="1:176" x14ac:dyDescent="0.25">
      <c r="A21" s="469"/>
      <c r="B21" s="330"/>
      <c r="C21" s="472"/>
      <c r="D21" s="472"/>
      <c r="E21" s="475"/>
      <c r="F21" s="475"/>
      <c r="G21" s="475"/>
      <c r="H21" s="478"/>
      <c r="I21" s="481"/>
      <c r="J21" s="460"/>
      <c r="K21" s="463"/>
      <c r="L21" s="463"/>
      <c r="M21" s="466"/>
      <c r="N21" s="463"/>
      <c r="O21" s="457"/>
      <c r="P21" s="457"/>
      <c r="Q21" s="457"/>
      <c r="R21" s="457"/>
      <c r="S21" s="457"/>
      <c r="T21" s="457"/>
      <c r="U21" s="212"/>
      <c r="V21" s="212"/>
    </row>
    <row r="22" spans="1:176" x14ac:dyDescent="0.25">
      <c r="A22" s="469"/>
      <c r="B22" s="330"/>
      <c r="C22" s="472"/>
      <c r="D22" s="472"/>
      <c r="E22" s="475"/>
      <c r="F22" s="475"/>
      <c r="G22" s="475"/>
      <c r="H22" s="478"/>
      <c r="I22" s="481"/>
      <c r="J22" s="460"/>
      <c r="K22" s="463"/>
      <c r="L22" s="463"/>
      <c r="M22" s="466"/>
      <c r="N22" s="463"/>
      <c r="O22" s="457"/>
      <c r="P22" s="457"/>
      <c r="Q22" s="457"/>
      <c r="R22" s="457"/>
      <c r="S22" s="457"/>
      <c r="T22" s="457"/>
      <c r="U22" s="212"/>
      <c r="V22" s="212"/>
    </row>
    <row r="23" spans="1:176" x14ac:dyDescent="0.25">
      <c r="A23" s="469"/>
      <c r="B23" s="330"/>
      <c r="C23" s="472"/>
      <c r="D23" s="472"/>
      <c r="E23" s="475"/>
      <c r="F23" s="475"/>
      <c r="G23" s="475"/>
      <c r="H23" s="478"/>
      <c r="I23" s="481"/>
      <c r="J23" s="460"/>
      <c r="K23" s="463"/>
      <c r="L23" s="463"/>
      <c r="M23" s="466"/>
      <c r="N23" s="463"/>
      <c r="O23" s="457"/>
      <c r="P23" s="457"/>
      <c r="Q23" s="457"/>
      <c r="R23" s="457"/>
      <c r="S23" s="457"/>
      <c r="T23" s="457"/>
      <c r="U23" s="212"/>
      <c r="V23" s="212"/>
    </row>
    <row r="24" spans="1:176" ht="307.5" customHeight="1" thickBot="1" x14ac:dyDescent="0.3">
      <c r="A24" s="470"/>
      <c r="B24" s="455"/>
      <c r="C24" s="473"/>
      <c r="D24" s="473"/>
      <c r="E24" s="476"/>
      <c r="F24" s="476"/>
      <c r="G24" s="476"/>
      <c r="H24" s="479"/>
      <c r="I24" s="482"/>
      <c r="J24" s="461"/>
      <c r="K24" s="464"/>
      <c r="L24" s="464"/>
      <c r="M24" s="467"/>
      <c r="N24" s="464"/>
      <c r="O24" s="458"/>
      <c r="P24" s="458"/>
      <c r="Q24" s="458"/>
      <c r="R24" s="458"/>
      <c r="S24" s="458"/>
      <c r="T24" s="458"/>
      <c r="U24" s="212"/>
      <c r="V24" s="212"/>
    </row>
    <row r="25" spans="1:176" x14ac:dyDescent="0.25">
      <c r="A25" s="468">
        <f>'Mapa Final'!A20</f>
        <v>3</v>
      </c>
      <c r="B25" s="454" t="str">
        <f>'Mapa Final'!B20</f>
        <v>Corrupción</v>
      </c>
      <c r="C25" s="471" t="str">
        <f>'Mapa Final'!C20</f>
        <v>Reputacional(Corrupción)</v>
      </c>
      <c r="D25" s="471"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74" t="str">
        <f>'Mapa Final'!E20</f>
        <v xml:space="preserve">Carencia de transparencia, etica y valores . </v>
      </c>
      <c r="F25" s="474" t="str">
        <f>'Mapa Final'!F20</f>
        <v xml:space="preserve">Posibilidad de actos indebidos de  los servidores judiciales debido a  la carencia en transparencia, etica y valores </v>
      </c>
      <c r="G25" s="474" t="str">
        <f>'Mapa Final'!G20</f>
        <v>Fraude Interno</v>
      </c>
      <c r="H25" s="477" t="str">
        <f>'Mapa Final'!I20</f>
        <v>Muy Alta</v>
      </c>
      <c r="I25" s="480" t="str">
        <f>'Mapa Final'!L20</f>
        <v>Leve</v>
      </c>
      <c r="J25" s="459" t="str">
        <f>'Mapa Final'!N20</f>
        <v xml:space="preserve">Alto </v>
      </c>
      <c r="K25" s="462" t="str">
        <f>'Mapa Final'!AA20</f>
        <v>Media</v>
      </c>
      <c r="L25" s="462" t="str">
        <f>'Mapa Final'!AE20</f>
        <v>Leve</v>
      </c>
      <c r="M25" s="465" t="str">
        <f>'Mapa Final'!AG20</f>
        <v>Moderado</v>
      </c>
      <c r="N25" s="462" t="str">
        <f>'Mapa Final'!AH20</f>
        <v>Evitar</v>
      </c>
      <c r="O25" s="456"/>
      <c r="P25" s="456"/>
      <c r="Q25" s="456"/>
      <c r="R25" s="456"/>
      <c r="S25" s="456"/>
      <c r="T25" s="456"/>
    </row>
    <row r="26" spans="1:176" x14ac:dyDescent="0.25">
      <c r="A26" s="469"/>
      <c r="B26" s="330"/>
      <c r="C26" s="472"/>
      <c r="D26" s="472"/>
      <c r="E26" s="475"/>
      <c r="F26" s="475"/>
      <c r="G26" s="475"/>
      <c r="H26" s="478"/>
      <c r="I26" s="481"/>
      <c r="J26" s="460"/>
      <c r="K26" s="463"/>
      <c r="L26" s="463"/>
      <c r="M26" s="466"/>
      <c r="N26" s="463"/>
      <c r="O26" s="457"/>
      <c r="P26" s="457"/>
      <c r="Q26" s="457"/>
      <c r="R26" s="457"/>
      <c r="S26" s="457"/>
      <c r="T26" s="457"/>
    </row>
    <row r="27" spans="1:176" x14ac:dyDescent="0.25">
      <c r="A27" s="469"/>
      <c r="B27" s="330"/>
      <c r="C27" s="472"/>
      <c r="D27" s="472"/>
      <c r="E27" s="475"/>
      <c r="F27" s="475"/>
      <c r="G27" s="475"/>
      <c r="H27" s="478"/>
      <c r="I27" s="481"/>
      <c r="J27" s="460"/>
      <c r="K27" s="463"/>
      <c r="L27" s="463"/>
      <c r="M27" s="466"/>
      <c r="N27" s="463"/>
      <c r="O27" s="457"/>
      <c r="P27" s="457"/>
      <c r="Q27" s="457"/>
      <c r="R27" s="457"/>
      <c r="S27" s="457"/>
      <c r="T27" s="457"/>
    </row>
    <row r="28" spans="1:176" x14ac:dyDescent="0.25">
      <c r="A28" s="469"/>
      <c r="B28" s="330"/>
      <c r="C28" s="472"/>
      <c r="D28" s="472"/>
      <c r="E28" s="475"/>
      <c r="F28" s="475"/>
      <c r="G28" s="475"/>
      <c r="H28" s="478"/>
      <c r="I28" s="481"/>
      <c r="J28" s="460"/>
      <c r="K28" s="463"/>
      <c r="L28" s="463"/>
      <c r="M28" s="466"/>
      <c r="N28" s="463"/>
      <c r="O28" s="457"/>
      <c r="P28" s="457"/>
      <c r="Q28" s="457"/>
      <c r="R28" s="457"/>
      <c r="S28" s="457"/>
      <c r="T28" s="457"/>
    </row>
    <row r="29" spans="1:176" ht="277.5" customHeight="1" thickBot="1" x14ac:dyDescent="0.3">
      <c r="A29" s="470"/>
      <c r="B29" s="455"/>
      <c r="C29" s="473"/>
      <c r="D29" s="473"/>
      <c r="E29" s="476"/>
      <c r="F29" s="476"/>
      <c r="G29" s="476"/>
      <c r="H29" s="479"/>
      <c r="I29" s="482"/>
      <c r="J29" s="461"/>
      <c r="K29" s="464"/>
      <c r="L29" s="464"/>
      <c r="M29" s="467"/>
      <c r="N29" s="464"/>
      <c r="O29" s="458"/>
      <c r="P29" s="458"/>
      <c r="Q29" s="458"/>
      <c r="R29" s="458"/>
      <c r="S29" s="458"/>
      <c r="T29" s="458"/>
    </row>
    <row r="30" spans="1:176" x14ac:dyDescent="0.25">
      <c r="A30" s="468">
        <f>'Mapa Final'!A25</f>
        <v>4</v>
      </c>
      <c r="B30" s="454" t="str">
        <f>'Mapa Final'!B25</f>
        <v>Demora en la expedición de documentos y trámites solicitados.</v>
      </c>
      <c r="C30" s="471" t="str">
        <f>'Mapa Final'!C25</f>
        <v>Afectación en la Prestación del Servicio de Justicia</v>
      </c>
      <c r="D30" s="471" t="str">
        <f>'Mapa Final'!D25</f>
        <v>1. Paros huelgas y protestas que afecten la prestación del servicio.  
2. Congestion de trámites por fallas en los sistemas de información  
3. Disturbios o hechos violentos
4.Pandemia
5.Emergencias Ambientales</v>
      </c>
      <c r="E30" s="474" t="str">
        <f>'Mapa Final'!E25</f>
        <v>Suceso de fuerza mayor que imposibilitan la labor de la URNA y afecta la imagen de la corporacion</v>
      </c>
      <c r="F30" s="474" t="str">
        <f>'Mapa Final'!F25</f>
        <v>Posibilidad de  afectación en la Prestación del Servicio de Justicia debido a un suceso de fuerza mayor que imposibilita la gestión judicial</v>
      </c>
      <c r="G30" s="474" t="str">
        <f>'Mapa Final'!G25</f>
        <v>Usuarios, productos y prácticas organizacionales</v>
      </c>
      <c r="H30" s="477" t="str">
        <f>'Mapa Final'!I25</f>
        <v>Muy Alta</v>
      </c>
      <c r="I30" s="480" t="str">
        <f>'Mapa Final'!L25</f>
        <v>Moderado</v>
      </c>
      <c r="J30" s="459" t="str">
        <f>'Mapa Final'!N25</f>
        <v xml:space="preserve">Alto </v>
      </c>
      <c r="K30" s="462" t="str">
        <f>'Mapa Final'!AA25</f>
        <v>Alta</v>
      </c>
      <c r="L30" s="462" t="str">
        <f>'Mapa Final'!AE25</f>
        <v>Moderado</v>
      </c>
      <c r="M30" s="465" t="str">
        <f>'Mapa Final'!AG25</f>
        <v xml:space="preserve">Alto </v>
      </c>
      <c r="N30" s="462" t="str">
        <f>'Mapa Final'!AH25</f>
        <v>Reducir(mitigar)</v>
      </c>
      <c r="O30" s="456"/>
      <c r="P30" s="456"/>
      <c r="Q30" s="456"/>
      <c r="R30" s="456"/>
      <c r="S30" s="456"/>
      <c r="T30" s="456"/>
    </row>
    <row r="31" spans="1:176" x14ac:dyDescent="0.25">
      <c r="A31" s="469"/>
      <c r="B31" s="330"/>
      <c r="C31" s="472"/>
      <c r="D31" s="472"/>
      <c r="E31" s="475"/>
      <c r="F31" s="475"/>
      <c r="G31" s="475"/>
      <c r="H31" s="478"/>
      <c r="I31" s="481"/>
      <c r="J31" s="460"/>
      <c r="K31" s="463"/>
      <c r="L31" s="463"/>
      <c r="M31" s="466"/>
      <c r="N31" s="463"/>
      <c r="O31" s="457"/>
      <c r="P31" s="457"/>
      <c r="Q31" s="457"/>
      <c r="R31" s="457"/>
      <c r="S31" s="457"/>
      <c r="T31" s="457"/>
    </row>
    <row r="32" spans="1:176" x14ac:dyDescent="0.25">
      <c r="A32" s="469"/>
      <c r="B32" s="330"/>
      <c r="C32" s="472"/>
      <c r="D32" s="472"/>
      <c r="E32" s="475"/>
      <c r="F32" s="475"/>
      <c r="G32" s="475"/>
      <c r="H32" s="478"/>
      <c r="I32" s="481"/>
      <c r="J32" s="460"/>
      <c r="K32" s="463"/>
      <c r="L32" s="463"/>
      <c r="M32" s="466"/>
      <c r="N32" s="463"/>
      <c r="O32" s="457"/>
      <c r="P32" s="457"/>
      <c r="Q32" s="457"/>
      <c r="R32" s="457"/>
      <c r="S32" s="457"/>
      <c r="T32" s="457"/>
    </row>
    <row r="33" spans="1:20" x14ac:dyDescent="0.25">
      <c r="A33" s="469"/>
      <c r="B33" s="330"/>
      <c r="C33" s="472"/>
      <c r="D33" s="472"/>
      <c r="E33" s="475"/>
      <c r="F33" s="475"/>
      <c r="G33" s="475"/>
      <c r="H33" s="478"/>
      <c r="I33" s="481"/>
      <c r="J33" s="460"/>
      <c r="K33" s="463"/>
      <c r="L33" s="463"/>
      <c r="M33" s="466"/>
      <c r="N33" s="463"/>
      <c r="O33" s="457"/>
      <c r="P33" s="457"/>
      <c r="Q33" s="457"/>
      <c r="R33" s="457"/>
      <c r="S33" s="457"/>
      <c r="T33" s="457"/>
    </row>
    <row r="34" spans="1:20" ht="102.75" customHeight="1" thickBot="1" x14ac:dyDescent="0.3">
      <c r="A34" s="470"/>
      <c r="B34" s="455"/>
      <c r="C34" s="473"/>
      <c r="D34" s="473"/>
      <c r="E34" s="476"/>
      <c r="F34" s="476"/>
      <c r="G34" s="476"/>
      <c r="H34" s="479"/>
      <c r="I34" s="482"/>
      <c r="J34" s="461"/>
      <c r="K34" s="464"/>
      <c r="L34" s="464"/>
      <c r="M34" s="467"/>
      <c r="N34" s="464"/>
      <c r="O34" s="458"/>
      <c r="P34" s="458"/>
      <c r="Q34" s="458"/>
      <c r="R34" s="458"/>
      <c r="S34" s="458"/>
      <c r="T34" s="458"/>
    </row>
    <row r="35" spans="1:20" x14ac:dyDescent="0.25">
      <c r="A35" s="468">
        <f>'Mapa Final'!A30</f>
        <v>5</v>
      </c>
      <c r="B35" s="454" t="str">
        <f>'Mapa Final'!B30</f>
        <v>Inaplicabilidad de la normatividad ambiental vigente</v>
      </c>
      <c r="C35" s="471" t="str">
        <f>'Mapa Final'!C30</f>
        <v xml:space="preserve"> Afectación Ambiental</v>
      </c>
      <c r="D35" s="471"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4" t="str">
        <f>'Mapa Final'!E30</f>
        <v>Desconocimiento de los lineamientos ambientales y normatividad  ambiental vigente</v>
      </c>
      <c r="F35" s="474" t="str">
        <f>'Mapa Final'!F30</f>
        <v>Posibilidad de afectación ambiental debido al desconocimiento de las lineamientos ambientales y normatividad ambiental vigente</v>
      </c>
      <c r="G35" s="474" t="str">
        <f>'Mapa Final'!G30</f>
        <v>Eventos Ambientales Internos</v>
      </c>
      <c r="H35" s="477" t="str">
        <f>'Mapa Final'!I30</f>
        <v>Media</v>
      </c>
      <c r="I35" s="480" t="str">
        <f>'Mapa Final'!L30</f>
        <v>Menor</v>
      </c>
      <c r="J35" s="459" t="str">
        <f>'Mapa Final'!N30</f>
        <v>Moderado</v>
      </c>
      <c r="K35" s="462" t="str">
        <f>'Mapa Final'!AA30</f>
        <v>Baja</v>
      </c>
      <c r="L35" s="462" t="str">
        <f>'Mapa Final'!AE30</f>
        <v>Menor</v>
      </c>
      <c r="M35" s="465" t="str">
        <f>'Mapa Final'!AG30</f>
        <v>Moderado</v>
      </c>
      <c r="N35" s="462" t="str">
        <f>'Mapa Final'!AH30</f>
        <v>Reducir(mitigar)</v>
      </c>
      <c r="O35" s="456"/>
      <c r="P35" s="456"/>
      <c r="Q35" s="456"/>
      <c r="R35" s="456"/>
      <c r="S35" s="456"/>
      <c r="T35" s="456"/>
    </row>
    <row r="36" spans="1:20" x14ac:dyDescent="0.25">
      <c r="A36" s="469"/>
      <c r="B36" s="330"/>
      <c r="C36" s="472"/>
      <c r="D36" s="472"/>
      <c r="E36" s="475"/>
      <c r="F36" s="475"/>
      <c r="G36" s="475"/>
      <c r="H36" s="478"/>
      <c r="I36" s="481"/>
      <c r="J36" s="460"/>
      <c r="K36" s="463"/>
      <c r="L36" s="463"/>
      <c r="M36" s="466"/>
      <c r="N36" s="463"/>
      <c r="O36" s="457"/>
      <c r="P36" s="457"/>
      <c r="Q36" s="457"/>
      <c r="R36" s="457"/>
      <c r="S36" s="457"/>
      <c r="T36" s="457"/>
    </row>
    <row r="37" spans="1:20" x14ac:dyDescent="0.25">
      <c r="A37" s="469"/>
      <c r="B37" s="330"/>
      <c r="C37" s="472"/>
      <c r="D37" s="472"/>
      <c r="E37" s="475"/>
      <c r="F37" s="475"/>
      <c r="G37" s="475"/>
      <c r="H37" s="478"/>
      <c r="I37" s="481"/>
      <c r="J37" s="460"/>
      <c r="K37" s="463"/>
      <c r="L37" s="463"/>
      <c r="M37" s="466"/>
      <c r="N37" s="463"/>
      <c r="O37" s="457"/>
      <c r="P37" s="457"/>
      <c r="Q37" s="457"/>
      <c r="R37" s="457"/>
      <c r="S37" s="457"/>
      <c r="T37" s="457"/>
    </row>
    <row r="38" spans="1:20" x14ac:dyDescent="0.25">
      <c r="A38" s="469"/>
      <c r="B38" s="330"/>
      <c r="C38" s="472"/>
      <c r="D38" s="472"/>
      <c r="E38" s="475"/>
      <c r="F38" s="475"/>
      <c r="G38" s="475"/>
      <c r="H38" s="478"/>
      <c r="I38" s="481"/>
      <c r="J38" s="460"/>
      <c r="K38" s="463"/>
      <c r="L38" s="463"/>
      <c r="M38" s="466"/>
      <c r="N38" s="463"/>
      <c r="O38" s="457"/>
      <c r="P38" s="457"/>
      <c r="Q38" s="457"/>
      <c r="R38" s="457"/>
      <c r="S38" s="457"/>
      <c r="T38" s="457"/>
    </row>
    <row r="39" spans="1:20" ht="278.25" customHeight="1" thickBot="1" x14ac:dyDescent="0.3">
      <c r="A39" s="470"/>
      <c r="B39" s="455"/>
      <c r="C39" s="473"/>
      <c r="D39" s="473"/>
      <c r="E39" s="476"/>
      <c r="F39" s="476"/>
      <c r="G39" s="476"/>
      <c r="H39" s="479"/>
      <c r="I39" s="482"/>
      <c r="J39" s="461"/>
      <c r="K39" s="464"/>
      <c r="L39" s="464"/>
      <c r="M39" s="467"/>
      <c r="N39" s="464"/>
      <c r="O39" s="458"/>
      <c r="P39" s="458"/>
      <c r="Q39" s="458"/>
      <c r="R39" s="458"/>
      <c r="S39" s="458"/>
      <c r="T39" s="458"/>
    </row>
    <row r="40" spans="1:20" x14ac:dyDescent="0.25">
      <c r="A40" s="468">
        <f>'Mapa Final'!A35</f>
        <v>6</v>
      </c>
      <c r="B40" s="454" t="str">
        <f>'Mapa Final'!B35</f>
        <v>Perdida de información procesada en las bases de datos</v>
      </c>
      <c r="C40" s="471" t="str">
        <f>'Mapa Final'!C35</f>
        <v>Reputacional</v>
      </c>
      <c r="D40" s="471" t="str">
        <f>'Mapa Final'!D35</f>
        <v>1. Falta de Comunicación   2. Fallas en las redes de comunicación.  Hakers o virus informaticos. Falla en los Servidores</v>
      </c>
      <c r="E40" s="474" t="str">
        <f>'Mapa Final'!E35</f>
        <v xml:space="preserve">Falta de respaldos y tegnologia </v>
      </c>
      <c r="F40" s="474" t="str">
        <f>'Mapa Final'!F35</f>
        <v xml:space="preserve">Posibilidad de  afectación en la Prestación  debido a un suceso de fuerza mayor que imposibilita la gestión de la URNA </v>
      </c>
      <c r="G40" s="474" t="str">
        <f>'Mapa Final'!G35</f>
        <v>Fallas Tecnológicas</v>
      </c>
      <c r="H40" s="477" t="str">
        <f>'Mapa Final'!I35</f>
        <v>Baja</v>
      </c>
      <c r="I40" s="480" t="str">
        <f>'Mapa Final'!L35</f>
        <v>Leve</v>
      </c>
      <c r="J40" s="459" t="str">
        <f>'Mapa Final'!N35</f>
        <v>Bajo</v>
      </c>
      <c r="K40" s="462" t="e">
        <f>'Mapa Final'!AA35</f>
        <v>#REF!</v>
      </c>
      <c r="L40" s="462" t="str">
        <f>'Mapa Final'!AE35</f>
        <v>Leve</v>
      </c>
      <c r="M40" s="465" t="e">
        <f>'Mapa Final'!AG35</f>
        <v>#REF!</v>
      </c>
      <c r="N40" s="462">
        <f>'Mapa Final'!AH35</f>
        <v>0</v>
      </c>
      <c r="O40" s="456"/>
      <c r="P40" s="456"/>
      <c r="Q40" s="456"/>
      <c r="R40" s="456"/>
      <c r="S40" s="456"/>
      <c r="T40" s="456"/>
    </row>
    <row r="41" spans="1:20" x14ac:dyDescent="0.25">
      <c r="A41" s="469"/>
      <c r="B41" s="330"/>
      <c r="C41" s="472"/>
      <c r="D41" s="472"/>
      <c r="E41" s="475"/>
      <c r="F41" s="475"/>
      <c r="G41" s="475"/>
      <c r="H41" s="478"/>
      <c r="I41" s="481"/>
      <c r="J41" s="460"/>
      <c r="K41" s="463"/>
      <c r="L41" s="463"/>
      <c r="M41" s="466"/>
      <c r="N41" s="463"/>
      <c r="O41" s="457"/>
      <c r="P41" s="457"/>
      <c r="Q41" s="457"/>
      <c r="R41" s="457"/>
      <c r="S41" s="457"/>
      <c r="T41" s="457"/>
    </row>
    <row r="42" spans="1:20" x14ac:dyDescent="0.25">
      <c r="A42" s="469"/>
      <c r="B42" s="330"/>
      <c r="C42" s="472"/>
      <c r="D42" s="472"/>
      <c r="E42" s="475"/>
      <c r="F42" s="475"/>
      <c r="G42" s="475"/>
      <c r="H42" s="478"/>
      <c r="I42" s="481"/>
      <c r="J42" s="460"/>
      <c r="K42" s="463"/>
      <c r="L42" s="463"/>
      <c r="M42" s="466"/>
      <c r="N42" s="463"/>
      <c r="O42" s="457"/>
      <c r="P42" s="457"/>
      <c r="Q42" s="457"/>
      <c r="R42" s="457"/>
      <c r="S42" s="457"/>
      <c r="T42" s="457"/>
    </row>
    <row r="43" spans="1:20" x14ac:dyDescent="0.25">
      <c r="A43" s="469"/>
      <c r="B43" s="330"/>
      <c r="C43" s="472"/>
      <c r="D43" s="472"/>
      <c r="E43" s="475"/>
      <c r="F43" s="475"/>
      <c r="G43" s="475"/>
      <c r="H43" s="478"/>
      <c r="I43" s="481"/>
      <c r="J43" s="460"/>
      <c r="K43" s="463"/>
      <c r="L43" s="463"/>
      <c r="M43" s="466"/>
      <c r="N43" s="463"/>
      <c r="O43" s="457"/>
      <c r="P43" s="457"/>
      <c r="Q43" s="457"/>
      <c r="R43" s="457"/>
      <c r="S43" s="457"/>
      <c r="T43" s="457"/>
    </row>
    <row r="44" spans="1:20" ht="15.75" thickBot="1" x14ac:dyDescent="0.3">
      <c r="A44" s="470"/>
      <c r="B44" s="455"/>
      <c r="C44" s="473"/>
      <c r="D44" s="473"/>
      <c r="E44" s="476"/>
      <c r="F44" s="476"/>
      <c r="G44" s="476"/>
      <c r="H44" s="479"/>
      <c r="I44" s="482"/>
      <c r="J44" s="461"/>
      <c r="K44" s="464"/>
      <c r="L44" s="464"/>
      <c r="M44" s="467"/>
      <c r="N44" s="464"/>
      <c r="O44" s="458"/>
      <c r="P44" s="458"/>
      <c r="Q44" s="458"/>
      <c r="R44" s="458"/>
      <c r="S44" s="458"/>
      <c r="T44" s="458"/>
    </row>
    <row r="45" spans="1:20" x14ac:dyDescent="0.25">
      <c r="A45" s="468">
        <f>'Mapa Final'!A40</f>
        <v>0</v>
      </c>
      <c r="B45" s="454">
        <f>'Mapa Final'!B40</f>
        <v>0</v>
      </c>
      <c r="C45" s="471">
        <f>'Mapa Final'!C40</f>
        <v>0</v>
      </c>
      <c r="D45" s="471">
        <f>'Mapa Final'!D40</f>
        <v>0</v>
      </c>
      <c r="E45" s="474">
        <f>'Mapa Final'!E40</f>
        <v>0</v>
      </c>
      <c r="F45" s="474">
        <f>'Mapa Final'!F40</f>
        <v>0</v>
      </c>
      <c r="G45" s="474">
        <f>'Mapa Final'!G40</f>
        <v>0</v>
      </c>
      <c r="H45" s="477" t="str">
        <f>'Mapa Final'!I40</f>
        <v>Muy Baja</v>
      </c>
      <c r="I45" s="480" t="b">
        <f>'Mapa Final'!L40</f>
        <v>0</v>
      </c>
      <c r="J45" s="459" t="e">
        <f>'Mapa Final'!N40</f>
        <v>#N/A</v>
      </c>
      <c r="K45" s="462" t="e">
        <f>'Mapa Final'!AA40</f>
        <v>#DIV/0!</v>
      </c>
      <c r="L45" s="462" t="e">
        <f>'Mapa Final'!AE40</f>
        <v>#DIV/0!</v>
      </c>
      <c r="M45" s="465" t="e">
        <f>'Mapa Final'!AG40</f>
        <v>#DIV/0!</v>
      </c>
      <c r="N45" s="462">
        <f>'Mapa Final'!AH40</f>
        <v>0</v>
      </c>
      <c r="O45" s="456"/>
      <c r="P45" s="456"/>
      <c r="Q45" s="456"/>
      <c r="R45" s="456"/>
      <c r="S45" s="456"/>
      <c r="T45" s="456"/>
    </row>
    <row r="46" spans="1:20" x14ac:dyDescent="0.25">
      <c r="A46" s="469"/>
      <c r="B46" s="330"/>
      <c r="C46" s="472"/>
      <c r="D46" s="472"/>
      <c r="E46" s="475"/>
      <c r="F46" s="475"/>
      <c r="G46" s="475"/>
      <c r="H46" s="478"/>
      <c r="I46" s="481"/>
      <c r="J46" s="460"/>
      <c r="K46" s="463"/>
      <c r="L46" s="463"/>
      <c r="M46" s="466"/>
      <c r="N46" s="463"/>
      <c r="O46" s="457"/>
      <c r="P46" s="457"/>
      <c r="Q46" s="457"/>
      <c r="R46" s="457"/>
      <c r="S46" s="457"/>
      <c r="T46" s="457"/>
    </row>
    <row r="47" spans="1:20" x14ac:dyDescent="0.25">
      <c r="A47" s="469"/>
      <c r="B47" s="330"/>
      <c r="C47" s="472"/>
      <c r="D47" s="472"/>
      <c r="E47" s="475"/>
      <c r="F47" s="475"/>
      <c r="G47" s="475"/>
      <c r="H47" s="478"/>
      <c r="I47" s="481"/>
      <c r="J47" s="460"/>
      <c r="K47" s="463"/>
      <c r="L47" s="463"/>
      <c r="M47" s="466"/>
      <c r="N47" s="463"/>
      <c r="O47" s="457"/>
      <c r="P47" s="457"/>
      <c r="Q47" s="457"/>
      <c r="R47" s="457"/>
      <c r="S47" s="457"/>
      <c r="T47" s="457"/>
    </row>
    <row r="48" spans="1:20" x14ac:dyDescent="0.25">
      <c r="A48" s="469"/>
      <c r="B48" s="330"/>
      <c r="C48" s="472"/>
      <c r="D48" s="472"/>
      <c r="E48" s="475"/>
      <c r="F48" s="475"/>
      <c r="G48" s="475"/>
      <c r="H48" s="478"/>
      <c r="I48" s="481"/>
      <c r="J48" s="460"/>
      <c r="K48" s="463"/>
      <c r="L48" s="463"/>
      <c r="M48" s="466"/>
      <c r="N48" s="463"/>
      <c r="O48" s="457"/>
      <c r="P48" s="457"/>
      <c r="Q48" s="457"/>
      <c r="R48" s="457"/>
      <c r="S48" s="457"/>
      <c r="T48" s="457"/>
    </row>
    <row r="49" spans="1:20" ht="15.75" thickBot="1" x14ac:dyDescent="0.3">
      <c r="A49" s="470"/>
      <c r="B49" s="455"/>
      <c r="C49" s="473"/>
      <c r="D49" s="473"/>
      <c r="E49" s="476"/>
      <c r="F49" s="476"/>
      <c r="G49" s="476"/>
      <c r="H49" s="479"/>
      <c r="I49" s="482"/>
      <c r="J49" s="461"/>
      <c r="K49" s="464"/>
      <c r="L49" s="464"/>
      <c r="M49" s="467"/>
      <c r="N49" s="464"/>
      <c r="O49" s="458"/>
      <c r="P49" s="458"/>
      <c r="Q49" s="458"/>
      <c r="R49" s="458"/>
      <c r="S49" s="458"/>
      <c r="T49" s="458"/>
    </row>
    <row r="50" spans="1:20" x14ac:dyDescent="0.25">
      <c r="A50" s="468">
        <f>'Mapa Final'!A45</f>
        <v>0</v>
      </c>
      <c r="B50" s="454">
        <f>'Mapa Final'!B45</f>
        <v>0</v>
      </c>
      <c r="C50" s="471">
        <f>'Mapa Final'!C45</f>
        <v>0</v>
      </c>
      <c r="D50" s="471">
        <f>'Mapa Final'!D45</f>
        <v>0</v>
      </c>
      <c r="E50" s="474">
        <f>'Mapa Final'!E45</f>
        <v>0</v>
      </c>
      <c r="F50" s="474">
        <f>'Mapa Final'!F45</f>
        <v>0</v>
      </c>
      <c r="G50" s="474">
        <f>'Mapa Final'!G45</f>
        <v>0</v>
      </c>
      <c r="H50" s="477" t="str">
        <f>'Mapa Final'!I45</f>
        <v>Muy Baja</v>
      </c>
      <c r="I50" s="480" t="b">
        <f>'Mapa Final'!L45</f>
        <v>0</v>
      </c>
      <c r="J50" s="459" t="e">
        <f>'Mapa Final'!N45</f>
        <v>#N/A</v>
      </c>
      <c r="K50" s="462" t="e">
        <f>'Mapa Final'!AA45</f>
        <v>#DIV/0!</v>
      </c>
      <c r="L50" s="462" t="e">
        <f>'Mapa Final'!AE45</f>
        <v>#DIV/0!</v>
      </c>
      <c r="M50" s="465" t="e">
        <f>'Mapa Final'!AG45</f>
        <v>#DIV/0!</v>
      </c>
      <c r="N50" s="462">
        <f>'Mapa Final'!AH45</f>
        <v>0</v>
      </c>
      <c r="O50" s="456"/>
      <c r="P50" s="456"/>
      <c r="Q50" s="456"/>
      <c r="R50" s="456"/>
      <c r="S50" s="456"/>
      <c r="T50" s="456"/>
    </row>
    <row r="51" spans="1:20" x14ac:dyDescent="0.25">
      <c r="A51" s="469"/>
      <c r="B51" s="330"/>
      <c r="C51" s="472"/>
      <c r="D51" s="472"/>
      <c r="E51" s="475"/>
      <c r="F51" s="475"/>
      <c r="G51" s="475"/>
      <c r="H51" s="478"/>
      <c r="I51" s="481"/>
      <c r="J51" s="460"/>
      <c r="K51" s="463"/>
      <c r="L51" s="463"/>
      <c r="M51" s="466"/>
      <c r="N51" s="463"/>
      <c r="O51" s="457"/>
      <c r="P51" s="457"/>
      <c r="Q51" s="457"/>
      <c r="R51" s="457"/>
      <c r="S51" s="457"/>
      <c r="T51" s="457"/>
    </row>
    <row r="52" spans="1:20" x14ac:dyDescent="0.25">
      <c r="A52" s="469"/>
      <c r="B52" s="330"/>
      <c r="C52" s="472"/>
      <c r="D52" s="472"/>
      <c r="E52" s="475"/>
      <c r="F52" s="475"/>
      <c r="G52" s="475"/>
      <c r="H52" s="478"/>
      <c r="I52" s="481"/>
      <c r="J52" s="460"/>
      <c r="K52" s="463"/>
      <c r="L52" s="463"/>
      <c r="M52" s="466"/>
      <c r="N52" s="463"/>
      <c r="O52" s="457"/>
      <c r="P52" s="457"/>
      <c r="Q52" s="457"/>
      <c r="R52" s="457"/>
      <c r="S52" s="457"/>
      <c r="T52" s="457"/>
    </row>
    <row r="53" spans="1:20" x14ac:dyDescent="0.25">
      <c r="A53" s="469"/>
      <c r="B53" s="330"/>
      <c r="C53" s="472"/>
      <c r="D53" s="472"/>
      <c r="E53" s="475"/>
      <c r="F53" s="475"/>
      <c r="G53" s="475"/>
      <c r="H53" s="478"/>
      <c r="I53" s="481"/>
      <c r="J53" s="460"/>
      <c r="K53" s="463"/>
      <c r="L53" s="463"/>
      <c r="M53" s="466"/>
      <c r="N53" s="463"/>
      <c r="O53" s="457"/>
      <c r="P53" s="457"/>
      <c r="Q53" s="457"/>
      <c r="R53" s="457"/>
      <c r="S53" s="457"/>
      <c r="T53" s="457"/>
    </row>
    <row r="54" spans="1:20" ht="15.75" thickBot="1" x14ac:dyDescent="0.3">
      <c r="A54" s="470"/>
      <c r="B54" s="455"/>
      <c r="C54" s="473"/>
      <c r="D54" s="473"/>
      <c r="E54" s="476"/>
      <c r="F54" s="476"/>
      <c r="G54" s="476"/>
      <c r="H54" s="479"/>
      <c r="I54" s="482"/>
      <c r="J54" s="461"/>
      <c r="K54" s="464"/>
      <c r="L54" s="464"/>
      <c r="M54" s="467"/>
      <c r="N54" s="464"/>
      <c r="O54" s="458"/>
      <c r="P54" s="458"/>
      <c r="Q54" s="458"/>
      <c r="R54" s="458"/>
      <c r="S54" s="458"/>
      <c r="T54" s="458"/>
    </row>
    <row r="55" spans="1:20" x14ac:dyDescent="0.25">
      <c r="A55" s="468">
        <f>'Mapa Final'!A50</f>
        <v>0</v>
      </c>
      <c r="B55" s="454">
        <f>'Mapa Final'!B50</f>
        <v>0</v>
      </c>
      <c r="C55" s="471">
        <f>'Mapa Final'!C50</f>
        <v>0</v>
      </c>
      <c r="D55" s="471">
        <f>'Mapa Final'!D50</f>
        <v>0</v>
      </c>
      <c r="E55" s="474">
        <f>'Mapa Final'!E50</f>
        <v>0</v>
      </c>
      <c r="F55" s="474">
        <f>'Mapa Final'!F50</f>
        <v>0</v>
      </c>
      <c r="G55" s="474">
        <f>'Mapa Final'!G50</f>
        <v>0</v>
      </c>
      <c r="H55" s="477" t="str">
        <f>'Mapa Final'!I50</f>
        <v>Muy Baja</v>
      </c>
      <c r="I55" s="480" t="b">
        <f>'Mapa Final'!L50</f>
        <v>0</v>
      </c>
      <c r="J55" s="459" t="e">
        <f>'Mapa Final'!N50</f>
        <v>#N/A</v>
      </c>
      <c r="K55" s="462" t="e">
        <f>'Mapa Final'!AA50</f>
        <v>#DIV/0!</v>
      </c>
      <c r="L55" s="462" t="e">
        <f>'Mapa Final'!AE50</f>
        <v>#DIV/0!</v>
      </c>
      <c r="M55" s="465" t="e">
        <f>'Mapa Final'!AG50</f>
        <v>#DIV/0!</v>
      </c>
      <c r="N55" s="462">
        <f>'Mapa Final'!AH50</f>
        <v>0</v>
      </c>
      <c r="O55" s="456"/>
      <c r="P55" s="456"/>
      <c r="Q55" s="456"/>
      <c r="R55" s="456"/>
      <c r="S55" s="456"/>
      <c r="T55" s="456"/>
    </row>
    <row r="56" spans="1:20" x14ac:dyDescent="0.25">
      <c r="A56" s="469"/>
      <c r="B56" s="330"/>
      <c r="C56" s="472"/>
      <c r="D56" s="472"/>
      <c r="E56" s="475"/>
      <c r="F56" s="475"/>
      <c r="G56" s="475"/>
      <c r="H56" s="478"/>
      <c r="I56" s="481"/>
      <c r="J56" s="460"/>
      <c r="K56" s="463"/>
      <c r="L56" s="463"/>
      <c r="M56" s="466"/>
      <c r="N56" s="463"/>
      <c r="O56" s="457"/>
      <c r="P56" s="457"/>
      <c r="Q56" s="457"/>
      <c r="R56" s="457"/>
      <c r="S56" s="457"/>
      <c r="T56" s="457"/>
    </row>
    <row r="57" spans="1:20" x14ac:dyDescent="0.25">
      <c r="A57" s="469"/>
      <c r="B57" s="330"/>
      <c r="C57" s="472"/>
      <c r="D57" s="472"/>
      <c r="E57" s="475"/>
      <c r="F57" s="475"/>
      <c r="G57" s="475"/>
      <c r="H57" s="478"/>
      <c r="I57" s="481"/>
      <c r="J57" s="460"/>
      <c r="K57" s="463"/>
      <c r="L57" s="463"/>
      <c r="M57" s="466"/>
      <c r="N57" s="463"/>
      <c r="O57" s="457"/>
      <c r="P57" s="457"/>
      <c r="Q57" s="457"/>
      <c r="R57" s="457"/>
      <c r="S57" s="457"/>
      <c r="T57" s="457"/>
    </row>
    <row r="58" spans="1:20" x14ac:dyDescent="0.25">
      <c r="A58" s="469"/>
      <c r="B58" s="330"/>
      <c r="C58" s="472"/>
      <c r="D58" s="472"/>
      <c r="E58" s="475"/>
      <c r="F58" s="475"/>
      <c r="G58" s="475"/>
      <c r="H58" s="478"/>
      <c r="I58" s="481"/>
      <c r="J58" s="460"/>
      <c r="K58" s="463"/>
      <c r="L58" s="463"/>
      <c r="M58" s="466"/>
      <c r="N58" s="463"/>
      <c r="O58" s="457"/>
      <c r="P58" s="457"/>
      <c r="Q58" s="457"/>
      <c r="R58" s="457"/>
      <c r="S58" s="457"/>
      <c r="T58" s="457"/>
    </row>
    <row r="59" spans="1:20" ht="15.75" thickBot="1" x14ac:dyDescent="0.3">
      <c r="A59" s="470"/>
      <c r="B59" s="455"/>
      <c r="C59" s="473"/>
      <c r="D59" s="473"/>
      <c r="E59" s="476"/>
      <c r="F59" s="476"/>
      <c r="G59" s="476"/>
      <c r="H59" s="479"/>
      <c r="I59" s="482"/>
      <c r="J59" s="461"/>
      <c r="K59" s="464"/>
      <c r="L59" s="464"/>
      <c r="M59" s="467"/>
      <c r="N59" s="464"/>
      <c r="O59" s="458"/>
      <c r="P59" s="458"/>
      <c r="Q59" s="458"/>
      <c r="R59" s="458"/>
      <c r="S59" s="458"/>
      <c r="T59" s="458"/>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2391" priority="663" operator="containsText" text="3- Moderado">
      <formula>NOT(ISERROR(SEARCH("3- Moderado",A7)))</formula>
    </cfRule>
    <cfRule type="containsText" dxfId="2390" priority="664" operator="containsText" text="6- Moderado">
      <formula>NOT(ISERROR(SEARCH("6- Moderado",A7)))</formula>
    </cfRule>
    <cfRule type="containsText" dxfId="2389" priority="665" operator="containsText" text="4- Moderado">
      <formula>NOT(ISERROR(SEARCH("4- Moderado",A7)))</formula>
    </cfRule>
    <cfRule type="containsText" dxfId="2388" priority="666" operator="containsText" text="3- Bajo">
      <formula>NOT(ISERROR(SEARCH("3- Bajo",A7)))</formula>
    </cfRule>
    <cfRule type="containsText" dxfId="2387" priority="667" operator="containsText" text="4- Bajo">
      <formula>NOT(ISERROR(SEARCH("4- Bajo",A7)))</formula>
    </cfRule>
    <cfRule type="containsText" dxfId="2386" priority="668" operator="containsText" text="1- Bajo">
      <formula>NOT(ISERROR(SEARCH("1- Bajo",A7)))</formula>
    </cfRule>
  </conditionalFormatting>
  <conditionalFormatting sqref="H8:J8">
    <cfRule type="containsText" dxfId="2385" priority="656" operator="containsText" text="3- Moderado">
      <formula>NOT(ISERROR(SEARCH("3- Moderado",H8)))</formula>
    </cfRule>
    <cfRule type="containsText" dxfId="2384" priority="657" operator="containsText" text="6- Moderado">
      <formula>NOT(ISERROR(SEARCH("6- Moderado",H8)))</formula>
    </cfRule>
    <cfRule type="containsText" dxfId="2383" priority="658" operator="containsText" text="4- Moderado">
      <formula>NOT(ISERROR(SEARCH("4- Moderado",H8)))</formula>
    </cfRule>
    <cfRule type="containsText" dxfId="2382" priority="659" operator="containsText" text="3- Bajo">
      <formula>NOT(ISERROR(SEARCH("3- Bajo",H8)))</formula>
    </cfRule>
    <cfRule type="containsText" dxfId="2381" priority="660" operator="containsText" text="4- Bajo">
      <formula>NOT(ISERROR(SEARCH("4- Bajo",H8)))</formula>
    </cfRule>
    <cfRule type="containsText" dxfId="2380" priority="662" operator="containsText" text="1- Bajo">
      <formula>NOT(ISERROR(SEARCH("1- Bajo",H8)))</formula>
    </cfRule>
  </conditionalFormatting>
  <conditionalFormatting sqref="J8 J60:J1048576">
    <cfRule type="containsText" dxfId="2379" priority="645" operator="containsText" text="25- Extremo">
      <formula>NOT(ISERROR(SEARCH("25- Extremo",J8)))</formula>
    </cfRule>
    <cfRule type="containsText" dxfId="2378" priority="646" operator="containsText" text="20- Extremo">
      <formula>NOT(ISERROR(SEARCH("20- Extremo",J8)))</formula>
    </cfRule>
    <cfRule type="containsText" dxfId="2377" priority="647" operator="containsText" text="15- Extremo">
      <formula>NOT(ISERROR(SEARCH("15- Extremo",J8)))</formula>
    </cfRule>
    <cfRule type="containsText" dxfId="2376" priority="648" operator="containsText" text="10- Extremo">
      <formula>NOT(ISERROR(SEARCH("10- Extremo",J8)))</formula>
    </cfRule>
    <cfRule type="containsText" dxfId="2375" priority="649" operator="containsText" text="5- Extremo">
      <formula>NOT(ISERROR(SEARCH("5- Extremo",J8)))</formula>
    </cfRule>
    <cfRule type="containsText" dxfId="2374" priority="650" operator="containsText" text="12- Alto">
      <formula>NOT(ISERROR(SEARCH("12- Alto",J8)))</formula>
    </cfRule>
    <cfRule type="containsText" dxfId="2373" priority="651" operator="containsText" text="10- Alto">
      <formula>NOT(ISERROR(SEARCH("10- Alto",J8)))</formula>
    </cfRule>
    <cfRule type="containsText" dxfId="2372" priority="652" operator="containsText" text="9- Alto">
      <formula>NOT(ISERROR(SEARCH("9- Alto",J8)))</formula>
    </cfRule>
    <cfRule type="containsText" dxfId="2371" priority="653" operator="containsText" text="8- Alto">
      <formula>NOT(ISERROR(SEARCH("8- Alto",J8)))</formula>
    </cfRule>
    <cfRule type="containsText" dxfId="2370" priority="654" operator="containsText" text="5- Alto">
      <formula>NOT(ISERROR(SEARCH("5- Alto",J8)))</formula>
    </cfRule>
    <cfRule type="containsText" dxfId="2369" priority="655" operator="containsText" text="4- Alto">
      <formula>NOT(ISERROR(SEARCH("4- Alto",J8)))</formula>
    </cfRule>
    <cfRule type="containsText" dxfId="2368" priority="661" operator="containsText" text="2- Bajo">
      <formula>NOT(ISERROR(SEARCH("2- Bajo",J8)))</formula>
    </cfRule>
  </conditionalFormatting>
  <conditionalFormatting sqref="K10:L10 K15:L15 K20:L20">
    <cfRule type="containsText" dxfId="2367" priority="639" operator="containsText" text="3- Moderado">
      <formula>NOT(ISERROR(SEARCH("3- Moderado",K10)))</formula>
    </cfRule>
    <cfRule type="containsText" dxfId="2366" priority="640" operator="containsText" text="6- Moderado">
      <formula>NOT(ISERROR(SEARCH("6- Moderado",K10)))</formula>
    </cfRule>
    <cfRule type="containsText" dxfId="2365" priority="641" operator="containsText" text="4- Moderado">
      <formula>NOT(ISERROR(SEARCH("4- Moderado",K10)))</formula>
    </cfRule>
    <cfRule type="containsText" dxfId="2364" priority="642" operator="containsText" text="3- Bajo">
      <formula>NOT(ISERROR(SEARCH("3- Bajo",K10)))</formula>
    </cfRule>
    <cfRule type="containsText" dxfId="2363" priority="643" operator="containsText" text="4- Bajo">
      <formula>NOT(ISERROR(SEARCH("4- Bajo",K10)))</formula>
    </cfRule>
    <cfRule type="containsText" dxfId="2362" priority="644" operator="containsText" text="1- Bajo">
      <formula>NOT(ISERROR(SEARCH("1- Bajo",K10)))</formula>
    </cfRule>
  </conditionalFormatting>
  <conditionalFormatting sqref="H10:I10 H15:I15 H20:I20">
    <cfRule type="containsText" dxfId="2361" priority="633" operator="containsText" text="3- Moderado">
      <formula>NOT(ISERROR(SEARCH("3- Moderado",H10)))</formula>
    </cfRule>
    <cfRule type="containsText" dxfId="2360" priority="634" operator="containsText" text="6- Moderado">
      <formula>NOT(ISERROR(SEARCH("6- Moderado",H10)))</formula>
    </cfRule>
    <cfRule type="containsText" dxfId="2359" priority="635" operator="containsText" text="4- Moderado">
      <formula>NOT(ISERROR(SEARCH("4- Moderado",H10)))</formula>
    </cfRule>
    <cfRule type="containsText" dxfId="2358" priority="636" operator="containsText" text="3- Bajo">
      <formula>NOT(ISERROR(SEARCH("3- Bajo",H10)))</formula>
    </cfRule>
    <cfRule type="containsText" dxfId="2357" priority="637" operator="containsText" text="4- Bajo">
      <formula>NOT(ISERROR(SEARCH("4- Bajo",H10)))</formula>
    </cfRule>
    <cfRule type="containsText" dxfId="2356" priority="638" operator="containsText" text="1- Bajo">
      <formula>NOT(ISERROR(SEARCH("1- Bajo",H10)))</formula>
    </cfRule>
  </conditionalFormatting>
  <conditionalFormatting sqref="A10:E10 E15 A15:B15 B20 B25 B30 B35 B40 B45 B50 B55">
    <cfRule type="containsText" dxfId="2355" priority="627" operator="containsText" text="3- Moderado">
      <formula>NOT(ISERROR(SEARCH("3- Moderado",A10)))</formula>
    </cfRule>
    <cfRule type="containsText" dxfId="2354" priority="628" operator="containsText" text="6- Moderado">
      <formula>NOT(ISERROR(SEARCH("6- Moderado",A10)))</formula>
    </cfRule>
    <cfRule type="containsText" dxfId="2353" priority="629" operator="containsText" text="4- Moderado">
      <formula>NOT(ISERROR(SEARCH("4- Moderado",A10)))</formula>
    </cfRule>
    <cfRule type="containsText" dxfId="2352" priority="630" operator="containsText" text="3- Bajo">
      <formula>NOT(ISERROR(SEARCH("3- Bajo",A10)))</formula>
    </cfRule>
    <cfRule type="containsText" dxfId="2351" priority="631" operator="containsText" text="4- Bajo">
      <formula>NOT(ISERROR(SEARCH("4- Bajo",A10)))</formula>
    </cfRule>
    <cfRule type="containsText" dxfId="2350" priority="632" operator="containsText" text="1- Bajo">
      <formula>NOT(ISERROR(SEARCH("1- Bajo",A10)))</formula>
    </cfRule>
  </conditionalFormatting>
  <conditionalFormatting sqref="F10:G10 F15:G15">
    <cfRule type="containsText" dxfId="2349" priority="621" operator="containsText" text="3- Moderado">
      <formula>NOT(ISERROR(SEARCH("3- Moderado",F10)))</formula>
    </cfRule>
    <cfRule type="containsText" dxfId="2348" priority="622" operator="containsText" text="6- Moderado">
      <formula>NOT(ISERROR(SEARCH("6- Moderado",F10)))</formula>
    </cfRule>
    <cfRule type="containsText" dxfId="2347" priority="623" operator="containsText" text="4- Moderado">
      <formula>NOT(ISERROR(SEARCH("4- Moderado",F10)))</formula>
    </cfRule>
    <cfRule type="containsText" dxfId="2346" priority="624" operator="containsText" text="3- Bajo">
      <formula>NOT(ISERROR(SEARCH("3- Bajo",F10)))</formula>
    </cfRule>
    <cfRule type="containsText" dxfId="2345" priority="625" operator="containsText" text="4- Bajo">
      <formula>NOT(ISERROR(SEARCH("4- Bajo",F10)))</formula>
    </cfRule>
    <cfRule type="containsText" dxfId="2344" priority="626" operator="containsText" text="1- Bajo">
      <formula>NOT(ISERROR(SEARCH("1- Bajo",F10)))</formula>
    </cfRule>
  </conditionalFormatting>
  <conditionalFormatting sqref="K8">
    <cfRule type="containsText" dxfId="2343" priority="615" operator="containsText" text="3- Moderado">
      <formula>NOT(ISERROR(SEARCH("3- Moderado",K8)))</formula>
    </cfRule>
    <cfRule type="containsText" dxfId="2342" priority="616" operator="containsText" text="6- Moderado">
      <formula>NOT(ISERROR(SEARCH("6- Moderado",K8)))</formula>
    </cfRule>
    <cfRule type="containsText" dxfId="2341" priority="617" operator="containsText" text="4- Moderado">
      <formula>NOT(ISERROR(SEARCH("4- Moderado",K8)))</formula>
    </cfRule>
    <cfRule type="containsText" dxfId="2340" priority="618" operator="containsText" text="3- Bajo">
      <formula>NOT(ISERROR(SEARCH("3- Bajo",K8)))</formula>
    </cfRule>
    <cfRule type="containsText" dxfId="2339" priority="619" operator="containsText" text="4- Bajo">
      <formula>NOT(ISERROR(SEARCH("4- Bajo",K8)))</formula>
    </cfRule>
    <cfRule type="containsText" dxfId="2338" priority="620" operator="containsText" text="1- Bajo">
      <formula>NOT(ISERROR(SEARCH("1- Bajo",K8)))</formula>
    </cfRule>
  </conditionalFormatting>
  <conditionalFormatting sqref="L8">
    <cfRule type="containsText" dxfId="2337" priority="609" operator="containsText" text="3- Moderado">
      <formula>NOT(ISERROR(SEARCH("3- Moderado",L8)))</formula>
    </cfRule>
    <cfRule type="containsText" dxfId="2336" priority="610" operator="containsText" text="6- Moderado">
      <formula>NOT(ISERROR(SEARCH("6- Moderado",L8)))</formula>
    </cfRule>
    <cfRule type="containsText" dxfId="2335" priority="611" operator="containsText" text="4- Moderado">
      <formula>NOT(ISERROR(SEARCH("4- Moderado",L8)))</formula>
    </cfRule>
    <cfRule type="containsText" dxfId="2334" priority="612" operator="containsText" text="3- Bajo">
      <formula>NOT(ISERROR(SEARCH("3- Bajo",L8)))</formula>
    </cfRule>
    <cfRule type="containsText" dxfId="2333" priority="613" operator="containsText" text="4- Bajo">
      <formula>NOT(ISERROR(SEARCH("4- Bajo",L8)))</formula>
    </cfRule>
    <cfRule type="containsText" dxfId="2332" priority="614" operator="containsText" text="1- Bajo">
      <formula>NOT(ISERROR(SEARCH("1- Bajo",L8)))</formula>
    </cfRule>
  </conditionalFormatting>
  <conditionalFormatting sqref="M8">
    <cfRule type="containsText" dxfId="2331" priority="603" operator="containsText" text="3- Moderado">
      <formula>NOT(ISERROR(SEARCH("3- Moderado",M8)))</formula>
    </cfRule>
    <cfRule type="containsText" dxfId="2330" priority="604" operator="containsText" text="6- Moderado">
      <formula>NOT(ISERROR(SEARCH("6- Moderado",M8)))</formula>
    </cfRule>
    <cfRule type="containsText" dxfId="2329" priority="605" operator="containsText" text="4- Moderado">
      <formula>NOT(ISERROR(SEARCH("4- Moderado",M8)))</formula>
    </cfRule>
    <cfRule type="containsText" dxfId="2328" priority="606" operator="containsText" text="3- Bajo">
      <formula>NOT(ISERROR(SEARCH("3- Bajo",M8)))</formula>
    </cfRule>
    <cfRule type="containsText" dxfId="2327" priority="607" operator="containsText" text="4- Bajo">
      <formula>NOT(ISERROR(SEARCH("4- Bajo",M8)))</formula>
    </cfRule>
    <cfRule type="containsText" dxfId="2326" priority="608" operator="containsText" text="1- Bajo">
      <formula>NOT(ISERROR(SEARCH("1- Bajo",M8)))</formula>
    </cfRule>
  </conditionalFormatting>
  <conditionalFormatting sqref="J10:J24">
    <cfRule type="containsText" dxfId="2325" priority="598" operator="containsText" text="Bajo">
      <formula>NOT(ISERROR(SEARCH("Bajo",J10)))</formula>
    </cfRule>
    <cfRule type="containsText" dxfId="2324" priority="599" operator="containsText" text="Moderado">
      <formula>NOT(ISERROR(SEARCH("Moderado",J10)))</formula>
    </cfRule>
    <cfRule type="containsText" dxfId="2323" priority="600" operator="containsText" text="Alto">
      <formula>NOT(ISERROR(SEARCH("Alto",J10)))</formula>
    </cfRule>
    <cfRule type="containsText" dxfId="2322"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2321" priority="573" operator="containsText" text="Moderado">
      <formula>NOT(ISERROR(SEARCH("Moderado",M10)))</formula>
    </cfRule>
    <cfRule type="containsText" dxfId="2320" priority="593" operator="containsText" text="Bajo">
      <formula>NOT(ISERROR(SEARCH("Bajo",M10)))</formula>
    </cfRule>
    <cfRule type="containsText" dxfId="2319" priority="594" operator="containsText" text="Moderado">
      <formula>NOT(ISERROR(SEARCH("Moderado",M10)))</formula>
    </cfRule>
    <cfRule type="containsText" dxfId="2318" priority="595" operator="containsText" text="Alto">
      <formula>NOT(ISERROR(SEARCH("Alto",M10)))</formula>
    </cfRule>
    <cfRule type="containsText" dxfId="2317"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2316" priority="587" operator="containsText" text="3- Moderado">
      <formula>NOT(ISERROR(SEARCH("3- Moderado",N10)))</formula>
    </cfRule>
    <cfRule type="containsText" dxfId="2315" priority="588" operator="containsText" text="6- Moderado">
      <formula>NOT(ISERROR(SEARCH("6- Moderado",N10)))</formula>
    </cfRule>
    <cfRule type="containsText" dxfId="2314" priority="589" operator="containsText" text="4- Moderado">
      <formula>NOT(ISERROR(SEARCH("4- Moderado",N10)))</formula>
    </cfRule>
    <cfRule type="containsText" dxfId="2313" priority="590" operator="containsText" text="3- Bajo">
      <formula>NOT(ISERROR(SEARCH("3- Bajo",N10)))</formula>
    </cfRule>
    <cfRule type="containsText" dxfId="2312" priority="591" operator="containsText" text="4- Bajo">
      <formula>NOT(ISERROR(SEARCH("4- Bajo",N10)))</formula>
    </cfRule>
    <cfRule type="containsText" dxfId="2311" priority="592" operator="containsText" text="1- Bajo">
      <formula>NOT(ISERROR(SEARCH("1- Bajo",N10)))</formula>
    </cfRule>
  </conditionalFormatting>
  <conditionalFormatting sqref="H10:H24">
    <cfRule type="containsText" dxfId="2310" priority="574" operator="containsText" text="Muy Alta">
      <formula>NOT(ISERROR(SEARCH("Muy Alta",H10)))</formula>
    </cfRule>
    <cfRule type="containsText" dxfId="2309" priority="575" operator="containsText" text="Alta">
      <formula>NOT(ISERROR(SEARCH("Alta",H10)))</formula>
    </cfRule>
    <cfRule type="containsText" dxfId="2308" priority="576" operator="containsText" text="Muy Alta">
      <formula>NOT(ISERROR(SEARCH("Muy Alta",H10)))</formula>
    </cfRule>
    <cfRule type="containsText" dxfId="2307" priority="581" operator="containsText" text="Muy Baja">
      <formula>NOT(ISERROR(SEARCH("Muy Baja",H10)))</formula>
    </cfRule>
    <cfRule type="containsText" dxfId="2306" priority="582" operator="containsText" text="Baja">
      <formula>NOT(ISERROR(SEARCH("Baja",H10)))</formula>
    </cfRule>
    <cfRule type="containsText" dxfId="2305" priority="583" operator="containsText" text="Media">
      <formula>NOT(ISERROR(SEARCH("Media",H10)))</formula>
    </cfRule>
    <cfRule type="containsText" dxfId="2304" priority="584" operator="containsText" text="Alta">
      <formula>NOT(ISERROR(SEARCH("Alta",H10)))</formula>
    </cfRule>
    <cfRule type="containsText" dxfId="2303" priority="586" operator="containsText" text="Muy Alta">
      <formula>NOT(ISERROR(SEARCH("Muy Alta",H10)))</formula>
    </cfRule>
  </conditionalFormatting>
  <conditionalFormatting sqref="I10:I24">
    <cfRule type="containsText" dxfId="2302" priority="577" operator="containsText" text="Catastrófico">
      <formula>NOT(ISERROR(SEARCH("Catastrófico",I10)))</formula>
    </cfRule>
    <cfRule type="containsText" dxfId="2301" priority="578" operator="containsText" text="Mayor">
      <formula>NOT(ISERROR(SEARCH("Mayor",I10)))</formula>
    </cfRule>
    <cfRule type="containsText" dxfId="2300" priority="579" operator="containsText" text="Menor">
      <formula>NOT(ISERROR(SEARCH("Menor",I10)))</formula>
    </cfRule>
    <cfRule type="containsText" dxfId="2299" priority="580" operator="containsText" text="Leve">
      <formula>NOT(ISERROR(SEARCH("Leve",I10)))</formula>
    </cfRule>
    <cfRule type="containsText" dxfId="2298" priority="585" operator="containsText" text="Moderado">
      <formula>NOT(ISERROR(SEARCH("Moderado",I10)))</formula>
    </cfRule>
  </conditionalFormatting>
  <conditionalFormatting sqref="K10:K24">
    <cfRule type="containsText" dxfId="2297" priority="572" operator="containsText" text="Media">
      <formula>NOT(ISERROR(SEARCH("Media",K10)))</formula>
    </cfRule>
  </conditionalFormatting>
  <conditionalFormatting sqref="L10:L24">
    <cfRule type="containsText" dxfId="2296" priority="571" operator="containsText" text="Moderado">
      <formula>NOT(ISERROR(SEARCH("Moderado",L10)))</formula>
    </cfRule>
  </conditionalFormatting>
  <conditionalFormatting sqref="C15">
    <cfRule type="containsText" dxfId="2295" priority="565" operator="containsText" text="3- Moderado">
      <formula>NOT(ISERROR(SEARCH("3- Moderado",C15)))</formula>
    </cfRule>
    <cfRule type="containsText" dxfId="2294" priority="566" operator="containsText" text="6- Moderado">
      <formula>NOT(ISERROR(SEARCH("6- Moderado",C15)))</formula>
    </cfRule>
    <cfRule type="containsText" dxfId="2293" priority="567" operator="containsText" text="4- Moderado">
      <formula>NOT(ISERROR(SEARCH("4- Moderado",C15)))</formula>
    </cfRule>
    <cfRule type="containsText" dxfId="2292" priority="568" operator="containsText" text="3- Bajo">
      <formula>NOT(ISERROR(SEARCH("3- Bajo",C15)))</formula>
    </cfRule>
    <cfRule type="containsText" dxfId="2291" priority="569" operator="containsText" text="4- Bajo">
      <formula>NOT(ISERROR(SEARCH("4- Bajo",C15)))</formula>
    </cfRule>
    <cfRule type="containsText" dxfId="2290" priority="570" operator="containsText" text="1- Bajo">
      <formula>NOT(ISERROR(SEARCH("1- Bajo",C15)))</formula>
    </cfRule>
  </conditionalFormatting>
  <conditionalFormatting sqref="D15">
    <cfRule type="containsText" dxfId="2289" priority="559" operator="containsText" text="3- Moderado">
      <formula>NOT(ISERROR(SEARCH("3- Moderado",D15)))</formula>
    </cfRule>
    <cfRule type="containsText" dxfId="2288" priority="560" operator="containsText" text="6- Moderado">
      <formula>NOT(ISERROR(SEARCH("6- Moderado",D15)))</formula>
    </cfRule>
    <cfRule type="containsText" dxfId="2287" priority="561" operator="containsText" text="4- Moderado">
      <formula>NOT(ISERROR(SEARCH("4- Moderado",D15)))</formula>
    </cfRule>
    <cfRule type="containsText" dxfId="2286" priority="562" operator="containsText" text="3- Bajo">
      <formula>NOT(ISERROR(SEARCH("3- Bajo",D15)))</formula>
    </cfRule>
    <cfRule type="containsText" dxfId="2285" priority="563" operator="containsText" text="4- Bajo">
      <formula>NOT(ISERROR(SEARCH("4- Bajo",D15)))</formula>
    </cfRule>
    <cfRule type="containsText" dxfId="2284" priority="564" operator="containsText" text="1- Bajo">
      <formula>NOT(ISERROR(SEARCH("1- Bajo",D15)))</formula>
    </cfRule>
  </conditionalFormatting>
  <conditionalFormatting sqref="J10:J24">
    <cfRule type="containsText" dxfId="2283" priority="558" operator="containsText" text="Moderado">
      <formula>NOT(ISERROR(SEARCH("Moderado",J10)))</formula>
    </cfRule>
  </conditionalFormatting>
  <conditionalFormatting sqref="J10:J24">
    <cfRule type="containsText" dxfId="2282" priority="556" operator="containsText" text="Bajo">
      <formula>NOT(ISERROR(SEARCH("Bajo",J10)))</formula>
    </cfRule>
    <cfRule type="containsText" dxfId="2281" priority="557" operator="containsText" text="Extremo">
      <formula>NOT(ISERROR(SEARCH("Extremo",J10)))</formula>
    </cfRule>
  </conditionalFormatting>
  <conditionalFormatting sqref="K10:K24">
    <cfRule type="containsText" dxfId="2280" priority="554" operator="containsText" text="Baja">
      <formula>NOT(ISERROR(SEARCH("Baja",K10)))</formula>
    </cfRule>
    <cfRule type="containsText" dxfId="2279" priority="555" operator="containsText" text="Muy Baja">
      <formula>NOT(ISERROR(SEARCH("Muy Baja",K10)))</formula>
    </cfRule>
  </conditionalFormatting>
  <conditionalFormatting sqref="K10:K24">
    <cfRule type="containsText" dxfId="2278" priority="552" operator="containsText" text="Muy Alta">
      <formula>NOT(ISERROR(SEARCH("Muy Alta",K10)))</formula>
    </cfRule>
    <cfRule type="containsText" dxfId="2277" priority="553" operator="containsText" text="Alta">
      <formula>NOT(ISERROR(SEARCH("Alta",K10)))</formula>
    </cfRule>
  </conditionalFormatting>
  <conditionalFormatting sqref="L10:L24">
    <cfRule type="containsText" dxfId="2276" priority="548" operator="containsText" text="Catastrófico">
      <formula>NOT(ISERROR(SEARCH("Catastrófico",L10)))</formula>
    </cfRule>
    <cfRule type="containsText" dxfId="2275" priority="549" operator="containsText" text="Mayor">
      <formula>NOT(ISERROR(SEARCH("Mayor",L10)))</formula>
    </cfRule>
    <cfRule type="containsText" dxfId="2274" priority="550" operator="containsText" text="Menor">
      <formula>NOT(ISERROR(SEARCH("Menor",L10)))</formula>
    </cfRule>
    <cfRule type="containsText" dxfId="2273" priority="551" operator="containsText" text="Leve">
      <formula>NOT(ISERROR(SEARCH("Leve",L10)))</formula>
    </cfRule>
  </conditionalFormatting>
  <conditionalFormatting sqref="A20 E20">
    <cfRule type="containsText" dxfId="2272" priority="542" operator="containsText" text="3- Moderado">
      <formula>NOT(ISERROR(SEARCH("3- Moderado",A20)))</formula>
    </cfRule>
    <cfRule type="containsText" dxfId="2271" priority="543" operator="containsText" text="6- Moderado">
      <formula>NOT(ISERROR(SEARCH("6- Moderado",A20)))</formula>
    </cfRule>
    <cfRule type="containsText" dxfId="2270" priority="544" operator="containsText" text="4- Moderado">
      <formula>NOT(ISERROR(SEARCH("4- Moderado",A20)))</formula>
    </cfRule>
    <cfRule type="containsText" dxfId="2269" priority="545" operator="containsText" text="3- Bajo">
      <formula>NOT(ISERROR(SEARCH("3- Bajo",A20)))</formula>
    </cfRule>
    <cfRule type="containsText" dxfId="2268" priority="546" operator="containsText" text="4- Bajo">
      <formula>NOT(ISERROR(SEARCH("4- Bajo",A20)))</formula>
    </cfRule>
    <cfRule type="containsText" dxfId="2267" priority="547" operator="containsText" text="1- Bajo">
      <formula>NOT(ISERROR(SEARCH("1- Bajo",A20)))</formula>
    </cfRule>
  </conditionalFormatting>
  <conditionalFormatting sqref="F20:G20">
    <cfRule type="containsText" dxfId="2266" priority="536" operator="containsText" text="3- Moderado">
      <formula>NOT(ISERROR(SEARCH("3- Moderado",F20)))</formula>
    </cfRule>
    <cfRule type="containsText" dxfId="2265" priority="537" operator="containsText" text="6- Moderado">
      <formula>NOT(ISERROR(SEARCH("6- Moderado",F20)))</formula>
    </cfRule>
    <cfRule type="containsText" dxfId="2264" priority="538" operator="containsText" text="4- Moderado">
      <formula>NOT(ISERROR(SEARCH("4- Moderado",F20)))</formula>
    </cfRule>
    <cfRule type="containsText" dxfId="2263" priority="539" operator="containsText" text="3- Bajo">
      <formula>NOT(ISERROR(SEARCH("3- Bajo",F20)))</formula>
    </cfRule>
    <cfRule type="containsText" dxfId="2262" priority="540" operator="containsText" text="4- Bajo">
      <formula>NOT(ISERROR(SEARCH("4- Bajo",F20)))</formula>
    </cfRule>
    <cfRule type="containsText" dxfId="2261" priority="541" operator="containsText" text="1- Bajo">
      <formula>NOT(ISERROR(SEARCH("1- Bajo",F20)))</formula>
    </cfRule>
  </conditionalFormatting>
  <conditionalFormatting sqref="C20">
    <cfRule type="containsText" dxfId="2260" priority="530" operator="containsText" text="3- Moderado">
      <formula>NOT(ISERROR(SEARCH("3- Moderado",C20)))</formula>
    </cfRule>
    <cfRule type="containsText" dxfId="2259" priority="531" operator="containsText" text="6- Moderado">
      <formula>NOT(ISERROR(SEARCH("6- Moderado",C20)))</formula>
    </cfRule>
    <cfRule type="containsText" dxfId="2258" priority="532" operator="containsText" text="4- Moderado">
      <formula>NOT(ISERROR(SEARCH("4- Moderado",C20)))</formula>
    </cfRule>
    <cfRule type="containsText" dxfId="2257" priority="533" operator="containsText" text="3- Bajo">
      <formula>NOT(ISERROR(SEARCH("3- Bajo",C20)))</formula>
    </cfRule>
    <cfRule type="containsText" dxfId="2256" priority="534" operator="containsText" text="4- Bajo">
      <formula>NOT(ISERROR(SEARCH("4- Bajo",C20)))</formula>
    </cfRule>
    <cfRule type="containsText" dxfId="2255" priority="535" operator="containsText" text="1- Bajo">
      <formula>NOT(ISERROR(SEARCH("1- Bajo",C20)))</formula>
    </cfRule>
  </conditionalFormatting>
  <conditionalFormatting sqref="D20">
    <cfRule type="containsText" dxfId="2254" priority="524" operator="containsText" text="3- Moderado">
      <formula>NOT(ISERROR(SEARCH("3- Moderado",D20)))</formula>
    </cfRule>
    <cfRule type="containsText" dxfId="2253" priority="525" operator="containsText" text="6- Moderado">
      <formula>NOT(ISERROR(SEARCH("6- Moderado",D20)))</formula>
    </cfRule>
    <cfRule type="containsText" dxfId="2252" priority="526" operator="containsText" text="4- Moderado">
      <formula>NOT(ISERROR(SEARCH("4- Moderado",D20)))</formula>
    </cfRule>
    <cfRule type="containsText" dxfId="2251" priority="527" operator="containsText" text="3- Bajo">
      <formula>NOT(ISERROR(SEARCH("3- Bajo",D20)))</formula>
    </cfRule>
    <cfRule type="containsText" dxfId="2250" priority="528" operator="containsText" text="4- Bajo">
      <formula>NOT(ISERROR(SEARCH("4- Bajo",D20)))</formula>
    </cfRule>
    <cfRule type="containsText" dxfId="2249" priority="529" operator="containsText" text="1- Bajo">
      <formula>NOT(ISERROR(SEARCH("1- Bajo",D20)))</formula>
    </cfRule>
  </conditionalFormatting>
  <conditionalFormatting sqref="K25:L25">
    <cfRule type="containsText" dxfId="2248" priority="518" operator="containsText" text="3- Moderado">
      <formula>NOT(ISERROR(SEARCH("3- Moderado",K25)))</formula>
    </cfRule>
    <cfRule type="containsText" dxfId="2247" priority="519" operator="containsText" text="6- Moderado">
      <formula>NOT(ISERROR(SEARCH("6- Moderado",K25)))</formula>
    </cfRule>
    <cfRule type="containsText" dxfId="2246" priority="520" operator="containsText" text="4- Moderado">
      <formula>NOT(ISERROR(SEARCH("4- Moderado",K25)))</formula>
    </cfRule>
    <cfRule type="containsText" dxfId="2245" priority="521" operator="containsText" text="3- Bajo">
      <formula>NOT(ISERROR(SEARCH("3- Bajo",K25)))</formula>
    </cfRule>
    <cfRule type="containsText" dxfId="2244" priority="522" operator="containsText" text="4- Bajo">
      <formula>NOT(ISERROR(SEARCH("4- Bajo",K25)))</formula>
    </cfRule>
    <cfRule type="containsText" dxfId="2243" priority="523" operator="containsText" text="1- Bajo">
      <formula>NOT(ISERROR(SEARCH("1- Bajo",K25)))</formula>
    </cfRule>
  </conditionalFormatting>
  <conditionalFormatting sqref="H25:I25">
    <cfRule type="containsText" dxfId="2242" priority="512" operator="containsText" text="3- Moderado">
      <formula>NOT(ISERROR(SEARCH("3- Moderado",H25)))</formula>
    </cfRule>
    <cfRule type="containsText" dxfId="2241" priority="513" operator="containsText" text="6- Moderado">
      <formula>NOT(ISERROR(SEARCH("6- Moderado",H25)))</formula>
    </cfRule>
    <cfRule type="containsText" dxfId="2240" priority="514" operator="containsText" text="4- Moderado">
      <formula>NOT(ISERROR(SEARCH("4- Moderado",H25)))</formula>
    </cfRule>
    <cfRule type="containsText" dxfId="2239" priority="515" operator="containsText" text="3- Bajo">
      <formula>NOT(ISERROR(SEARCH("3- Bajo",H25)))</formula>
    </cfRule>
    <cfRule type="containsText" dxfId="2238" priority="516" operator="containsText" text="4- Bajo">
      <formula>NOT(ISERROR(SEARCH("4- Bajo",H25)))</formula>
    </cfRule>
    <cfRule type="containsText" dxfId="2237" priority="517" operator="containsText" text="1- Bajo">
      <formula>NOT(ISERROR(SEARCH("1- Bajo",H25)))</formula>
    </cfRule>
  </conditionalFormatting>
  <conditionalFormatting sqref="A25 C25:E25">
    <cfRule type="containsText" dxfId="2236" priority="506" operator="containsText" text="3- Moderado">
      <formula>NOT(ISERROR(SEARCH("3- Moderado",A25)))</formula>
    </cfRule>
    <cfRule type="containsText" dxfId="2235" priority="507" operator="containsText" text="6- Moderado">
      <formula>NOT(ISERROR(SEARCH("6- Moderado",A25)))</formula>
    </cfRule>
    <cfRule type="containsText" dxfId="2234" priority="508" operator="containsText" text="4- Moderado">
      <formula>NOT(ISERROR(SEARCH("4- Moderado",A25)))</formula>
    </cfRule>
    <cfRule type="containsText" dxfId="2233" priority="509" operator="containsText" text="3- Bajo">
      <formula>NOT(ISERROR(SEARCH("3- Bajo",A25)))</formula>
    </cfRule>
    <cfRule type="containsText" dxfId="2232" priority="510" operator="containsText" text="4- Bajo">
      <formula>NOT(ISERROR(SEARCH("4- Bajo",A25)))</formula>
    </cfRule>
    <cfRule type="containsText" dxfId="2231" priority="511" operator="containsText" text="1- Bajo">
      <formula>NOT(ISERROR(SEARCH("1- Bajo",A25)))</formula>
    </cfRule>
  </conditionalFormatting>
  <conditionalFormatting sqref="F25:G25">
    <cfRule type="containsText" dxfId="2230" priority="500" operator="containsText" text="3- Moderado">
      <formula>NOT(ISERROR(SEARCH("3- Moderado",F25)))</formula>
    </cfRule>
    <cfRule type="containsText" dxfId="2229" priority="501" operator="containsText" text="6- Moderado">
      <formula>NOT(ISERROR(SEARCH("6- Moderado",F25)))</formula>
    </cfRule>
    <cfRule type="containsText" dxfId="2228" priority="502" operator="containsText" text="4- Moderado">
      <formula>NOT(ISERROR(SEARCH("4- Moderado",F25)))</formula>
    </cfRule>
    <cfRule type="containsText" dxfId="2227" priority="503" operator="containsText" text="3- Bajo">
      <formula>NOT(ISERROR(SEARCH("3- Bajo",F25)))</formula>
    </cfRule>
    <cfRule type="containsText" dxfId="2226" priority="504" operator="containsText" text="4- Bajo">
      <formula>NOT(ISERROR(SEARCH("4- Bajo",F25)))</formula>
    </cfRule>
    <cfRule type="containsText" dxfId="2225" priority="505" operator="containsText" text="1- Bajo">
      <formula>NOT(ISERROR(SEARCH("1- Bajo",F25)))</formula>
    </cfRule>
  </conditionalFormatting>
  <conditionalFormatting sqref="J25:J29">
    <cfRule type="containsText" dxfId="2224" priority="495" operator="containsText" text="Bajo">
      <formula>NOT(ISERROR(SEARCH("Bajo",J25)))</formula>
    </cfRule>
    <cfRule type="containsText" dxfId="2223" priority="496" operator="containsText" text="Moderado">
      <formula>NOT(ISERROR(SEARCH("Moderado",J25)))</formula>
    </cfRule>
    <cfRule type="containsText" dxfId="2222" priority="497" operator="containsText" text="Alto">
      <formula>NOT(ISERROR(SEARCH("Alto",J25)))</formula>
    </cfRule>
    <cfRule type="containsText" dxfId="2221"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2220" priority="470" operator="containsText" text="Moderado">
      <formula>NOT(ISERROR(SEARCH("Moderado",M25)))</formula>
    </cfRule>
    <cfRule type="containsText" dxfId="2219" priority="490" operator="containsText" text="Bajo">
      <formula>NOT(ISERROR(SEARCH("Bajo",M25)))</formula>
    </cfRule>
    <cfRule type="containsText" dxfId="2218" priority="491" operator="containsText" text="Moderado">
      <formula>NOT(ISERROR(SEARCH("Moderado",M25)))</formula>
    </cfRule>
    <cfRule type="containsText" dxfId="2217" priority="492" operator="containsText" text="Alto">
      <formula>NOT(ISERROR(SEARCH("Alto",M25)))</formula>
    </cfRule>
    <cfRule type="containsText" dxfId="2216"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2215" priority="484" operator="containsText" text="3- Moderado">
      <formula>NOT(ISERROR(SEARCH("3- Moderado",N25)))</formula>
    </cfRule>
    <cfRule type="containsText" dxfId="2214" priority="485" operator="containsText" text="6- Moderado">
      <formula>NOT(ISERROR(SEARCH("6- Moderado",N25)))</formula>
    </cfRule>
    <cfRule type="containsText" dxfId="2213" priority="486" operator="containsText" text="4- Moderado">
      <formula>NOT(ISERROR(SEARCH("4- Moderado",N25)))</formula>
    </cfRule>
    <cfRule type="containsText" dxfId="2212" priority="487" operator="containsText" text="3- Bajo">
      <formula>NOT(ISERROR(SEARCH("3- Bajo",N25)))</formula>
    </cfRule>
    <cfRule type="containsText" dxfId="2211" priority="488" operator="containsText" text="4- Bajo">
      <formula>NOT(ISERROR(SEARCH("4- Bajo",N25)))</formula>
    </cfRule>
    <cfRule type="containsText" dxfId="2210" priority="489" operator="containsText" text="1- Bajo">
      <formula>NOT(ISERROR(SEARCH("1- Bajo",N25)))</formula>
    </cfRule>
  </conditionalFormatting>
  <conditionalFormatting sqref="H25:H29">
    <cfRule type="containsText" dxfId="2209" priority="471" operator="containsText" text="Muy Alta">
      <formula>NOT(ISERROR(SEARCH("Muy Alta",H25)))</formula>
    </cfRule>
    <cfRule type="containsText" dxfId="2208" priority="472" operator="containsText" text="Alta">
      <formula>NOT(ISERROR(SEARCH("Alta",H25)))</formula>
    </cfRule>
    <cfRule type="containsText" dxfId="2207" priority="473" operator="containsText" text="Muy Alta">
      <formula>NOT(ISERROR(SEARCH("Muy Alta",H25)))</formula>
    </cfRule>
    <cfRule type="containsText" dxfId="2206" priority="478" operator="containsText" text="Muy Baja">
      <formula>NOT(ISERROR(SEARCH("Muy Baja",H25)))</formula>
    </cfRule>
    <cfRule type="containsText" dxfId="2205" priority="479" operator="containsText" text="Baja">
      <formula>NOT(ISERROR(SEARCH("Baja",H25)))</formula>
    </cfRule>
    <cfRule type="containsText" dxfId="2204" priority="480" operator="containsText" text="Media">
      <formula>NOT(ISERROR(SEARCH("Media",H25)))</formula>
    </cfRule>
    <cfRule type="containsText" dxfId="2203" priority="481" operator="containsText" text="Alta">
      <formula>NOT(ISERROR(SEARCH("Alta",H25)))</formula>
    </cfRule>
    <cfRule type="containsText" dxfId="2202" priority="483" operator="containsText" text="Muy Alta">
      <formula>NOT(ISERROR(SEARCH("Muy Alta",H25)))</formula>
    </cfRule>
  </conditionalFormatting>
  <conditionalFormatting sqref="I25:I29">
    <cfRule type="containsText" dxfId="2201" priority="474" operator="containsText" text="Catastrófico">
      <formula>NOT(ISERROR(SEARCH("Catastrófico",I25)))</formula>
    </cfRule>
    <cfRule type="containsText" dxfId="2200" priority="475" operator="containsText" text="Mayor">
      <formula>NOT(ISERROR(SEARCH("Mayor",I25)))</formula>
    </cfRule>
    <cfRule type="containsText" dxfId="2199" priority="476" operator="containsText" text="Menor">
      <formula>NOT(ISERROR(SEARCH("Menor",I25)))</formula>
    </cfRule>
    <cfRule type="containsText" dxfId="2198" priority="477" operator="containsText" text="Leve">
      <formula>NOT(ISERROR(SEARCH("Leve",I25)))</formula>
    </cfRule>
    <cfRule type="containsText" dxfId="2197" priority="482" operator="containsText" text="Moderado">
      <formula>NOT(ISERROR(SEARCH("Moderado",I25)))</formula>
    </cfRule>
  </conditionalFormatting>
  <conditionalFormatting sqref="K25:K29">
    <cfRule type="containsText" dxfId="2196" priority="469" operator="containsText" text="Media">
      <formula>NOT(ISERROR(SEARCH("Media",K25)))</formula>
    </cfRule>
  </conditionalFormatting>
  <conditionalFormatting sqref="L25:L29">
    <cfRule type="containsText" dxfId="2195" priority="468" operator="containsText" text="Moderado">
      <formula>NOT(ISERROR(SEARCH("Moderado",L25)))</formula>
    </cfRule>
  </conditionalFormatting>
  <conditionalFormatting sqref="J25:J29">
    <cfRule type="containsText" dxfId="2194" priority="467" operator="containsText" text="Moderado">
      <formula>NOT(ISERROR(SEARCH("Moderado",J25)))</formula>
    </cfRule>
  </conditionalFormatting>
  <conditionalFormatting sqref="J25:J29">
    <cfRule type="containsText" dxfId="2193" priority="465" operator="containsText" text="Bajo">
      <formula>NOT(ISERROR(SEARCH("Bajo",J25)))</formula>
    </cfRule>
    <cfRule type="containsText" dxfId="2192" priority="466" operator="containsText" text="Extremo">
      <formula>NOT(ISERROR(SEARCH("Extremo",J25)))</formula>
    </cfRule>
  </conditionalFormatting>
  <conditionalFormatting sqref="K25:K29">
    <cfRule type="containsText" dxfId="2191" priority="463" operator="containsText" text="Baja">
      <formula>NOT(ISERROR(SEARCH("Baja",K25)))</formula>
    </cfRule>
    <cfRule type="containsText" dxfId="2190" priority="464" operator="containsText" text="Muy Baja">
      <formula>NOT(ISERROR(SEARCH("Muy Baja",K25)))</formula>
    </cfRule>
  </conditionalFormatting>
  <conditionalFormatting sqref="K25:K29">
    <cfRule type="containsText" dxfId="2189" priority="461" operator="containsText" text="Muy Alta">
      <formula>NOT(ISERROR(SEARCH("Muy Alta",K25)))</formula>
    </cfRule>
    <cfRule type="containsText" dxfId="2188" priority="462" operator="containsText" text="Alta">
      <formula>NOT(ISERROR(SEARCH("Alta",K25)))</formula>
    </cfRule>
  </conditionalFormatting>
  <conditionalFormatting sqref="L25:L29">
    <cfRule type="containsText" dxfId="2187" priority="457" operator="containsText" text="Catastrófico">
      <formula>NOT(ISERROR(SEARCH("Catastrófico",L25)))</formula>
    </cfRule>
    <cfRule type="containsText" dxfId="2186" priority="458" operator="containsText" text="Mayor">
      <formula>NOT(ISERROR(SEARCH("Mayor",L25)))</formula>
    </cfRule>
    <cfRule type="containsText" dxfId="2185" priority="459" operator="containsText" text="Menor">
      <formula>NOT(ISERROR(SEARCH("Menor",L25)))</formula>
    </cfRule>
    <cfRule type="containsText" dxfId="2184" priority="460" operator="containsText" text="Leve">
      <formula>NOT(ISERROR(SEARCH("Leve",L25)))</formula>
    </cfRule>
  </conditionalFormatting>
  <conditionalFormatting sqref="K30:L30">
    <cfRule type="containsText" dxfId="2183" priority="451" operator="containsText" text="3- Moderado">
      <formula>NOT(ISERROR(SEARCH("3- Moderado",K30)))</formula>
    </cfRule>
    <cfRule type="containsText" dxfId="2182" priority="452" operator="containsText" text="6- Moderado">
      <formula>NOT(ISERROR(SEARCH("6- Moderado",K30)))</formula>
    </cfRule>
    <cfRule type="containsText" dxfId="2181" priority="453" operator="containsText" text="4- Moderado">
      <formula>NOT(ISERROR(SEARCH("4- Moderado",K30)))</formula>
    </cfRule>
    <cfRule type="containsText" dxfId="2180" priority="454" operator="containsText" text="3- Bajo">
      <formula>NOT(ISERROR(SEARCH("3- Bajo",K30)))</formula>
    </cfRule>
    <cfRule type="containsText" dxfId="2179" priority="455" operator="containsText" text="4- Bajo">
      <formula>NOT(ISERROR(SEARCH("4- Bajo",K30)))</formula>
    </cfRule>
    <cfRule type="containsText" dxfId="2178" priority="456" operator="containsText" text="1- Bajo">
      <formula>NOT(ISERROR(SEARCH("1- Bajo",K30)))</formula>
    </cfRule>
  </conditionalFormatting>
  <conditionalFormatting sqref="H30:I30">
    <cfRule type="containsText" dxfId="2177" priority="445" operator="containsText" text="3- Moderado">
      <formula>NOT(ISERROR(SEARCH("3- Moderado",H30)))</formula>
    </cfRule>
    <cfRule type="containsText" dxfId="2176" priority="446" operator="containsText" text="6- Moderado">
      <formula>NOT(ISERROR(SEARCH("6- Moderado",H30)))</formula>
    </cfRule>
    <cfRule type="containsText" dxfId="2175" priority="447" operator="containsText" text="4- Moderado">
      <formula>NOT(ISERROR(SEARCH("4- Moderado",H30)))</formula>
    </cfRule>
    <cfRule type="containsText" dxfId="2174" priority="448" operator="containsText" text="3- Bajo">
      <formula>NOT(ISERROR(SEARCH("3- Bajo",H30)))</formula>
    </cfRule>
    <cfRule type="containsText" dxfId="2173" priority="449" operator="containsText" text="4- Bajo">
      <formula>NOT(ISERROR(SEARCH("4- Bajo",H30)))</formula>
    </cfRule>
    <cfRule type="containsText" dxfId="2172" priority="450" operator="containsText" text="1- Bajo">
      <formula>NOT(ISERROR(SEARCH("1- Bajo",H30)))</formula>
    </cfRule>
  </conditionalFormatting>
  <conditionalFormatting sqref="A30 C30:E30">
    <cfRule type="containsText" dxfId="2171" priority="439" operator="containsText" text="3- Moderado">
      <formula>NOT(ISERROR(SEARCH("3- Moderado",A30)))</formula>
    </cfRule>
    <cfRule type="containsText" dxfId="2170" priority="440" operator="containsText" text="6- Moderado">
      <formula>NOT(ISERROR(SEARCH("6- Moderado",A30)))</formula>
    </cfRule>
    <cfRule type="containsText" dxfId="2169" priority="441" operator="containsText" text="4- Moderado">
      <formula>NOT(ISERROR(SEARCH("4- Moderado",A30)))</formula>
    </cfRule>
    <cfRule type="containsText" dxfId="2168" priority="442" operator="containsText" text="3- Bajo">
      <formula>NOT(ISERROR(SEARCH("3- Bajo",A30)))</formula>
    </cfRule>
    <cfRule type="containsText" dxfId="2167" priority="443" operator="containsText" text="4- Bajo">
      <formula>NOT(ISERROR(SEARCH("4- Bajo",A30)))</formula>
    </cfRule>
    <cfRule type="containsText" dxfId="2166" priority="444" operator="containsText" text="1- Bajo">
      <formula>NOT(ISERROR(SEARCH("1- Bajo",A30)))</formula>
    </cfRule>
  </conditionalFormatting>
  <conditionalFormatting sqref="F30:G30">
    <cfRule type="containsText" dxfId="2165" priority="433" operator="containsText" text="3- Moderado">
      <formula>NOT(ISERROR(SEARCH("3- Moderado",F30)))</formula>
    </cfRule>
    <cfRule type="containsText" dxfId="2164" priority="434" operator="containsText" text="6- Moderado">
      <formula>NOT(ISERROR(SEARCH("6- Moderado",F30)))</formula>
    </cfRule>
    <cfRule type="containsText" dxfId="2163" priority="435" operator="containsText" text="4- Moderado">
      <formula>NOT(ISERROR(SEARCH("4- Moderado",F30)))</formula>
    </cfRule>
    <cfRule type="containsText" dxfId="2162" priority="436" operator="containsText" text="3- Bajo">
      <formula>NOT(ISERROR(SEARCH("3- Bajo",F30)))</formula>
    </cfRule>
    <cfRule type="containsText" dxfId="2161" priority="437" operator="containsText" text="4- Bajo">
      <formula>NOT(ISERROR(SEARCH("4- Bajo",F30)))</formula>
    </cfRule>
    <cfRule type="containsText" dxfId="2160" priority="438" operator="containsText" text="1- Bajo">
      <formula>NOT(ISERROR(SEARCH("1- Bajo",F30)))</formula>
    </cfRule>
  </conditionalFormatting>
  <conditionalFormatting sqref="J30:J34">
    <cfRule type="containsText" dxfId="2159" priority="428" operator="containsText" text="Bajo">
      <formula>NOT(ISERROR(SEARCH("Bajo",J30)))</formula>
    </cfRule>
    <cfRule type="containsText" dxfId="2158" priority="429" operator="containsText" text="Moderado">
      <formula>NOT(ISERROR(SEARCH("Moderado",J30)))</formula>
    </cfRule>
    <cfRule type="containsText" dxfId="2157" priority="430" operator="containsText" text="Alto">
      <formula>NOT(ISERROR(SEARCH("Alto",J30)))</formula>
    </cfRule>
    <cfRule type="containsText" dxfId="2156"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2155" priority="403" operator="containsText" text="Moderado">
      <formula>NOT(ISERROR(SEARCH("Moderado",M30)))</formula>
    </cfRule>
    <cfRule type="containsText" dxfId="2154" priority="423" operator="containsText" text="Bajo">
      <formula>NOT(ISERROR(SEARCH("Bajo",M30)))</formula>
    </cfRule>
    <cfRule type="containsText" dxfId="2153" priority="424" operator="containsText" text="Moderado">
      <formula>NOT(ISERROR(SEARCH("Moderado",M30)))</formula>
    </cfRule>
    <cfRule type="containsText" dxfId="2152" priority="425" operator="containsText" text="Alto">
      <formula>NOT(ISERROR(SEARCH("Alto",M30)))</formula>
    </cfRule>
    <cfRule type="containsText" dxfId="2151"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2150" priority="417" operator="containsText" text="3- Moderado">
      <formula>NOT(ISERROR(SEARCH("3- Moderado",N30)))</formula>
    </cfRule>
    <cfRule type="containsText" dxfId="2149" priority="418" operator="containsText" text="6- Moderado">
      <formula>NOT(ISERROR(SEARCH("6- Moderado",N30)))</formula>
    </cfRule>
    <cfRule type="containsText" dxfId="2148" priority="419" operator="containsText" text="4- Moderado">
      <formula>NOT(ISERROR(SEARCH("4- Moderado",N30)))</formula>
    </cfRule>
    <cfRule type="containsText" dxfId="2147" priority="420" operator="containsText" text="3- Bajo">
      <formula>NOT(ISERROR(SEARCH("3- Bajo",N30)))</formula>
    </cfRule>
    <cfRule type="containsText" dxfId="2146" priority="421" operator="containsText" text="4- Bajo">
      <formula>NOT(ISERROR(SEARCH("4- Bajo",N30)))</formula>
    </cfRule>
    <cfRule type="containsText" dxfId="2145" priority="422" operator="containsText" text="1- Bajo">
      <formula>NOT(ISERROR(SEARCH("1- Bajo",N30)))</formula>
    </cfRule>
  </conditionalFormatting>
  <conditionalFormatting sqref="H30:H34">
    <cfRule type="containsText" dxfId="2144" priority="404" operator="containsText" text="Muy Alta">
      <formula>NOT(ISERROR(SEARCH("Muy Alta",H30)))</formula>
    </cfRule>
    <cfRule type="containsText" dxfId="2143" priority="405" operator="containsText" text="Alta">
      <formula>NOT(ISERROR(SEARCH("Alta",H30)))</formula>
    </cfRule>
    <cfRule type="containsText" dxfId="2142" priority="406" operator="containsText" text="Muy Alta">
      <formula>NOT(ISERROR(SEARCH("Muy Alta",H30)))</formula>
    </cfRule>
    <cfRule type="containsText" dxfId="2141" priority="411" operator="containsText" text="Muy Baja">
      <formula>NOT(ISERROR(SEARCH("Muy Baja",H30)))</formula>
    </cfRule>
    <cfRule type="containsText" dxfId="2140" priority="412" operator="containsText" text="Baja">
      <formula>NOT(ISERROR(SEARCH("Baja",H30)))</formula>
    </cfRule>
    <cfRule type="containsText" dxfId="2139" priority="413" operator="containsText" text="Media">
      <formula>NOT(ISERROR(SEARCH("Media",H30)))</formula>
    </cfRule>
    <cfRule type="containsText" dxfId="2138" priority="414" operator="containsText" text="Alta">
      <formula>NOT(ISERROR(SEARCH("Alta",H30)))</formula>
    </cfRule>
    <cfRule type="containsText" dxfId="2137" priority="416" operator="containsText" text="Muy Alta">
      <formula>NOT(ISERROR(SEARCH("Muy Alta",H30)))</formula>
    </cfRule>
  </conditionalFormatting>
  <conditionalFormatting sqref="I30:I34">
    <cfRule type="containsText" dxfId="2136" priority="407" operator="containsText" text="Catastrófico">
      <formula>NOT(ISERROR(SEARCH("Catastrófico",I30)))</formula>
    </cfRule>
    <cfRule type="containsText" dxfId="2135" priority="408" operator="containsText" text="Mayor">
      <formula>NOT(ISERROR(SEARCH("Mayor",I30)))</formula>
    </cfRule>
    <cfRule type="containsText" dxfId="2134" priority="409" operator="containsText" text="Menor">
      <formula>NOT(ISERROR(SEARCH("Menor",I30)))</formula>
    </cfRule>
    <cfRule type="containsText" dxfId="2133" priority="410" operator="containsText" text="Leve">
      <formula>NOT(ISERROR(SEARCH("Leve",I30)))</formula>
    </cfRule>
    <cfRule type="containsText" dxfId="2132" priority="415" operator="containsText" text="Moderado">
      <formula>NOT(ISERROR(SEARCH("Moderado",I30)))</formula>
    </cfRule>
  </conditionalFormatting>
  <conditionalFormatting sqref="K30:K34">
    <cfRule type="containsText" dxfId="2131" priority="402" operator="containsText" text="Media">
      <formula>NOT(ISERROR(SEARCH("Media",K30)))</formula>
    </cfRule>
  </conditionalFormatting>
  <conditionalFormatting sqref="L30:L34">
    <cfRule type="containsText" dxfId="2130" priority="401" operator="containsText" text="Moderado">
      <formula>NOT(ISERROR(SEARCH("Moderado",L30)))</formula>
    </cfRule>
  </conditionalFormatting>
  <conditionalFormatting sqref="J30:J34">
    <cfRule type="containsText" dxfId="2129" priority="400" operator="containsText" text="Moderado">
      <formula>NOT(ISERROR(SEARCH("Moderado",J30)))</formula>
    </cfRule>
  </conditionalFormatting>
  <conditionalFormatting sqref="J30:J34">
    <cfRule type="containsText" dxfId="2128" priority="398" operator="containsText" text="Bajo">
      <formula>NOT(ISERROR(SEARCH("Bajo",J30)))</formula>
    </cfRule>
    <cfRule type="containsText" dxfId="2127" priority="399" operator="containsText" text="Extremo">
      <formula>NOT(ISERROR(SEARCH("Extremo",J30)))</formula>
    </cfRule>
  </conditionalFormatting>
  <conditionalFormatting sqref="K30:K34">
    <cfRule type="containsText" dxfId="2126" priority="396" operator="containsText" text="Baja">
      <formula>NOT(ISERROR(SEARCH("Baja",K30)))</formula>
    </cfRule>
    <cfRule type="containsText" dxfId="2125" priority="397" operator="containsText" text="Muy Baja">
      <formula>NOT(ISERROR(SEARCH("Muy Baja",K30)))</formula>
    </cfRule>
  </conditionalFormatting>
  <conditionalFormatting sqref="K30:K34">
    <cfRule type="containsText" dxfId="2124" priority="394" operator="containsText" text="Muy Alta">
      <formula>NOT(ISERROR(SEARCH("Muy Alta",K30)))</formula>
    </cfRule>
    <cfRule type="containsText" dxfId="2123" priority="395" operator="containsText" text="Alta">
      <formula>NOT(ISERROR(SEARCH("Alta",K30)))</formula>
    </cfRule>
  </conditionalFormatting>
  <conditionalFormatting sqref="L30:L34">
    <cfRule type="containsText" dxfId="2122" priority="390" operator="containsText" text="Catastrófico">
      <formula>NOT(ISERROR(SEARCH("Catastrófico",L30)))</formula>
    </cfRule>
    <cfRule type="containsText" dxfId="2121" priority="391" operator="containsText" text="Mayor">
      <formula>NOT(ISERROR(SEARCH("Mayor",L30)))</formula>
    </cfRule>
    <cfRule type="containsText" dxfId="2120" priority="392" operator="containsText" text="Menor">
      <formula>NOT(ISERROR(SEARCH("Menor",L30)))</formula>
    </cfRule>
    <cfRule type="containsText" dxfId="2119" priority="393" operator="containsText" text="Leve">
      <formula>NOT(ISERROR(SEARCH("Leve",L30)))</formula>
    </cfRule>
  </conditionalFormatting>
  <conditionalFormatting sqref="K35:L35">
    <cfRule type="containsText" dxfId="2118" priority="384" operator="containsText" text="3- Moderado">
      <formula>NOT(ISERROR(SEARCH("3- Moderado",K35)))</formula>
    </cfRule>
    <cfRule type="containsText" dxfId="2117" priority="385" operator="containsText" text="6- Moderado">
      <formula>NOT(ISERROR(SEARCH("6- Moderado",K35)))</formula>
    </cfRule>
    <cfRule type="containsText" dxfId="2116" priority="386" operator="containsText" text="4- Moderado">
      <formula>NOT(ISERROR(SEARCH("4- Moderado",K35)))</formula>
    </cfRule>
    <cfRule type="containsText" dxfId="2115" priority="387" operator="containsText" text="3- Bajo">
      <formula>NOT(ISERROR(SEARCH("3- Bajo",K35)))</formula>
    </cfRule>
    <cfRule type="containsText" dxfId="2114" priority="388" operator="containsText" text="4- Bajo">
      <formula>NOT(ISERROR(SEARCH("4- Bajo",K35)))</formula>
    </cfRule>
    <cfRule type="containsText" dxfId="2113" priority="389" operator="containsText" text="1- Bajo">
      <formula>NOT(ISERROR(SEARCH("1- Bajo",K35)))</formula>
    </cfRule>
  </conditionalFormatting>
  <conditionalFormatting sqref="H35:I35">
    <cfRule type="containsText" dxfId="2112" priority="378" operator="containsText" text="3- Moderado">
      <formula>NOT(ISERROR(SEARCH("3- Moderado",H35)))</formula>
    </cfRule>
    <cfRule type="containsText" dxfId="2111" priority="379" operator="containsText" text="6- Moderado">
      <formula>NOT(ISERROR(SEARCH("6- Moderado",H35)))</formula>
    </cfRule>
    <cfRule type="containsText" dxfId="2110" priority="380" operator="containsText" text="4- Moderado">
      <formula>NOT(ISERROR(SEARCH("4- Moderado",H35)))</formula>
    </cfRule>
    <cfRule type="containsText" dxfId="2109" priority="381" operator="containsText" text="3- Bajo">
      <formula>NOT(ISERROR(SEARCH("3- Bajo",H35)))</formula>
    </cfRule>
    <cfRule type="containsText" dxfId="2108" priority="382" operator="containsText" text="4- Bajo">
      <formula>NOT(ISERROR(SEARCH("4- Bajo",H35)))</formula>
    </cfRule>
    <cfRule type="containsText" dxfId="2107" priority="383" operator="containsText" text="1- Bajo">
      <formula>NOT(ISERROR(SEARCH("1- Bajo",H35)))</formula>
    </cfRule>
  </conditionalFormatting>
  <conditionalFormatting sqref="A35 C35:E35">
    <cfRule type="containsText" dxfId="2106" priority="372" operator="containsText" text="3- Moderado">
      <formula>NOT(ISERROR(SEARCH("3- Moderado",A35)))</formula>
    </cfRule>
    <cfRule type="containsText" dxfId="2105" priority="373" operator="containsText" text="6- Moderado">
      <formula>NOT(ISERROR(SEARCH("6- Moderado",A35)))</formula>
    </cfRule>
    <cfRule type="containsText" dxfId="2104" priority="374" operator="containsText" text="4- Moderado">
      <formula>NOT(ISERROR(SEARCH("4- Moderado",A35)))</formula>
    </cfRule>
    <cfRule type="containsText" dxfId="2103" priority="375" operator="containsText" text="3- Bajo">
      <formula>NOT(ISERROR(SEARCH("3- Bajo",A35)))</formula>
    </cfRule>
    <cfRule type="containsText" dxfId="2102" priority="376" operator="containsText" text="4- Bajo">
      <formula>NOT(ISERROR(SEARCH("4- Bajo",A35)))</formula>
    </cfRule>
    <cfRule type="containsText" dxfId="2101" priority="377" operator="containsText" text="1- Bajo">
      <formula>NOT(ISERROR(SEARCH("1- Bajo",A35)))</formula>
    </cfRule>
  </conditionalFormatting>
  <conditionalFormatting sqref="F35:G35">
    <cfRule type="containsText" dxfId="2100" priority="366" operator="containsText" text="3- Moderado">
      <formula>NOT(ISERROR(SEARCH("3- Moderado",F35)))</formula>
    </cfRule>
    <cfRule type="containsText" dxfId="2099" priority="367" operator="containsText" text="6- Moderado">
      <formula>NOT(ISERROR(SEARCH("6- Moderado",F35)))</formula>
    </cfRule>
    <cfRule type="containsText" dxfId="2098" priority="368" operator="containsText" text="4- Moderado">
      <formula>NOT(ISERROR(SEARCH("4- Moderado",F35)))</formula>
    </cfRule>
    <cfRule type="containsText" dxfId="2097" priority="369" operator="containsText" text="3- Bajo">
      <formula>NOT(ISERROR(SEARCH("3- Bajo",F35)))</formula>
    </cfRule>
    <cfRule type="containsText" dxfId="2096" priority="370" operator="containsText" text="4- Bajo">
      <formula>NOT(ISERROR(SEARCH("4- Bajo",F35)))</formula>
    </cfRule>
    <cfRule type="containsText" dxfId="2095" priority="371" operator="containsText" text="1- Bajo">
      <formula>NOT(ISERROR(SEARCH("1- Bajo",F35)))</formula>
    </cfRule>
  </conditionalFormatting>
  <conditionalFormatting sqref="J35:J39">
    <cfRule type="containsText" dxfId="2094" priority="361" operator="containsText" text="Bajo">
      <formula>NOT(ISERROR(SEARCH("Bajo",J35)))</formula>
    </cfRule>
    <cfRule type="containsText" dxfId="2093" priority="362" operator="containsText" text="Moderado">
      <formula>NOT(ISERROR(SEARCH("Moderado",J35)))</formula>
    </cfRule>
    <cfRule type="containsText" dxfId="2092" priority="363" operator="containsText" text="Alto">
      <formula>NOT(ISERROR(SEARCH("Alto",J35)))</formula>
    </cfRule>
    <cfRule type="containsText" dxfId="2091"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2090" priority="336" operator="containsText" text="Moderado">
      <formula>NOT(ISERROR(SEARCH("Moderado",M35)))</formula>
    </cfRule>
    <cfRule type="containsText" dxfId="2089" priority="356" operator="containsText" text="Bajo">
      <formula>NOT(ISERROR(SEARCH("Bajo",M35)))</formula>
    </cfRule>
    <cfRule type="containsText" dxfId="2088" priority="357" operator="containsText" text="Moderado">
      <formula>NOT(ISERROR(SEARCH("Moderado",M35)))</formula>
    </cfRule>
    <cfRule type="containsText" dxfId="2087" priority="358" operator="containsText" text="Alto">
      <formula>NOT(ISERROR(SEARCH("Alto",M35)))</formula>
    </cfRule>
    <cfRule type="containsText" dxfId="2086"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2085" priority="350" operator="containsText" text="3- Moderado">
      <formula>NOT(ISERROR(SEARCH("3- Moderado",N35)))</formula>
    </cfRule>
    <cfRule type="containsText" dxfId="2084" priority="351" operator="containsText" text="6- Moderado">
      <formula>NOT(ISERROR(SEARCH("6- Moderado",N35)))</formula>
    </cfRule>
    <cfRule type="containsText" dxfId="2083" priority="352" operator="containsText" text="4- Moderado">
      <formula>NOT(ISERROR(SEARCH("4- Moderado",N35)))</formula>
    </cfRule>
    <cfRule type="containsText" dxfId="2082" priority="353" operator="containsText" text="3- Bajo">
      <formula>NOT(ISERROR(SEARCH("3- Bajo",N35)))</formula>
    </cfRule>
    <cfRule type="containsText" dxfId="2081" priority="354" operator="containsText" text="4- Bajo">
      <formula>NOT(ISERROR(SEARCH("4- Bajo",N35)))</formula>
    </cfRule>
    <cfRule type="containsText" dxfId="2080" priority="355" operator="containsText" text="1- Bajo">
      <formula>NOT(ISERROR(SEARCH("1- Bajo",N35)))</formula>
    </cfRule>
  </conditionalFormatting>
  <conditionalFormatting sqref="H35:H39">
    <cfRule type="containsText" dxfId="2079" priority="337" operator="containsText" text="Muy Alta">
      <formula>NOT(ISERROR(SEARCH("Muy Alta",H35)))</formula>
    </cfRule>
    <cfRule type="containsText" dxfId="2078" priority="338" operator="containsText" text="Alta">
      <formula>NOT(ISERROR(SEARCH("Alta",H35)))</formula>
    </cfRule>
    <cfRule type="containsText" dxfId="2077" priority="339" operator="containsText" text="Muy Alta">
      <formula>NOT(ISERROR(SEARCH("Muy Alta",H35)))</formula>
    </cfRule>
    <cfRule type="containsText" dxfId="2076" priority="344" operator="containsText" text="Muy Baja">
      <formula>NOT(ISERROR(SEARCH("Muy Baja",H35)))</formula>
    </cfRule>
    <cfRule type="containsText" dxfId="2075" priority="345" operator="containsText" text="Baja">
      <formula>NOT(ISERROR(SEARCH("Baja",H35)))</formula>
    </cfRule>
    <cfRule type="containsText" dxfId="2074" priority="346" operator="containsText" text="Media">
      <formula>NOT(ISERROR(SEARCH("Media",H35)))</formula>
    </cfRule>
    <cfRule type="containsText" dxfId="2073" priority="347" operator="containsText" text="Alta">
      <formula>NOT(ISERROR(SEARCH("Alta",H35)))</formula>
    </cfRule>
    <cfRule type="containsText" dxfId="2072" priority="349" operator="containsText" text="Muy Alta">
      <formula>NOT(ISERROR(SEARCH("Muy Alta",H35)))</formula>
    </cfRule>
  </conditionalFormatting>
  <conditionalFormatting sqref="I35:I39">
    <cfRule type="containsText" dxfId="2071" priority="340" operator="containsText" text="Catastrófico">
      <formula>NOT(ISERROR(SEARCH("Catastrófico",I35)))</formula>
    </cfRule>
    <cfRule type="containsText" dxfId="2070" priority="341" operator="containsText" text="Mayor">
      <formula>NOT(ISERROR(SEARCH("Mayor",I35)))</formula>
    </cfRule>
    <cfRule type="containsText" dxfId="2069" priority="342" operator="containsText" text="Menor">
      <formula>NOT(ISERROR(SEARCH("Menor",I35)))</formula>
    </cfRule>
    <cfRule type="containsText" dxfId="2068" priority="343" operator="containsText" text="Leve">
      <formula>NOT(ISERROR(SEARCH("Leve",I35)))</formula>
    </cfRule>
    <cfRule type="containsText" dxfId="2067" priority="348" operator="containsText" text="Moderado">
      <formula>NOT(ISERROR(SEARCH("Moderado",I35)))</formula>
    </cfRule>
  </conditionalFormatting>
  <conditionalFormatting sqref="K35:K39">
    <cfRule type="containsText" dxfId="2066" priority="335" operator="containsText" text="Media">
      <formula>NOT(ISERROR(SEARCH("Media",K35)))</formula>
    </cfRule>
  </conditionalFormatting>
  <conditionalFormatting sqref="L35:L39">
    <cfRule type="containsText" dxfId="2065" priority="334" operator="containsText" text="Moderado">
      <formula>NOT(ISERROR(SEARCH("Moderado",L35)))</formula>
    </cfRule>
  </conditionalFormatting>
  <conditionalFormatting sqref="J35:J39">
    <cfRule type="containsText" dxfId="2064" priority="333" operator="containsText" text="Moderado">
      <formula>NOT(ISERROR(SEARCH("Moderado",J35)))</formula>
    </cfRule>
  </conditionalFormatting>
  <conditionalFormatting sqref="J35:J39">
    <cfRule type="containsText" dxfId="2063" priority="331" operator="containsText" text="Bajo">
      <formula>NOT(ISERROR(SEARCH("Bajo",J35)))</formula>
    </cfRule>
    <cfRule type="containsText" dxfId="2062" priority="332" operator="containsText" text="Extremo">
      <formula>NOT(ISERROR(SEARCH("Extremo",J35)))</formula>
    </cfRule>
  </conditionalFormatting>
  <conditionalFormatting sqref="K35:K39">
    <cfRule type="containsText" dxfId="2061" priority="329" operator="containsText" text="Baja">
      <formula>NOT(ISERROR(SEARCH("Baja",K35)))</formula>
    </cfRule>
    <cfRule type="containsText" dxfId="2060" priority="330" operator="containsText" text="Muy Baja">
      <formula>NOT(ISERROR(SEARCH("Muy Baja",K35)))</formula>
    </cfRule>
  </conditionalFormatting>
  <conditionalFormatting sqref="K35:K39">
    <cfRule type="containsText" dxfId="2059" priority="327" operator="containsText" text="Muy Alta">
      <formula>NOT(ISERROR(SEARCH("Muy Alta",K35)))</formula>
    </cfRule>
    <cfRule type="containsText" dxfId="2058" priority="328" operator="containsText" text="Alta">
      <formula>NOT(ISERROR(SEARCH("Alta",K35)))</formula>
    </cfRule>
  </conditionalFormatting>
  <conditionalFormatting sqref="L35:L39">
    <cfRule type="containsText" dxfId="2057" priority="323" operator="containsText" text="Catastrófico">
      <formula>NOT(ISERROR(SEARCH("Catastrófico",L35)))</formula>
    </cfRule>
    <cfRule type="containsText" dxfId="2056" priority="324" operator="containsText" text="Mayor">
      <formula>NOT(ISERROR(SEARCH("Mayor",L35)))</formula>
    </cfRule>
    <cfRule type="containsText" dxfId="2055" priority="325" operator="containsText" text="Menor">
      <formula>NOT(ISERROR(SEARCH("Menor",L35)))</formula>
    </cfRule>
    <cfRule type="containsText" dxfId="2054" priority="326" operator="containsText" text="Leve">
      <formula>NOT(ISERROR(SEARCH("Leve",L35)))</formula>
    </cfRule>
  </conditionalFormatting>
  <conditionalFormatting sqref="K40:L40">
    <cfRule type="containsText" dxfId="2053" priority="317" operator="containsText" text="3- Moderado">
      <formula>NOT(ISERROR(SEARCH("3- Moderado",K40)))</formula>
    </cfRule>
    <cfRule type="containsText" dxfId="2052" priority="318" operator="containsText" text="6- Moderado">
      <formula>NOT(ISERROR(SEARCH("6- Moderado",K40)))</formula>
    </cfRule>
    <cfRule type="containsText" dxfId="2051" priority="319" operator="containsText" text="4- Moderado">
      <formula>NOT(ISERROR(SEARCH("4- Moderado",K40)))</formula>
    </cfRule>
    <cfRule type="containsText" dxfId="2050" priority="320" operator="containsText" text="3- Bajo">
      <formula>NOT(ISERROR(SEARCH("3- Bajo",K40)))</formula>
    </cfRule>
    <cfRule type="containsText" dxfId="2049" priority="321" operator="containsText" text="4- Bajo">
      <formula>NOT(ISERROR(SEARCH("4- Bajo",K40)))</formula>
    </cfRule>
    <cfRule type="containsText" dxfId="2048" priority="322" operator="containsText" text="1- Bajo">
      <formula>NOT(ISERROR(SEARCH("1- Bajo",K40)))</formula>
    </cfRule>
  </conditionalFormatting>
  <conditionalFormatting sqref="H40:I40">
    <cfRule type="containsText" dxfId="2047" priority="311" operator="containsText" text="3- Moderado">
      <formula>NOT(ISERROR(SEARCH("3- Moderado",H40)))</formula>
    </cfRule>
    <cfRule type="containsText" dxfId="2046" priority="312" operator="containsText" text="6- Moderado">
      <formula>NOT(ISERROR(SEARCH("6- Moderado",H40)))</formula>
    </cfRule>
    <cfRule type="containsText" dxfId="2045" priority="313" operator="containsText" text="4- Moderado">
      <formula>NOT(ISERROR(SEARCH("4- Moderado",H40)))</formula>
    </cfRule>
    <cfRule type="containsText" dxfId="2044" priority="314" operator="containsText" text="3- Bajo">
      <formula>NOT(ISERROR(SEARCH("3- Bajo",H40)))</formula>
    </cfRule>
    <cfRule type="containsText" dxfId="2043" priority="315" operator="containsText" text="4- Bajo">
      <formula>NOT(ISERROR(SEARCH("4- Bajo",H40)))</formula>
    </cfRule>
    <cfRule type="containsText" dxfId="2042" priority="316" operator="containsText" text="1- Bajo">
      <formula>NOT(ISERROR(SEARCH("1- Bajo",H40)))</formula>
    </cfRule>
  </conditionalFormatting>
  <conditionalFormatting sqref="A40 C40:E40">
    <cfRule type="containsText" dxfId="2041" priority="305" operator="containsText" text="3- Moderado">
      <formula>NOT(ISERROR(SEARCH("3- Moderado",A40)))</formula>
    </cfRule>
    <cfRule type="containsText" dxfId="2040" priority="306" operator="containsText" text="6- Moderado">
      <formula>NOT(ISERROR(SEARCH("6- Moderado",A40)))</formula>
    </cfRule>
    <cfRule type="containsText" dxfId="2039" priority="307" operator="containsText" text="4- Moderado">
      <formula>NOT(ISERROR(SEARCH("4- Moderado",A40)))</formula>
    </cfRule>
    <cfRule type="containsText" dxfId="2038" priority="308" operator="containsText" text="3- Bajo">
      <formula>NOT(ISERROR(SEARCH("3- Bajo",A40)))</formula>
    </cfRule>
    <cfRule type="containsText" dxfId="2037" priority="309" operator="containsText" text="4- Bajo">
      <formula>NOT(ISERROR(SEARCH("4- Bajo",A40)))</formula>
    </cfRule>
    <cfRule type="containsText" dxfId="2036" priority="310" operator="containsText" text="1- Bajo">
      <formula>NOT(ISERROR(SEARCH("1- Bajo",A40)))</formula>
    </cfRule>
  </conditionalFormatting>
  <conditionalFormatting sqref="F40:G40">
    <cfRule type="containsText" dxfId="2035" priority="299" operator="containsText" text="3- Moderado">
      <formula>NOT(ISERROR(SEARCH("3- Moderado",F40)))</formula>
    </cfRule>
    <cfRule type="containsText" dxfId="2034" priority="300" operator="containsText" text="6- Moderado">
      <formula>NOT(ISERROR(SEARCH("6- Moderado",F40)))</formula>
    </cfRule>
    <cfRule type="containsText" dxfId="2033" priority="301" operator="containsText" text="4- Moderado">
      <formula>NOT(ISERROR(SEARCH("4- Moderado",F40)))</formula>
    </cfRule>
    <cfRule type="containsText" dxfId="2032" priority="302" operator="containsText" text="3- Bajo">
      <formula>NOT(ISERROR(SEARCH("3- Bajo",F40)))</formula>
    </cfRule>
    <cfRule type="containsText" dxfId="2031" priority="303" operator="containsText" text="4- Bajo">
      <formula>NOT(ISERROR(SEARCH("4- Bajo",F40)))</formula>
    </cfRule>
    <cfRule type="containsText" dxfId="2030" priority="304" operator="containsText" text="1- Bajo">
      <formula>NOT(ISERROR(SEARCH("1- Bajo",F40)))</formula>
    </cfRule>
  </conditionalFormatting>
  <conditionalFormatting sqref="J40:J44">
    <cfRule type="containsText" dxfId="2029" priority="294" operator="containsText" text="Bajo">
      <formula>NOT(ISERROR(SEARCH("Bajo",J40)))</formula>
    </cfRule>
    <cfRule type="containsText" dxfId="2028" priority="295" operator="containsText" text="Moderado">
      <formula>NOT(ISERROR(SEARCH("Moderado",J40)))</formula>
    </cfRule>
    <cfRule type="containsText" dxfId="2027" priority="296" operator="containsText" text="Alto">
      <formula>NOT(ISERROR(SEARCH("Alto",J40)))</formula>
    </cfRule>
    <cfRule type="containsText" dxfId="2026"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2025" priority="269" operator="containsText" text="Moderado">
      <formula>NOT(ISERROR(SEARCH("Moderado",M40)))</formula>
    </cfRule>
    <cfRule type="containsText" dxfId="2024" priority="289" operator="containsText" text="Bajo">
      <formula>NOT(ISERROR(SEARCH("Bajo",M40)))</formula>
    </cfRule>
    <cfRule type="containsText" dxfId="2023" priority="290" operator="containsText" text="Moderado">
      <formula>NOT(ISERROR(SEARCH("Moderado",M40)))</formula>
    </cfRule>
    <cfRule type="containsText" dxfId="2022" priority="291" operator="containsText" text="Alto">
      <formula>NOT(ISERROR(SEARCH("Alto",M40)))</formula>
    </cfRule>
    <cfRule type="containsText" dxfId="2021"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2020" priority="283" operator="containsText" text="3- Moderado">
      <formula>NOT(ISERROR(SEARCH("3- Moderado",N40)))</formula>
    </cfRule>
    <cfRule type="containsText" dxfId="2019" priority="284" operator="containsText" text="6- Moderado">
      <formula>NOT(ISERROR(SEARCH("6- Moderado",N40)))</formula>
    </cfRule>
    <cfRule type="containsText" dxfId="2018" priority="285" operator="containsText" text="4- Moderado">
      <formula>NOT(ISERROR(SEARCH("4- Moderado",N40)))</formula>
    </cfRule>
    <cfRule type="containsText" dxfId="2017" priority="286" operator="containsText" text="3- Bajo">
      <formula>NOT(ISERROR(SEARCH("3- Bajo",N40)))</formula>
    </cfRule>
    <cfRule type="containsText" dxfId="2016" priority="287" operator="containsText" text="4- Bajo">
      <formula>NOT(ISERROR(SEARCH("4- Bajo",N40)))</formula>
    </cfRule>
    <cfRule type="containsText" dxfId="2015" priority="288" operator="containsText" text="1- Bajo">
      <formula>NOT(ISERROR(SEARCH("1- Bajo",N40)))</formula>
    </cfRule>
  </conditionalFormatting>
  <conditionalFormatting sqref="H40:H44">
    <cfRule type="containsText" dxfId="2014" priority="270" operator="containsText" text="Muy Alta">
      <formula>NOT(ISERROR(SEARCH("Muy Alta",H40)))</formula>
    </cfRule>
    <cfRule type="containsText" dxfId="2013" priority="271" operator="containsText" text="Alta">
      <formula>NOT(ISERROR(SEARCH("Alta",H40)))</formula>
    </cfRule>
    <cfRule type="containsText" dxfId="2012" priority="272" operator="containsText" text="Muy Alta">
      <formula>NOT(ISERROR(SEARCH("Muy Alta",H40)))</formula>
    </cfRule>
    <cfRule type="containsText" dxfId="2011" priority="277" operator="containsText" text="Muy Baja">
      <formula>NOT(ISERROR(SEARCH("Muy Baja",H40)))</formula>
    </cfRule>
    <cfRule type="containsText" dxfId="2010" priority="278" operator="containsText" text="Baja">
      <formula>NOT(ISERROR(SEARCH("Baja",H40)))</formula>
    </cfRule>
    <cfRule type="containsText" dxfId="2009" priority="279" operator="containsText" text="Media">
      <formula>NOT(ISERROR(SEARCH("Media",H40)))</formula>
    </cfRule>
    <cfRule type="containsText" dxfId="2008" priority="280" operator="containsText" text="Alta">
      <formula>NOT(ISERROR(SEARCH("Alta",H40)))</formula>
    </cfRule>
    <cfRule type="containsText" dxfId="2007" priority="282" operator="containsText" text="Muy Alta">
      <formula>NOT(ISERROR(SEARCH("Muy Alta",H40)))</formula>
    </cfRule>
  </conditionalFormatting>
  <conditionalFormatting sqref="I40:I44">
    <cfRule type="containsText" dxfId="2006" priority="273" operator="containsText" text="Catastrófico">
      <formula>NOT(ISERROR(SEARCH("Catastrófico",I40)))</formula>
    </cfRule>
    <cfRule type="containsText" dxfId="2005" priority="274" operator="containsText" text="Mayor">
      <formula>NOT(ISERROR(SEARCH("Mayor",I40)))</formula>
    </cfRule>
    <cfRule type="containsText" dxfId="2004" priority="275" operator="containsText" text="Menor">
      <formula>NOT(ISERROR(SEARCH("Menor",I40)))</formula>
    </cfRule>
    <cfRule type="containsText" dxfId="2003" priority="276" operator="containsText" text="Leve">
      <formula>NOT(ISERROR(SEARCH("Leve",I40)))</formula>
    </cfRule>
    <cfRule type="containsText" dxfId="2002" priority="281" operator="containsText" text="Moderado">
      <formula>NOT(ISERROR(SEARCH("Moderado",I40)))</formula>
    </cfRule>
  </conditionalFormatting>
  <conditionalFormatting sqref="K40:K44">
    <cfRule type="containsText" dxfId="2001" priority="268" operator="containsText" text="Media">
      <formula>NOT(ISERROR(SEARCH("Media",K40)))</formula>
    </cfRule>
  </conditionalFormatting>
  <conditionalFormatting sqref="L40:L44">
    <cfRule type="containsText" dxfId="2000" priority="267" operator="containsText" text="Moderado">
      <formula>NOT(ISERROR(SEARCH("Moderado",L40)))</formula>
    </cfRule>
  </conditionalFormatting>
  <conditionalFormatting sqref="J40:J44">
    <cfRule type="containsText" dxfId="1999" priority="266" operator="containsText" text="Moderado">
      <formula>NOT(ISERROR(SEARCH("Moderado",J40)))</formula>
    </cfRule>
  </conditionalFormatting>
  <conditionalFormatting sqref="J40:J44">
    <cfRule type="containsText" dxfId="1998" priority="264" operator="containsText" text="Bajo">
      <formula>NOT(ISERROR(SEARCH("Bajo",J40)))</formula>
    </cfRule>
    <cfRule type="containsText" dxfId="1997" priority="265" operator="containsText" text="Extremo">
      <formula>NOT(ISERROR(SEARCH("Extremo",J40)))</formula>
    </cfRule>
  </conditionalFormatting>
  <conditionalFormatting sqref="K40:K44">
    <cfRule type="containsText" dxfId="1996" priority="262" operator="containsText" text="Baja">
      <formula>NOT(ISERROR(SEARCH("Baja",K40)))</formula>
    </cfRule>
    <cfRule type="containsText" dxfId="1995" priority="263" operator="containsText" text="Muy Baja">
      <formula>NOT(ISERROR(SEARCH("Muy Baja",K40)))</formula>
    </cfRule>
  </conditionalFormatting>
  <conditionalFormatting sqref="K40:K44">
    <cfRule type="containsText" dxfId="1994" priority="260" operator="containsText" text="Muy Alta">
      <formula>NOT(ISERROR(SEARCH("Muy Alta",K40)))</formula>
    </cfRule>
    <cfRule type="containsText" dxfId="1993" priority="261" operator="containsText" text="Alta">
      <formula>NOT(ISERROR(SEARCH("Alta",K40)))</formula>
    </cfRule>
  </conditionalFormatting>
  <conditionalFormatting sqref="L40:L44">
    <cfRule type="containsText" dxfId="1992" priority="256" operator="containsText" text="Catastrófico">
      <formula>NOT(ISERROR(SEARCH("Catastrófico",L40)))</formula>
    </cfRule>
    <cfRule type="containsText" dxfId="1991" priority="257" operator="containsText" text="Mayor">
      <formula>NOT(ISERROR(SEARCH("Mayor",L40)))</formula>
    </cfRule>
    <cfRule type="containsText" dxfId="1990" priority="258" operator="containsText" text="Menor">
      <formula>NOT(ISERROR(SEARCH("Menor",L40)))</formula>
    </cfRule>
    <cfRule type="containsText" dxfId="1989" priority="259" operator="containsText" text="Leve">
      <formula>NOT(ISERROR(SEARCH("Leve",L40)))</formula>
    </cfRule>
  </conditionalFormatting>
  <conditionalFormatting sqref="K45:L45">
    <cfRule type="containsText" dxfId="1988" priority="250" operator="containsText" text="3- Moderado">
      <formula>NOT(ISERROR(SEARCH("3- Moderado",K45)))</formula>
    </cfRule>
    <cfRule type="containsText" dxfId="1987" priority="251" operator="containsText" text="6- Moderado">
      <formula>NOT(ISERROR(SEARCH("6- Moderado",K45)))</formula>
    </cfRule>
    <cfRule type="containsText" dxfId="1986" priority="252" operator="containsText" text="4- Moderado">
      <formula>NOT(ISERROR(SEARCH("4- Moderado",K45)))</formula>
    </cfRule>
    <cfRule type="containsText" dxfId="1985" priority="253" operator="containsText" text="3- Bajo">
      <formula>NOT(ISERROR(SEARCH("3- Bajo",K45)))</formula>
    </cfRule>
    <cfRule type="containsText" dxfId="1984" priority="254" operator="containsText" text="4- Bajo">
      <formula>NOT(ISERROR(SEARCH("4- Bajo",K45)))</formula>
    </cfRule>
    <cfRule type="containsText" dxfId="1983" priority="255" operator="containsText" text="1- Bajo">
      <formula>NOT(ISERROR(SEARCH("1- Bajo",K45)))</formula>
    </cfRule>
  </conditionalFormatting>
  <conditionalFormatting sqref="H45:I45">
    <cfRule type="containsText" dxfId="1982" priority="244" operator="containsText" text="3- Moderado">
      <formula>NOT(ISERROR(SEARCH("3- Moderado",H45)))</formula>
    </cfRule>
    <cfRule type="containsText" dxfId="1981" priority="245" operator="containsText" text="6- Moderado">
      <formula>NOT(ISERROR(SEARCH("6- Moderado",H45)))</formula>
    </cfRule>
    <cfRule type="containsText" dxfId="1980" priority="246" operator="containsText" text="4- Moderado">
      <formula>NOT(ISERROR(SEARCH("4- Moderado",H45)))</formula>
    </cfRule>
    <cfRule type="containsText" dxfId="1979" priority="247" operator="containsText" text="3- Bajo">
      <formula>NOT(ISERROR(SEARCH("3- Bajo",H45)))</formula>
    </cfRule>
    <cfRule type="containsText" dxfId="1978" priority="248" operator="containsText" text="4- Bajo">
      <formula>NOT(ISERROR(SEARCH("4- Bajo",H45)))</formula>
    </cfRule>
    <cfRule type="containsText" dxfId="1977" priority="249" operator="containsText" text="1- Bajo">
      <formula>NOT(ISERROR(SEARCH("1- Bajo",H45)))</formula>
    </cfRule>
  </conditionalFormatting>
  <conditionalFormatting sqref="A45 C45:E45">
    <cfRule type="containsText" dxfId="1976" priority="238" operator="containsText" text="3- Moderado">
      <formula>NOT(ISERROR(SEARCH("3- Moderado",A45)))</formula>
    </cfRule>
    <cfRule type="containsText" dxfId="1975" priority="239" operator="containsText" text="6- Moderado">
      <formula>NOT(ISERROR(SEARCH("6- Moderado",A45)))</formula>
    </cfRule>
    <cfRule type="containsText" dxfId="1974" priority="240" operator="containsText" text="4- Moderado">
      <formula>NOT(ISERROR(SEARCH("4- Moderado",A45)))</formula>
    </cfRule>
    <cfRule type="containsText" dxfId="1973" priority="241" operator="containsText" text="3- Bajo">
      <formula>NOT(ISERROR(SEARCH("3- Bajo",A45)))</formula>
    </cfRule>
    <cfRule type="containsText" dxfId="1972" priority="242" operator="containsText" text="4- Bajo">
      <formula>NOT(ISERROR(SEARCH("4- Bajo",A45)))</formula>
    </cfRule>
    <cfRule type="containsText" dxfId="1971" priority="243" operator="containsText" text="1- Bajo">
      <formula>NOT(ISERROR(SEARCH("1- Bajo",A45)))</formula>
    </cfRule>
  </conditionalFormatting>
  <conditionalFormatting sqref="F45:G45">
    <cfRule type="containsText" dxfId="1970" priority="232" operator="containsText" text="3- Moderado">
      <formula>NOT(ISERROR(SEARCH("3- Moderado",F45)))</formula>
    </cfRule>
    <cfRule type="containsText" dxfId="1969" priority="233" operator="containsText" text="6- Moderado">
      <formula>NOT(ISERROR(SEARCH("6- Moderado",F45)))</formula>
    </cfRule>
    <cfRule type="containsText" dxfId="1968" priority="234" operator="containsText" text="4- Moderado">
      <formula>NOT(ISERROR(SEARCH("4- Moderado",F45)))</formula>
    </cfRule>
    <cfRule type="containsText" dxfId="1967" priority="235" operator="containsText" text="3- Bajo">
      <formula>NOT(ISERROR(SEARCH("3- Bajo",F45)))</formula>
    </cfRule>
    <cfRule type="containsText" dxfId="1966" priority="236" operator="containsText" text="4- Bajo">
      <formula>NOT(ISERROR(SEARCH("4- Bajo",F45)))</formula>
    </cfRule>
    <cfRule type="containsText" dxfId="1965" priority="237" operator="containsText" text="1- Bajo">
      <formula>NOT(ISERROR(SEARCH("1- Bajo",F45)))</formula>
    </cfRule>
  </conditionalFormatting>
  <conditionalFormatting sqref="J45:J49">
    <cfRule type="containsText" dxfId="1964" priority="227" operator="containsText" text="Bajo">
      <formula>NOT(ISERROR(SEARCH("Bajo",J45)))</formula>
    </cfRule>
    <cfRule type="containsText" dxfId="1963" priority="228" operator="containsText" text="Moderado">
      <formula>NOT(ISERROR(SEARCH("Moderado",J45)))</formula>
    </cfRule>
    <cfRule type="containsText" dxfId="1962" priority="229" operator="containsText" text="Alto">
      <formula>NOT(ISERROR(SEARCH("Alto",J45)))</formula>
    </cfRule>
    <cfRule type="containsText" dxfId="1961"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960" priority="202" operator="containsText" text="Moderado">
      <formula>NOT(ISERROR(SEARCH("Moderado",M45)))</formula>
    </cfRule>
    <cfRule type="containsText" dxfId="1959" priority="222" operator="containsText" text="Bajo">
      <formula>NOT(ISERROR(SEARCH("Bajo",M45)))</formula>
    </cfRule>
    <cfRule type="containsText" dxfId="1958" priority="223" operator="containsText" text="Moderado">
      <formula>NOT(ISERROR(SEARCH("Moderado",M45)))</formula>
    </cfRule>
    <cfRule type="containsText" dxfId="1957" priority="224" operator="containsText" text="Alto">
      <formula>NOT(ISERROR(SEARCH("Alto",M45)))</formula>
    </cfRule>
    <cfRule type="containsText" dxfId="1956"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955" priority="216" operator="containsText" text="3- Moderado">
      <formula>NOT(ISERROR(SEARCH("3- Moderado",N45)))</formula>
    </cfRule>
    <cfRule type="containsText" dxfId="1954" priority="217" operator="containsText" text="6- Moderado">
      <formula>NOT(ISERROR(SEARCH("6- Moderado",N45)))</formula>
    </cfRule>
    <cfRule type="containsText" dxfId="1953" priority="218" operator="containsText" text="4- Moderado">
      <formula>NOT(ISERROR(SEARCH("4- Moderado",N45)))</formula>
    </cfRule>
    <cfRule type="containsText" dxfId="1952" priority="219" operator="containsText" text="3- Bajo">
      <formula>NOT(ISERROR(SEARCH("3- Bajo",N45)))</formula>
    </cfRule>
    <cfRule type="containsText" dxfId="1951" priority="220" operator="containsText" text="4- Bajo">
      <formula>NOT(ISERROR(SEARCH("4- Bajo",N45)))</formula>
    </cfRule>
    <cfRule type="containsText" dxfId="1950" priority="221" operator="containsText" text="1- Bajo">
      <formula>NOT(ISERROR(SEARCH("1- Bajo",N45)))</formula>
    </cfRule>
  </conditionalFormatting>
  <conditionalFormatting sqref="H45:H49">
    <cfRule type="containsText" dxfId="1949" priority="203" operator="containsText" text="Muy Alta">
      <formula>NOT(ISERROR(SEARCH("Muy Alta",H45)))</formula>
    </cfRule>
    <cfRule type="containsText" dxfId="1948" priority="204" operator="containsText" text="Alta">
      <formula>NOT(ISERROR(SEARCH("Alta",H45)))</formula>
    </cfRule>
    <cfRule type="containsText" dxfId="1947" priority="205" operator="containsText" text="Muy Alta">
      <formula>NOT(ISERROR(SEARCH("Muy Alta",H45)))</formula>
    </cfRule>
    <cfRule type="containsText" dxfId="1946" priority="210" operator="containsText" text="Muy Baja">
      <formula>NOT(ISERROR(SEARCH("Muy Baja",H45)))</formula>
    </cfRule>
    <cfRule type="containsText" dxfId="1945" priority="211" operator="containsText" text="Baja">
      <formula>NOT(ISERROR(SEARCH("Baja",H45)))</formula>
    </cfRule>
    <cfRule type="containsText" dxfId="1944" priority="212" operator="containsText" text="Media">
      <formula>NOT(ISERROR(SEARCH("Media",H45)))</formula>
    </cfRule>
    <cfRule type="containsText" dxfId="1943" priority="213" operator="containsText" text="Alta">
      <formula>NOT(ISERROR(SEARCH("Alta",H45)))</formula>
    </cfRule>
    <cfRule type="containsText" dxfId="1942" priority="215" operator="containsText" text="Muy Alta">
      <formula>NOT(ISERROR(SEARCH("Muy Alta",H45)))</formula>
    </cfRule>
  </conditionalFormatting>
  <conditionalFormatting sqref="I45:I49">
    <cfRule type="containsText" dxfId="1941" priority="206" operator="containsText" text="Catastrófico">
      <formula>NOT(ISERROR(SEARCH("Catastrófico",I45)))</formula>
    </cfRule>
    <cfRule type="containsText" dxfId="1940" priority="207" operator="containsText" text="Mayor">
      <formula>NOT(ISERROR(SEARCH("Mayor",I45)))</formula>
    </cfRule>
    <cfRule type="containsText" dxfId="1939" priority="208" operator="containsText" text="Menor">
      <formula>NOT(ISERROR(SEARCH("Menor",I45)))</formula>
    </cfRule>
    <cfRule type="containsText" dxfId="1938" priority="209" operator="containsText" text="Leve">
      <formula>NOT(ISERROR(SEARCH("Leve",I45)))</formula>
    </cfRule>
    <cfRule type="containsText" dxfId="1937" priority="214" operator="containsText" text="Moderado">
      <formula>NOT(ISERROR(SEARCH("Moderado",I45)))</formula>
    </cfRule>
  </conditionalFormatting>
  <conditionalFormatting sqref="K45:K49">
    <cfRule type="containsText" dxfId="1936" priority="201" operator="containsText" text="Media">
      <formula>NOT(ISERROR(SEARCH("Media",K45)))</formula>
    </cfRule>
  </conditionalFormatting>
  <conditionalFormatting sqref="L45:L49">
    <cfRule type="containsText" dxfId="1935" priority="200" operator="containsText" text="Moderado">
      <formula>NOT(ISERROR(SEARCH("Moderado",L45)))</formula>
    </cfRule>
  </conditionalFormatting>
  <conditionalFormatting sqref="J45:J49">
    <cfRule type="containsText" dxfId="1934" priority="199" operator="containsText" text="Moderado">
      <formula>NOT(ISERROR(SEARCH("Moderado",J45)))</formula>
    </cfRule>
  </conditionalFormatting>
  <conditionalFormatting sqref="J45:J49">
    <cfRule type="containsText" dxfId="1933" priority="197" operator="containsText" text="Bajo">
      <formula>NOT(ISERROR(SEARCH("Bajo",J45)))</formula>
    </cfRule>
    <cfRule type="containsText" dxfId="1932" priority="198" operator="containsText" text="Extremo">
      <formula>NOT(ISERROR(SEARCH("Extremo",J45)))</formula>
    </cfRule>
  </conditionalFormatting>
  <conditionalFormatting sqref="K45:K49">
    <cfRule type="containsText" dxfId="1931" priority="195" operator="containsText" text="Baja">
      <formula>NOT(ISERROR(SEARCH("Baja",K45)))</formula>
    </cfRule>
    <cfRule type="containsText" dxfId="1930" priority="196" operator="containsText" text="Muy Baja">
      <formula>NOT(ISERROR(SEARCH("Muy Baja",K45)))</formula>
    </cfRule>
  </conditionalFormatting>
  <conditionalFormatting sqref="K45:K49">
    <cfRule type="containsText" dxfId="1929" priority="193" operator="containsText" text="Muy Alta">
      <formula>NOT(ISERROR(SEARCH("Muy Alta",K45)))</formula>
    </cfRule>
    <cfRule type="containsText" dxfId="1928" priority="194" operator="containsText" text="Alta">
      <formula>NOT(ISERROR(SEARCH("Alta",K45)))</formula>
    </cfRule>
  </conditionalFormatting>
  <conditionalFormatting sqref="L45:L49">
    <cfRule type="containsText" dxfId="1927" priority="189" operator="containsText" text="Catastrófico">
      <formula>NOT(ISERROR(SEARCH("Catastrófico",L45)))</formula>
    </cfRule>
    <cfRule type="containsText" dxfId="1926" priority="190" operator="containsText" text="Mayor">
      <formula>NOT(ISERROR(SEARCH("Mayor",L45)))</formula>
    </cfRule>
    <cfRule type="containsText" dxfId="1925" priority="191" operator="containsText" text="Menor">
      <formula>NOT(ISERROR(SEARCH("Menor",L45)))</formula>
    </cfRule>
    <cfRule type="containsText" dxfId="1924" priority="192" operator="containsText" text="Leve">
      <formula>NOT(ISERROR(SEARCH("Leve",L45)))</formula>
    </cfRule>
  </conditionalFormatting>
  <conditionalFormatting sqref="K50:L50">
    <cfRule type="containsText" dxfId="1923" priority="183" operator="containsText" text="3- Moderado">
      <formula>NOT(ISERROR(SEARCH("3- Moderado",K50)))</formula>
    </cfRule>
    <cfRule type="containsText" dxfId="1922" priority="184" operator="containsText" text="6- Moderado">
      <formula>NOT(ISERROR(SEARCH("6- Moderado",K50)))</formula>
    </cfRule>
    <cfRule type="containsText" dxfId="1921" priority="185" operator="containsText" text="4- Moderado">
      <formula>NOT(ISERROR(SEARCH("4- Moderado",K50)))</formula>
    </cfRule>
    <cfRule type="containsText" dxfId="1920" priority="186" operator="containsText" text="3- Bajo">
      <formula>NOT(ISERROR(SEARCH("3- Bajo",K50)))</formula>
    </cfRule>
    <cfRule type="containsText" dxfId="1919" priority="187" operator="containsText" text="4- Bajo">
      <formula>NOT(ISERROR(SEARCH("4- Bajo",K50)))</formula>
    </cfRule>
    <cfRule type="containsText" dxfId="1918" priority="188" operator="containsText" text="1- Bajo">
      <formula>NOT(ISERROR(SEARCH("1- Bajo",K50)))</formula>
    </cfRule>
  </conditionalFormatting>
  <conditionalFormatting sqref="H50:I50">
    <cfRule type="containsText" dxfId="1917" priority="177" operator="containsText" text="3- Moderado">
      <formula>NOT(ISERROR(SEARCH("3- Moderado",H50)))</formula>
    </cfRule>
    <cfRule type="containsText" dxfId="1916" priority="178" operator="containsText" text="6- Moderado">
      <formula>NOT(ISERROR(SEARCH("6- Moderado",H50)))</formula>
    </cfRule>
    <cfRule type="containsText" dxfId="1915" priority="179" operator="containsText" text="4- Moderado">
      <formula>NOT(ISERROR(SEARCH("4- Moderado",H50)))</formula>
    </cfRule>
    <cfRule type="containsText" dxfId="1914" priority="180" operator="containsText" text="3- Bajo">
      <formula>NOT(ISERROR(SEARCH("3- Bajo",H50)))</formula>
    </cfRule>
    <cfRule type="containsText" dxfId="1913" priority="181" operator="containsText" text="4- Bajo">
      <formula>NOT(ISERROR(SEARCH("4- Bajo",H50)))</formula>
    </cfRule>
    <cfRule type="containsText" dxfId="1912" priority="182" operator="containsText" text="1- Bajo">
      <formula>NOT(ISERROR(SEARCH("1- Bajo",H50)))</formula>
    </cfRule>
  </conditionalFormatting>
  <conditionalFormatting sqref="A50 C50:E50">
    <cfRule type="containsText" dxfId="1911" priority="171" operator="containsText" text="3- Moderado">
      <formula>NOT(ISERROR(SEARCH("3- Moderado",A50)))</formula>
    </cfRule>
    <cfRule type="containsText" dxfId="1910" priority="172" operator="containsText" text="6- Moderado">
      <formula>NOT(ISERROR(SEARCH("6- Moderado",A50)))</formula>
    </cfRule>
    <cfRule type="containsText" dxfId="1909" priority="173" operator="containsText" text="4- Moderado">
      <formula>NOT(ISERROR(SEARCH("4- Moderado",A50)))</formula>
    </cfRule>
    <cfRule type="containsText" dxfId="1908" priority="174" operator="containsText" text="3- Bajo">
      <formula>NOT(ISERROR(SEARCH("3- Bajo",A50)))</formula>
    </cfRule>
    <cfRule type="containsText" dxfId="1907" priority="175" operator="containsText" text="4- Bajo">
      <formula>NOT(ISERROR(SEARCH("4- Bajo",A50)))</formula>
    </cfRule>
    <cfRule type="containsText" dxfId="1906" priority="176" operator="containsText" text="1- Bajo">
      <formula>NOT(ISERROR(SEARCH("1- Bajo",A50)))</formula>
    </cfRule>
  </conditionalFormatting>
  <conditionalFormatting sqref="F50:G50">
    <cfRule type="containsText" dxfId="1905" priority="165" operator="containsText" text="3- Moderado">
      <formula>NOT(ISERROR(SEARCH("3- Moderado",F50)))</formula>
    </cfRule>
    <cfRule type="containsText" dxfId="1904" priority="166" operator="containsText" text="6- Moderado">
      <formula>NOT(ISERROR(SEARCH("6- Moderado",F50)))</formula>
    </cfRule>
    <cfRule type="containsText" dxfId="1903" priority="167" operator="containsText" text="4- Moderado">
      <formula>NOT(ISERROR(SEARCH("4- Moderado",F50)))</formula>
    </cfRule>
    <cfRule type="containsText" dxfId="1902" priority="168" operator="containsText" text="3- Bajo">
      <formula>NOT(ISERROR(SEARCH("3- Bajo",F50)))</formula>
    </cfRule>
    <cfRule type="containsText" dxfId="1901" priority="169" operator="containsText" text="4- Bajo">
      <formula>NOT(ISERROR(SEARCH("4- Bajo",F50)))</formula>
    </cfRule>
    <cfRule type="containsText" dxfId="1900" priority="170" operator="containsText" text="1- Bajo">
      <formula>NOT(ISERROR(SEARCH("1- Bajo",F50)))</formula>
    </cfRule>
  </conditionalFormatting>
  <conditionalFormatting sqref="J50:J54">
    <cfRule type="containsText" dxfId="1899" priority="160" operator="containsText" text="Bajo">
      <formula>NOT(ISERROR(SEARCH("Bajo",J50)))</formula>
    </cfRule>
    <cfRule type="containsText" dxfId="1898" priority="161" operator="containsText" text="Moderado">
      <formula>NOT(ISERROR(SEARCH("Moderado",J50)))</formula>
    </cfRule>
    <cfRule type="containsText" dxfId="1897" priority="162" operator="containsText" text="Alto">
      <formula>NOT(ISERROR(SEARCH("Alto",J50)))</formula>
    </cfRule>
    <cfRule type="containsText" dxfId="1896"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895" priority="135" operator="containsText" text="Moderado">
      <formula>NOT(ISERROR(SEARCH("Moderado",M50)))</formula>
    </cfRule>
    <cfRule type="containsText" dxfId="1894" priority="155" operator="containsText" text="Bajo">
      <formula>NOT(ISERROR(SEARCH("Bajo",M50)))</formula>
    </cfRule>
    <cfRule type="containsText" dxfId="1893" priority="156" operator="containsText" text="Moderado">
      <formula>NOT(ISERROR(SEARCH("Moderado",M50)))</formula>
    </cfRule>
    <cfRule type="containsText" dxfId="1892" priority="157" operator="containsText" text="Alto">
      <formula>NOT(ISERROR(SEARCH("Alto",M50)))</formula>
    </cfRule>
    <cfRule type="containsText" dxfId="1891"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890" priority="149" operator="containsText" text="3- Moderado">
      <formula>NOT(ISERROR(SEARCH("3- Moderado",N50)))</formula>
    </cfRule>
    <cfRule type="containsText" dxfId="1889" priority="150" operator="containsText" text="6- Moderado">
      <formula>NOT(ISERROR(SEARCH("6- Moderado",N50)))</formula>
    </cfRule>
    <cfRule type="containsText" dxfId="1888" priority="151" operator="containsText" text="4- Moderado">
      <formula>NOT(ISERROR(SEARCH("4- Moderado",N50)))</formula>
    </cfRule>
    <cfRule type="containsText" dxfId="1887" priority="152" operator="containsText" text="3- Bajo">
      <formula>NOT(ISERROR(SEARCH("3- Bajo",N50)))</formula>
    </cfRule>
    <cfRule type="containsText" dxfId="1886" priority="153" operator="containsText" text="4- Bajo">
      <formula>NOT(ISERROR(SEARCH("4- Bajo",N50)))</formula>
    </cfRule>
    <cfRule type="containsText" dxfId="1885" priority="154" operator="containsText" text="1- Bajo">
      <formula>NOT(ISERROR(SEARCH("1- Bajo",N50)))</formula>
    </cfRule>
  </conditionalFormatting>
  <conditionalFormatting sqref="H50:H54">
    <cfRule type="containsText" dxfId="1884" priority="136" operator="containsText" text="Muy Alta">
      <formula>NOT(ISERROR(SEARCH("Muy Alta",H50)))</formula>
    </cfRule>
    <cfRule type="containsText" dxfId="1883" priority="137" operator="containsText" text="Alta">
      <formula>NOT(ISERROR(SEARCH("Alta",H50)))</formula>
    </cfRule>
    <cfRule type="containsText" dxfId="1882" priority="138" operator="containsText" text="Muy Alta">
      <formula>NOT(ISERROR(SEARCH("Muy Alta",H50)))</formula>
    </cfRule>
    <cfRule type="containsText" dxfId="1881" priority="143" operator="containsText" text="Muy Baja">
      <formula>NOT(ISERROR(SEARCH("Muy Baja",H50)))</formula>
    </cfRule>
    <cfRule type="containsText" dxfId="1880" priority="144" operator="containsText" text="Baja">
      <formula>NOT(ISERROR(SEARCH("Baja",H50)))</formula>
    </cfRule>
    <cfRule type="containsText" dxfId="1879" priority="145" operator="containsText" text="Media">
      <formula>NOT(ISERROR(SEARCH("Media",H50)))</formula>
    </cfRule>
    <cfRule type="containsText" dxfId="1878" priority="146" operator="containsText" text="Alta">
      <formula>NOT(ISERROR(SEARCH("Alta",H50)))</formula>
    </cfRule>
    <cfRule type="containsText" dxfId="1877" priority="148" operator="containsText" text="Muy Alta">
      <formula>NOT(ISERROR(SEARCH("Muy Alta",H50)))</formula>
    </cfRule>
  </conditionalFormatting>
  <conditionalFormatting sqref="I50:I54">
    <cfRule type="containsText" dxfId="1876" priority="139" operator="containsText" text="Catastrófico">
      <formula>NOT(ISERROR(SEARCH("Catastrófico",I50)))</formula>
    </cfRule>
    <cfRule type="containsText" dxfId="1875" priority="140" operator="containsText" text="Mayor">
      <formula>NOT(ISERROR(SEARCH("Mayor",I50)))</formula>
    </cfRule>
    <cfRule type="containsText" dxfId="1874" priority="141" operator="containsText" text="Menor">
      <formula>NOT(ISERROR(SEARCH("Menor",I50)))</formula>
    </cfRule>
    <cfRule type="containsText" dxfId="1873" priority="142" operator="containsText" text="Leve">
      <formula>NOT(ISERROR(SEARCH("Leve",I50)))</formula>
    </cfRule>
    <cfRule type="containsText" dxfId="1872" priority="147" operator="containsText" text="Moderado">
      <formula>NOT(ISERROR(SEARCH("Moderado",I50)))</formula>
    </cfRule>
  </conditionalFormatting>
  <conditionalFormatting sqref="K50:K54">
    <cfRule type="containsText" dxfId="1871" priority="134" operator="containsText" text="Media">
      <formula>NOT(ISERROR(SEARCH("Media",K50)))</formula>
    </cfRule>
  </conditionalFormatting>
  <conditionalFormatting sqref="L50:L54">
    <cfRule type="containsText" dxfId="1870" priority="133" operator="containsText" text="Moderado">
      <formula>NOT(ISERROR(SEARCH("Moderado",L50)))</formula>
    </cfRule>
  </conditionalFormatting>
  <conditionalFormatting sqref="J50:J54">
    <cfRule type="containsText" dxfId="1869" priority="132" operator="containsText" text="Moderado">
      <formula>NOT(ISERROR(SEARCH("Moderado",J50)))</formula>
    </cfRule>
  </conditionalFormatting>
  <conditionalFormatting sqref="J50:J54">
    <cfRule type="containsText" dxfId="1868" priority="130" operator="containsText" text="Bajo">
      <formula>NOT(ISERROR(SEARCH("Bajo",J50)))</formula>
    </cfRule>
    <cfRule type="containsText" dxfId="1867" priority="131" operator="containsText" text="Extremo">
      <formula>NOT(ISERROR(SEARCH("Extremo",J50)))</formula>
    </cfRule>
  </conditionalFormatting>
  <conditionalFormatting sqref="K50:K54">
    <cfRule type="containsText" dxfId="1866" priority="128" operator="containsText" text="Baja">
      <formula>NOT(ISERROR(SEARCH("Baja",K50)))</formula>
    </cfRule>
    <cfRule type="containsText" dxfId="1865" priority="129" operator="containsText" text="Muy Baja">
      <formula>NOT(ISERROR(SEARCH("Muy Baja",K50)))</formula>
    </cfRule>
  </conditionalFormatting>
  <conditionalFormatting sqref="K50:K54">
    <cfRule type="containsText" dxfId="1864" priority="126" operator="containsText" text="Muy Alta">
      <formula>NOT(ISERROR(SEARCH("Muy Alta",K50)))</formula>
    </cfRule>
    <cfRule type="containsText" dxfId="1863" priority="127" operator="containsText" text="Alta">
      <formula>NOT(ISERROR(SEARCH("Alta",K50)))</formula>
    </cfRule>
  </conditionalFormatting>
  <conditionalFormatting sqref="L50:L54">
    <cfRule type="containsText" dxfId="1862" priority="122" operator="containsText" text="Catastrófico">
      <formula>NOT(ISERROR(SEARCH("Catastrófico",L50)))</formula>
    </cfRule>
    <cfRule type="containsText" dxfId="1861" priority="123" operator="containsText" text="Mayor">
      <formula>NOT(ISERROR(SEARCH("Mayor",L50)))</formula>
    </cfRule>
    <cfRule type="containsText" dxfId="1860" priority="124" operator="containsText" text="Menor">
      <formula>NOT(ISERROR(SEARCH("Menor",L50)))</formula>
    </cfRule>
    <cfRule type="containsText" dxfId="1859" priority="125" operator="containsText" text="Leve">
      <formula>NOT(ISERROR(SEARCH("Leve",L50)))</formula>
    </cfRule>
  </conditionalFormatting>
  <conditionalFormatting sqref="K55:L55">
    <cfRule type="containsText" dxfId="1858" priority="116" operator="containsText" text="3- Moderado">
      <formula>NOT(ISERROR(SEARCH("3- Moderado",K55)))</formula>
    </cfRule>
    <cfRule type="containsText" dxfId="1857" priority="117" operator="containsText" text="6- Moderado">
      <formula>NOT(ISERROR(SEARCH("6- Moderado",K55)))</formula>
    </cfRule>
    <cfRule type="containsText" dxfId="1856" priority="118" operator="containsText" text="4- Moderado">
      <formula>NOT(ISERROR(SEARCH("4- Moderado",K55)))</formula>
    </cfRule>
    <cfRule type="containsText" dxfId="1855" priority="119" operator="containsText" text="3- Bajo">
      <formula>NOT(ISERROR(SEARCH("3- Bajo",K55)))</formula>
    </cfRule>
    <cfRule type="containsText" dxfId="1854" priority="120" operator="containsText" text="4- Bajo">
      <formula>NOT(ISERROR(SEARCH("4- Bajo",K55)))</formula>
    </cfRule>
    <cfRule type="containsText" dxfId="1853" priority="121" operator="containsText" text="1- Bajo">
      <formula>NOT(ISERROR(SEARCH("1- Bajo",K55)))</formula>
    </cfRule>
  </conditionalFormatting>
  <conditionalFormatting sqref="H55:I55">
    <cfRule type="containsText" dxfId="1852" priority="110" operator="containsText" text="3- Moderado">
      <formula>NOT(ISERROR(SEARCH("3- Moderado",H55)))</formula>
    </cfRule>
    <cfRule type="containsText" dxfId="1851" priority="111" operator="containsText" text="6- Moderado">
      <formula>NOT(ISERROR(SEARCH("6- Moderado",H55)))</formula>
    </cfRule>
    <cfRule type="containsText" dxfId="1850" priority="112" operator="containsText" text="4- Moderado">
      <formula>NOT(ISERROR(SEARCH("4- Moderado",H55)))</formula>
    </cfRule>
    <cfRule type="containsText" dxfId="1849" priority="113" operator="containsText" text="3- Bajo">
      <formula>NOT(ISERROR(SEARCH("3- Bajo",H55)))</formula>
    </cfRule>
    <cfRule type="containsText" dxfId="1848" priority="114" operator="containsText" text="4- Bajo">
      <formula>NOT(ISERROR(SEARCH("4- Bajo",H55)))</formula>
    </cfRule>
    <cfRule type="containsText" dxfId="1847" priority="115" operator="containsText" text="1- Bajo">
      <formula>NOT(ISERROR(SEARCH("1- Bajo",H55)))</formula>
    </cfRule>
  </conditionalFormatting>
  <conditionalFormatting sqref="A55 C55:E55">
    <cfRule type="containsText" dxfId="1846" priority="104" operator="containsText" text="3- Moderado">
      <formula>NOT(ISERROR(SEARCH("3- Moderado",A55)))</formula>
    </cfRule>
    <cfRule type="containsText" dxfId="1845" priority="105" operator="containsText" text="6- Moderado">
      <formula>NOT(ISERROR(SEARCH("6- Moderado",A55)))</formula>
    </cfRule>
    <cfRule type="containsText" dxfId="1844" priority="106" operator="containsText" text="4- Moderado">
      <formula>NOT(ISERROR(SEARCH("4- Moderado",A55)))</formula>
    </cfRule>
    <cfRule type="containsText" dxfId="1843" priority="107" operator="containsText" text="3- Bajo">
      <formula>NOT(ISERROR(SEARCH("3- Bajo",A55)))</formula>
    </cfRule>
    <cfRule type="containsText" dxfId="1842" priority="108" operator="containsText" text="4- Bajo">
      <formula>NOT(ISERROR(SEARCH("4- Bajo",A55)))</formula>
    </cfRule>
    <cfRule type="containsText" dxfId="1841" priority="109" operator="containsText" text="1- Bajo">
      <formula>NOT(ISERROR(SEARCH("1- Bajo",A55)))</formula>
    </cfRule>
  </conditionalFormatting>
  <conditionalFormatting sqref="F55:G55">
    <cfRule type="containsText" dxfId="1840" priority="98" operator="containsText" text="3- Moderado">
      <formula>NOT(ISERROR(SEARCH("3- Moderado",F55)))</formula>
    </cfRule>
    <cfRule type="containsText" dxfId="1839" priority="99" operator="containsText" text="6- Moderado">
      <formula>NOT(ISERROR(SEARCH("6- Moderado",F55)))</formula>
    </cfRule>
    <cfRule type="containsText" dxfId="1838" priority="100" operator="containsText" text="4- Moderado">
      <formula>NOT(ISERROR(SEARCH("4- Moderado",F55)))</formula>
    </cfRule>
    <cfRule type="containsText" dxfId="1837" priority="101" operator="containsText" text="3- Bajo">
      <formula>NOT(ISERROR(SEARCH("3- Bajo",F55)))</formula>
    </cfRule>
    <cfRule type="containsText" dxfId="1836" priority="102" operator="containsText" text="4- Bajo">
      <formula>NOT(ISERROR(SEARCH("4- Bajo",F55)))</formula>
    </cfRule>
    <cfRule type="containsText" dxfId="1835" priority="103" operator="containsText" text="1- Bajo">
      <formula>NOT(ISERROR(SEARCH("1- Bajo",F55)))</formula>
    </cfRule>
  </conditionalFormatting>
  <conditionalFormatting sqref="J55:J59">
    <cfRule type="containsText" dxfId="1834" priority="93" operator="containsText" text="Bajo">
      <formula>NOT(ISERROR(SEARCH("Bajo",J55)))</formula>
    </cfRule>
    <cfRule type="containsText" dxfId="1833" priority="94" operator="containsText" text="Moderado">
      <formula>NOT(ISERROR(SEARCH("Moderado",J55)))</formula>
    </cfRule>
    <cfRule type="containsText" dxfId="1832" priority="95" operator="containsText" text="Alto">
      <formula>NOT(ISERROR(SEARCH("Alto",J55)))</formula>
    </cfRule>
    <cfRule type="containsText" dxfId="1831"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830" priority="68" operator="containsText" text="Moderado">
      <formula>NOT(ISERROR(SEARCH("Moderado",M55)))</formula>
    </cfRule>
    <cfRule type="containsText" dxfId="1829" priority="88" operator="containsText" text="Bajo">
      <formula>NOT(ISERROR(SEARCH("Bajo",M55)))</formula>
    </cfRule>
    <cfRule type="containsText" dxfId="1828" priority="89" operator="containsText" text="Moderado">
      <formula>NOT(ISERROR(SEARCH("Moderado",M55)))</formula>
    </cfRule>
    <cfRule type="containsText" dxfId="1827" priority="90" operator="containsText" text="Alto">
      <formula>NOT(ISERROR(SEARCH("Alto",M55)))</formula>
    </cfRule>
    <cfRule type="containsText" dxfId="1826"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825" priority="82" operator="containsText" text="3- Moderado">
      <formula>NOT(ISERROR(SEARCH("3- Moderado",N55)))</formula>
    </cfRule>
    <cfRule type="containsText" dxfId="1824" priority="83" operator="containsText" text="6- Moderado">
      <formula>NOT(ISERROR(SEARCH("6- Moderado",N55)))</formula>
    </cfRule>
    <cfRule type="containsText" dxfId="1823" priority="84" operator="containsText" text="4- Moderado">
      <formula>NOT(ISERROR(SEARCH("4- Moderado",N55)))</formula>
    </cfRule>
    <cfRule type="containsText" dxfId="1822" priority="85" operator="containsText" text="3- Bajo">
      <formula>NOT(ISERROR(SEARCH("3- Bajo",N55)))</formula>
    </cfRule>
    <cfRule type="containsText" dxfId="1821" priority="86" operator="containsText" text="4- Bajo">
      <formula>NOT(ISERROR(SEARCH("4- Bajo",N55)))</formula>
    </cfRule>
    <cfRule type="containsText" dxfId="1820" priority="87" operator="containsText" text="1- Bajo">
      <formula>NOT(ISERROR(SEARCH("1- Bajo",N55)))</formula>
    </cfRule>
  </conditionalFormatting>
  <conditionalFormatting sqref="H55:H59">
    <cfRule type="containsText" dxfId="1819" priority="69" operator="containsText" text="Muy Alta">
      <formula>NOT(ISERROR(SEARCH("Muy Alta",H55)))</formula>
    </cfRule>
    <cfRule type="containsText" dxfId="1818" priority="70" operator="containsText" text="Alta">
      <formula>NOT(ISERROR(SEARCH("Alta",H55)))</formula>
    </cfRule>
    <cfRule type="containsText" dxfId="1817" priority="71" operator="containsText" text="Muy Alta">
      <formula>NOT(ISERROR(SEARCH("Muy Alta",H55)))</formula>
    </cfRule>
    <cfRule type="containsText" dxfId="1816" priority="76" operator="containsText" text="Muy Baja">
      <formula>NOT(ISERROR(SEARCH("Muy Baja",H55)))</formula>
    </cfRule>
    <cfRule type="containsText" dxfId="1815" priority="77" operator="containsText" text="Baja">
      <formula>NOT(ISERROR(SEARCH("Baja",H55)))</formula>
    </cfRule>
    <cfRule type="containsText" dxfId="1814" priority="78" operator="containsText" text="Media">
      <formula>NOT(ISERROR(SEARCH("Media",H55)))</formula>
    </cfRule>
    <cfRule type="containsText" dxfId="1813" priority="79" operator="containsText" text="Alta">
      <formula>NOT(ISERROR(SEARCH("Alta",H55)))</formula>
    </cfRule>
    <cfRule type="containsText" dxfId="1812" priority="81" operator="containsText" text="Muy Alta">
      <formula>NOT(ISERROR(SEARCH("Muy Alta",H55)))</formula>
    </cfRule>
  </conditionalFormatting>
  <conditionalFormatting sqref="I55:I59">
    <cfRule type="containsText" dxfId="1811" priority="72" operator="containsText" text="Catastrófico">
      <formula>NOT(ISERROR(SEARCH("Catastrófico",I55)))</formula>
    </cfRule>
    <cfRule type="containsText" dxfId="1810" priority="73" operator="containsText" text="Mayor">
      <formula>NOT(ISERROR(SEARCH("Mayor",I55)))</formula>
    </cfRule>
    <cfRule type="containsText" dxfId="1809" priority="74" operator="containsText" text="Menor">
      <formula>NOT(ISERROR(SEARCH("Menor",I55)))</formula>
    </cfRule>
    <cfRule type="containsText" dxfId="1808" priority="75" operator="containsText" text="Leve">
      <formula>NOT(ISERROR(SEARCH("Leve",I55)))</formula>
    </cfRule>
    <cfRule type="containsText" dxfId="1807" priority="80" operator="containsText" text="Moderado">
      <formula>NOT(ISERROR(SEARCH("Moderado",I55)))</formula>
    </cfRule>
  </conditionalFormatting>
  <conditionalFormatting sqref="K55:K59">
    <cfRule type="containsText" dxfId="1806" priority="67" operator="containsText" text="Media">
      <formula>NOT(ISERROR(SEARCH("Media",K55)))</formula>
    </cfRule>
  </conditionalFormatting>
  <conditionalFormatting sqref="L55:L59">
    <cfRule type="containsText" dxfId="1805" priority="66" operator="containsText" text="Moderado">
      <formula>NOT(ISERROR(SEARCH("Moderado",L55)))</formula>
    </cfRule>
  </conditionalFormatting>
  <conditionalFormatting sqref="J55:J59">
    <cfRule type="containsText" dxfId="1804" priority="65" operator="containsText" text="Moderado">
      <formula>NOT(ISERROR(SEARCH("Moderado",J55)))</formula>
    </cfRule>
  </conditionalFormatting>
  <conditionalFormatting sqref="J55:J59">
    <cfRule type="containsText" dxfId="1803" priority="63" operator="containsText" text="Bajo">
      <formula>NOT(ISERROR(SEARCH("Bajo",J55)))</formula>
    </cfRule>
    <cfRule type="containsText" dxfId="1802" priority="64" operator="containsText" text="Extremo">
      <formula>NOT(ISERROR(SEARCH("Extremo",J55)))</formula>
    </cfRule>
  </conditionalFormatting>
  <conditionalFormatting sqref="K55:K59">
    <cfRule type="containsText" dxfId="1801" priority="61" operator="containsText" text="Baja">
      <formula>NOT(ISERROR(SEARCH("Baja",K55)))</formula>
    </cfRule>
    <cfRule type="containsText" dxfId="1800" priority="62" operator="containsText" text="Muy Baja">
      <formula>NOT(ISERROR(SEARCH("Muy Baja",K55)))</formula>
    </cfRule>
  </conditionalFormatting>
  <conditionalFormatting sqref="K55:K59">
    <cfRule type="containsText" dxfId="1799" priority="59" operator="containsText" text="Muy Alta">
      <formula>NOT(ISERROR(SEARCH("Muy Alta",K55)))</formula>
    </cfRule>
    <cfRule type="containsText" dxfId="1798" priority="60" operator="containsText" text="Alta">
      <formula>NOT(ISERROR(SEARCH("Alta",K55)))</formula>
    </cfRule>
  </conditionalFormatting>
  <conditionalFormatting sqref="L55:L59">
    <cfRule type="containsText" dxfId="1797" priority="55" operator="containsText" text="Catastrófico">
      <formula>NOT(ISERROR(SEARCH("Catastrófico",L55)))</formula>
    </cfRule>
    <cfRule type="containsText" dxfId="1796" priority="56" operator="containsText" text="Mayor">
      <formula>NOT(ISERROR(SEARCH("Mayor",L55)))</formula>
    </cfRule>
    <cfRule type="containsText" dxfId="1795" priority="57" operator="containsText" text="Menor">
      <formula>NOT(ISERROR(SEARCH("Menor",L55)))</formula>
    </cfRule>
    <cfRule type="containsText" dxfId="1794" priority="58" operator="containsText" text="Leve">
      <formula>NOT(ISERROR(SEARCH("Leve",L55)))</formula>
    </cfRule>
  </conditionalFormatting>
  <dataValidations disablePrompts="1" count="7">
    <dataValidation allowBlank="1" showInputMessage="1" showErrorMessage="1" prompt="seleccionar si el responsable de ejecutar las acciones es el nivel central" sqref="Q8" xr:uid="{C3E3B325-8AC5-489E-9E38-0C4364FBB1EB}"/>
    <dataValidation allowBlank="1" showInputMessage="1" showErrorMessage="1" prompt="Seleccionar si el responsable es el responsable de las acciones es el nivel central" sqref="P7:P8" xr:uid="{050CFE68-1F1F-4F42-BC4A-35DA736762BE}"/>
    <dataValidation allowBlank="1" showInputMessage="1" showErrorMessage="1" prompt="Describir las actividades que se van a desarrollar para el proyecto" sqref="O7" xr:uid="{02E3F4A1-6406-4F98-B44A-0A6BA0E85C02}"/>
    <dataValidation allowBlank="1" showInputMessage="1" showErrorMessage="1" prompt="El grado de afectación puede ser " sqref="I8" xr:uid="{5AED653A-DD7D-40D7-B66A-119D6197E907}"/>
    <dataValidation allowBlank="1" showInputMessage="1" showErrorMessage="1" prompt="Que tan factible es que materialize el riesgo?" sqref="H8" xr:uid="{C516427F-A472-4169-83B0-0B1E8907433E}"/>
    <dataValidation allowBlank="1" showInputMessage="1" showErrorMessage="1" prompt="Registrar qué factor  que ocasina el riesgo: un facot identtficado el contexto._x000a_O  personas, recursos, estilo de direccion , factores externos, , codiciones ambientales" sqref="F8:G8" xr:uid="{7E9AD653-79DF-43BE-8D30-060917B71A6D}"/>
    <dataValidation allowBlank="1" showInputMessage="1" showErrorMessage="1" prompt="Seleccionar el tipo de riesgo teniendo en cuenta que  factor organizaconal afecta. Ver explicacion en hoja " sqref="E8" xr:uid="{55D6513B-729E-4C70-B7AC-1913C57865FD}"/>
  </dataValidations>
  <pageMargins left="0.7" right="0.7" top="0.75" bottom="0.75" header="0.3" footer="0.3"/>
  <drawing r:id="rId1"/>
</worksheet>
</file>

<file path=xl/worksheets/sheet1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120A65E-63A4-4775-A235-08D6ABC66BA2}">
  <sheetPr>
    <tabColor theme="7" tint="0.59999389629810485"/>
  </sheetPr>
  <dimension ref="A1:JR59"/>
  <sheetViews>
    <sheetView topLeftCell="H7" zoomScale="71" zoomScaleNormal="71" workbookViewId="0">
      <selection activeCell="P10" sqref="P10:P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0" customWidth="1"/>
    <col min="6" max="6" width="40.140625" customWidth="1"/>
    <col min="7" max="7" width="20.42578125" customWidth="1"/>
    <col min="8" max="8" width="10.42578125" style="201" customWidth="1"/>
    <col min="9" max="9" width="11.42578125" style="201" customWidth="1"/>
    <col min="10" max="10" width="10.140625" style="202" customWidth="1"/>
    <col min="11" max="11" width="11.42578125" style="201" customWidth="1"/>
    <col min="12" max="12" width="10.85546875" style="201" customWidth="1"/>
    <col min="13" max="13" width="18.28515625" style="201" bestFit="1" customWidth="1"/>
    <col min="14" max="14" width="18.28515625" bestFit="1" customWidth="1"/>
    <col min="15" max="15" width="32.85546875" customWidth="1"/>
    <col min="16" max="16" width="14.42578125" customWidth="1"/>
    <col min="17" max="17" width="14.5703125" customWidth="1"/>
    <col min="18" max="18" width="17.42578125" customWidth="1"/>
    <col min="19" max="19" width="16.28515625" customWidth="1"/>
    <col min="20" max="20" width="16.140625" customWidth="1"/>
    <col min="21" max="176" width="11.42578125" style="119"/>
  </cols>
  <sheetData>
    <row r="1" spans="1:278" s="160" customFormat="1" ht="16.5" customHeight="1" x14ac:dyDescent="0.3">
      <c r="A1" s="372"/>
      <c r="B1" s="373"/>
      <c r="C1" s="373"/>
      <c r="D1" s="490" t="s">
        <v>393</v>
      </c>
      <c r="E1" s="490"/>
      <c r="F1" s="490"/>
      <c r="G1" s="490"/>
      <c r="H1" s="490"/>
      <c r="I1" s="490"/>
      <c r="J1" s="490"/>
      <c r="K1" s="490"/>
      <c r="L1" s="490"/>
      <c r="M1" s="490"/>
      <c r="N1" s="490"/>
      <c r="O1" s="490"/>
      <c r="P1" s="490"/>
      <c r="Q1" s="491"/>
      <c r="R1" s="364" t="s">
        <v>67</v>
      </c>
      <c r="S1" s="364"/>
      <c r="T1" s="364"/>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4"/>
      <c r="B2" s="375"/>
      <c r="C2" s="375"/>
      <c r="D2" s="492"/>
      <c r="E2" s="492"/>
      <c r="F2" s="492"/>
      <c r="G2" s="492"/>
      <c r="H2" s="492"/>
      <c r="I2" s="492"/>
      <c r="J2" s="492"/>
      <c r="K2" s="492"/>
      <c r="L2" s="492"/>
      <c r="M2" s="492"/>
      <c r="N2" s="492"/>
      <c r="O2" s="492"/>
      <c r="P2" s="492"/>
      <c r="Q2" s="493"/>
      <c r="R2" s="364"/>
      <c r="S2" s="364"/>
      <c r="T2" s="364"/>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184"/>
      <c r="D3" s="492"/>
      <c r="E3" s="492"/>
      <c r="F3" s="492"/>
      <c r="G3" s="492"/>
      <c r="H3" s="492"/>
      <c r="I3" s="492"/>
      <c r="J3" s="492"/>
      <c r="K3" s="492"/>
      <c r="L3" s="492"/>
      <c r="M3" s="492"/>
      <c r="N3" s="492"/>
      <c r="O3" s="492"/>
      <c r="P3" s="492"/>
      <c r="Q3" s="493"/>
      <c r="R3" s="364"/>
      <c r="S3" s="364"/>
      <c r="T3" s="364"/>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5" t="s">
        <v>0</v>
      </c>
      <c r="B4" s="366"/>
      <c r="C4" s="367"/>
      <c r="D4" s="368" t="str">
        <f>'Mapa Final'!D4</f>
        <v>REGISTRO Y CONTROL DE ABOGADOS Y AUXILIARES DE LA JUSTICIA</v>
      </c>
      <c r="E4" s="369"/>
      <c r="F4" s="369"/>
      <c r="G4" s="369"/>
      <c r="H4" s="369"/>
      <c r="I4" s="369"/>
      <c r="J4" s="369"/>
      <c r="K4" s="369"/>
      <c r="L4" s="369"/>
      <c r="M4" s="369"/>
      <c r="N4" s="370"/>
      <c r="O4" s="371"/>
      <c r="P4" s="371"/>
      <c r="Q4" s="371"/>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5" t="s">
        <v>1</v>
      </c>
      <c r="B5" s="366"/>
      <c r="C5" s="367"/>
      <c r="D5" s="376"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77"/>
      <c r="F5" s="377"/>
      <c r="G5" s="377"/>
      <c r="H5" s="377"/>
      <c r="I5" s="377"/>
      <c r="J5" s="377"/>
      <c r="K5" s="377"/>
      <c r="L5" s="377"/>
      <c r="M5" s="377"/>
      <c r="N5" s="378"/>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5" t="s">
        <v>2</v>
      </c>
      <c r="B6" s="366"/>
      <c r="C6" s="367"/>
      <c r="D6" s="376" t="str">
        <f>'Mapa Final'!D6</f>
        <v xml:space="preserve">Nivel Central </v>
      </c>
      <c r="E6" s="377"/>
      <c r="F6" s="377"/>
      <c r="G6" s="377"/>
      <c r="H6" s="377"/>
      <c r="I6" s="377"/>
      <c r="J6" s="377"/>
      <c r="K6" s="377"/>
      <c r="L6" s="377"/>
      <c r="M6" s="377"/>
      <c r="N6" s="378"/>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196" customFormat="1" ht="46.5" customHeight="1" thickTop="1" thickBot="1" x14ac:dyDescent="0.3">
      <c r="A7" s="485" t="s">
        <v>367</v>
      </c>
      <c r="B7" s="486"/>
      <c r="C7" s="486"/>
      <c r="D7" s="486"/>
      <c r="E7" s="486"/>
      <c r="F7" s="487"/>
      <c r="G7" s="203"/>
      <c r="H7" s="488" t="s">
        <v>368</v>
      </c>
      <c r="I7" s="488"/>
      <c r="J7" s="488"/>
      <c r="K7" s="488" t="s">
        <v>369</v>
      </c>
      <c r="L7" s="488"/>
      <c r="M7" s="488"/>
      <c r="N7" s="489" t="s">
        <v>370</v>
      </c>
      <c r="O7" s="494" t="s">
        <v>371</v>
      </c>
      <c r="P7" s="496" t="s">
        <v>372</v>
      </c>
      <c r="Q7" s="497"/>
      <c r="R7" s="496" t="s">
        <v>373</v>
      </c>
      <c r="S7" s="497"/>
      <c r="T7" s="498" t="s">
        <v>396</v>
      </c>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row>
    <row r="8" spans="1:278" s="197" customFormat="1" ht="60.95" customHeight="1" thickTop="1" thickBot="1" x14ac:dyDescent="0.3">
      <c r="A8" s="213" t="s">
        <v>204</v>
      </c>
      <c r="B8" s="213" t="s">
        <v>403</v>
      </c>
      <c r="C8" s="214" t="s">
        <v>8</v>
      </c>
      <c r="D8" s="204" t="s">
        <v>382</v>
      </c>
      <c r="E8" s="205" t="s">
        <v>10</v>
      </c>
      <c r="F8" s="205" t="s">
        <v>11</v>
      </c>
      <c r="G8" s="205" t="s">
        <v>12</v>
      </c>
      <c r="H8" s="206" t="s">
        <v>375</v>
      </c>
      <c r="I8" s="206" t="s">
        <v>38</v>
      </c>
      <c r="J8" s="206" t="s">
        <v>376</v>
      </c>
      <c r="K8" s="206" t="s">
        <v>375</v>
      </c>
      <c r="L8" s="206" t="s">
        <v>377</v>
      </c>
      <c r="M8" s="206" t="s">
        <v>376</v>
      </c>
      <c r="N8" s="489"/>
      <c r="O8" s="495"/>
      <c r="P8" s="207" t="s">
        <v>378</v>
      </c>
      <c r="Q8" s="207" t="s">
        <v>379</v>
      </c>
      <c r="R8" s="207" t="s">
        <v>380</v>
      </c>
      <c r="S8" s="207" t="s">
        <v>381</v>
      </c>
      <c r="T8" s="498"/>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row>
    <row r="9" spans="1:278" s="198" customFormat="1" ht="10.5" customHeight="1" thickTop="1" thickBot="1" x14ac:dyDescent="0.3">
      <c r="A9" s="483"/>
      <c r="B9" s="484"/>
      <c r="C9" s="484"/>
      <c r="D9" s="484"/>
      <c r="E9" s="484"/>
      <c r="F9" s="484"/>
      <c r="G9" s="484"/>
      <c r="H9" s="484"/>
      <c r="I9" s="484"/>
      <c r="J9" s="484"/>
      <c r="K9" s="484"/>
      <c r="L9" s="484"/>
      <c r="M9" s="484"/>
      <c r="N9" s="484"/>
      <c r="T9" s="208"/>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row>
    <row r="10" spans="1:278" s="199" customFormat="1" ht="15" customHeight="1" x14ac:dyDescent="0.2">
      <c r="A10" s="468">
        <f>'Mapa Final'!A10</f>
        <v>1</v>
      </c>
      <c r="B10" s="454" t="str">
        <f>'Mapa Final'!B10</f>
        <v xml:space="preserve">Expedición de documentos sin el lleno de los requisitos legales </v>
      </c>
      <c r="C10" s="471" t="str">
        <f>'Mapa Final'!C10</f>
        <v>Afectación en la Prestación del Servicio de Justicia</v>
      </c>
      <c r="D10" s="471"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74"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74" t="str">
        <f>'Mapa Final'!F10</f>
        <v xml:space="preserve">Posibilidad de incumplimiento de los requisitos legalmente  establecidas para cada trámite debido a la  omision  o presentación de documentos fraudolentos que pretendan hacer valer. </v>
      </c>
      <c r="G10" s="474" t="str">
        <f>'Mapa Final'!G10</f>
        <v>Fraude Externo</v>
      </c>
      <c r="H10" s="477" t="str">
        <f>'Mapa Final'!I10</f>
        <v>Muy Alta</v>
      </c>
      <c r="I10" s="480" t="str">
        <f>'Mapa Final'!L10</f>
        <v>Leve</v>
      </c>
      <c r="J10" s="459" t="str">
        <f>'Mapa Final'!N10</f>
        <v xml:space="preserve">Alto </v>
      </c>
      <c r="K10" s="462" t="str">
        <f>'Mapa Final'!AA10</f>
        <v>Media</v>
      </c>
      <c r="L10" s="462" t="str">
        <f>'Mapa Final'!AE10</f>
        <v>Leve</v>
      </c>
      <c r="M10" s="465" t="str">
        <f>'Mapa Final'!AG10</f>
        <v>Moderado</v>
      </c>
      <c r="N10" s="462" t="str">
        <f>'Mapa Final'!AH10</f>
        <v>Evitar</v>
      </c>
      <c r="O10" s="456"/>
      <c r="P10" s="456"/>
      <c r="Q10" s="456"/>
      <c r="R10" s="456"/>
      <c r="S10" s="456"/>
      <c r="T10" s="456"/>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row>
    <row r="11" spans="1:278" s="199" customFormat="1" ht="13.5" customHeight="1" x14ac:dyDescent="0.2">
      <c r="A11" s="469"/>
      <c r="B11" s="499"/>
      <c r="C11" s="472"/>
      <c r="D11" s="472"/>
      <c r="E11" s="475"/>
      <c r="F11" s="475"/>
      <c r="G11" s="475"/>
      <c r="H11" s="478"/>
      <c r="I11" s="481"/>
      <c r="J11" s="460"/>
      <c r="K11" s="463"/>
      <c r="L11" s="463"/>
      <c r="M11" s="466"/>
      <c r="N11" s="463"/>
      <c r="O11" s="457"/>
      <c r="P11" s="457"/>
      <c r="Q11" s="457"/>
      <c r="R11" s="457"/>
      <c r="S11" s="457"/>
      <c r="T11" s="457"/>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row>
    <row r="12" spans="1:278" s="199" customFormat="1" ht="13.5" customHeight="1" x14ac:dyDescent="0.2">
      <c r="A12" s="469"/>
      <c r="B12" s="499"/>
      <c r="C12" s="472"/>
      <c r="D12" s="472"/>
      <c r="E12" s="475"/>
      <c r="F12" s="475"/>
      <c r="G12" s="475"/>
      <c r="H12" s="478"/>
      <c r="I12" s="481"/>
      <c r="J12" s="460"/>
      <c r="K12" s="463"/>
      <c r="L12" s="463"/>
      <c r="M12" s="466"/>
      <c r="N12" s="463"/>
      <c r="O12" s="457"/>
      <c r="P12" s="457"/>
      <c r="Q12" s="457"/>
      <c r="R12" s="457"/>
      <c r="S12" s="457"/>
      <c r="T12" s="457"/>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row>
    <row r="13" spans="1:278" s="199" customFormat="1" ht="13.5" customHeight="1" x14ac:dyDescent="0.2">
      <c r="A13" s="469"/>
      <c r="B13" s="499"/>
      <c r="C13" s="472"/>
      <c r="D13" s="472"/>
      <c r="E13" s="475"/>
      <c r="F13" s="475"/>
      <c r="G13" s="475"/>
      <c r="H13" s="478"/>
      <c r="I13" s="481"/>
      <c r="J13" s="460"/>
      <c r="K13" s="463"/>
      <c r="L13" s="463"/>
      <c r="M13" s="466"/>
      <c r="N13" s="463"/>
      <c r="O13" s="457"/>
      <c r="P13" s="457"/>
      <c r="Q13" s="457"/>
      <c r="R13" s="457"/>
      <c r="S13" s="457"/>
      <c r="T13" s="457"/>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row>
    <row r="14" spans="1:278" s="199" customFormat="1" ht="238.5" customHeight="1" thickBot="1" x14ac:dyDescent="0.25">
      <c r="A14" s="470"/>
      <c r="B14" s="500"/>
      <c r="C14" s="473"/>
      <c r="D14" s="473"/>
      <c r="E14" s="476"/>
      <c r="F14" s="476"/>
      <c r="G14" s="476"/>
      <c r="H14" s="479"/>
      <c r="I14" s="482"/>
      <c r="J14" s="461"/>
      <c r="K14" s="464"/>
      <c r="L14" s="464"/>
      <c r="M14" s="467"/>
      <c r="N14" s="464"/>
      <c r="O14" s="458"/>
      <c r="P14" s="458"/>
      <c r="Q14" s="458"/>
      <c r="R14" s="458"/>
      <c r="S14" s="458"/>
      <c r="T14" s="458"/>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row>
    <row r="15" spans="1:278" s="199" customFormat="1" ht="15" customHeight="1" x14ac:dyDescent="0.2">
      <c r="A15" s="468">
        <f>'Mapa Final'!A15</f>
        <v>2</v>
      </c>
      <c r="B15" s="454" t="str">
        <f>'Mapa Final'!B15</f>
        <v>Error en los productos finales expedidos por la URNA</v>
      </c>
      <c r="C15" s="471" t="str">
        <f>'Mapa Final'!C15</f>
        <v>Reputacional</v>
      </c>
      <c r="D15" s="471"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74" t="str">
        <f>'Mapa Final'!E15</f>
        <v>Diligenciamento erroneo de la informacion basica  del solicitante, por parte del Usuario y del Gestor del Trámite.</v>
      </c>
      <c r="F15" s="474" t="str">
        <f>'Mapa Final'!F15</f>
        <v xml:space="preserve">Reprocesos de las actividades, que afecta la imagen y credibilidad de la Corporación. </v>
      </c>
      <c r="G15" s="474" t="str">
        <f>'Mapa Final'!G15</f>
        <v>Usuarios, productos y prácticas organizacionales</v>
      </c>
      <c r="H15" s="477" t="str">
        <f>'Mapa Final'!I15</f>
        <v>Media</v>
      </c>
      <c r="I15" s="480" t="str">
        <f>'Mapa Final'!L15</f>
        <v>Leve</v>
      </c>
      <c r="J15" s="459" t="str">
        <f>'Mapa Final'!N15</f>
        <v>Moderado</v>
      </c>
      <c r="K15" s="462" t="str">
        <f>'Mapa Final'!AA15</f>
        <v>Baja</v>
      </c>
      <c r="L15" s="462" t="str">
        <f>'Mapa Final'!AE15</f>
        <v>Leve</v>
      </c>
      <c r="M15" s="465" t="str">
        <f>'Mapa Final'!AG15</f>
        <v>Bajo</v>
      </c>
      <c r="N15" s="462" t="str">
        <f>'Mapa Final'!AH15</f>
        <v>Evitar</v>
      </c>
      <c r="O15" s="456"/>
      <c r="P15" s="456"/>
      <c r="Q15" s="456"/>
      <c r="R15" s="456"/>
      <c r="S15" s="456"/>
      <c r="T15" s="456"/>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row>
    <row r="16" spans="1:278" s="199" customFormat="1" ht="13.5" customHeight="1" x14ac:dyDescent="0.2">
      <c r="A16" s="469"/>
      <c r="B16" s="499"/>
      <c r="C16" s="472"/>
      <c r="D16" s="472"/>
      <c r="E16" s="475"/>
      <c r="F16" s="475"/>
      <c r="G16" s="475"/>
      <c r="H16" s="478"/>
      <c r="I16" s="481"/>
      <c r="J16" s="460"/>
      <c r="K16" s="463"/>
      <c r="L16" s="463"/>
      <c r="M16" s="466"/>
      <c r="N16" s="463"/>
      <c r="O16" s="457"/>
      <c r="P16" s="457"/>
      <c r="Q16" s="457"/>
      <c r="R16" s="457"/>
      <c r="S16" s="457"/>
      <c r="T16" s="457"/>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row>
    <row r="17" spans="1:176" s="199" customFormat="1" ht="13.5" customHeight="1" x14ac:dyDescent="0.2">
      <c r="A17" s="469"/>
      <c r="B17" s="499"/>
      <c r="C17" s="472"/>
      <c r="D17" s="472"/>
      <c r="E17" s="475"/>
      <c r="F17" s="475"/>
      <c r="G17" s="475"/>
      <c r="H17" s="478"/>
      <c r="I17" s="481"/>
      <c r="J17" s="460"/>
      <c r="K17" s="463"/>
      <c r="L17" s="463"/>
      <c r="M17" s="466"/>
      <c r="N17" s="463"/>
      <c r="O17" s="457"/>
      <c r="P17" s="457"/>
      <c r="Q17" s="457"/>
      <c r="R17" s="457"/>
      <c r="S17" s="457"/>
      <c r="T17" s="457"/>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row>
    <row r="18" spans="1:176" s="199" customFormat="1" ht="13.5" customHeight="1" x14ac:dyDescent="0.2">
      <c r="A18" s="469"/>
      <c r="B18" s="499"/>
      <c r="C18" s="472"/>
      <c r="D18" s="472"/>
      <c r="E18" s="475"/>
      <c r="F18" s="475"/>
      <c r="G18" s="475"/>
      <c r="H18" s="478"/>
      <c r="I18" s="481"/>
      <c r="J18" s="460"/>
      <c r="K18" s="463"/>
      <c r="L18" s="463"/>
      <c r="M18" s="466"/>
      <c r="N18" s="463"/>
      <c r="O18" s="457"/>
      <c r="P18" s="457"/>
      <c r="Q18" s="457"/>
      <c r="R18" s="457"/>
      <c r="S18" s="457"/>
      <c r="T18" s="457"/>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row>
    <row r="19" spans="1:176" s="199" customFormat="1" ht="255.75" customHeight="1" thickBot="1" x14ac:dyDescent="0.25">
      <c r="A19" s="470"/>
      <c r="B19" s="500"/>
      <c r="C19" s="473"/>
      <c r="D19" s="473"/>
      <c r="E19" s="476"/>
      <c r="F19" s="476"/>
      <c r="G19" s="476"/>
      <c r="H19" s="479"/>
      <c r="I19" s="482"/>
      <c r="J19" s="461"/>
      <c r="K19" s="464"/>
      <c r="L19" s="464"/>
      <c r="M19" s="467"/>
      <c r="N19" s="464"/>
      <c r="O19" s="458"/>
      <c r="P19" s="458"/>
      <c r="Q19" s="458"/>
      <c r="R19" s="458"/>
      <c r="S19" s="458"/>
      <c r="T19" s="458"/>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row>
    <row r="20" spans="1:176" x14ac:dyDescent="0.25">
      <c r="A20" s="468" t="e">
        <f>'Mapa Final'!#REF!</f>
        <v>#REF!</v>
      </c>
      <c r="B20" s="454" t="e">
        <f>'Mapa Final'!#REF!</f>
        <v>#REF!</v>
      </c>
      <c r="C20" s="471" t="e">
        <f>'Mapa Final'!#REF!</f>
        <v>#REF!</v>
      </c>
      <c r="D20" s="471" t="e">
        <f>'Mapa Final'!#REF!</f>
        <v>#REF!</v>
      </c>
      <c r="E20" s="474" t="e">
        <f>'Mapa Final'!#REF!</f>
        <v>#REF!</v>
      </c>
      <c r="F20" s="474" t="e">
        <f>'Mapa Final'!#REF!</f>
        <v>#REF!</v>
      </c>
      <c r="G20" s="474" t="e">
        <f>'Mapa Final'!#REF!</f>
        <v>#REF!</v>
      </c>
      <c r="H20" s="477" t="e">
        <f>'Mapa Final'!#REF!</f>
        <v>#REF!</v>
      </c>
      <c r="I20" s="480" t="e">
        <f>'Mapa Final'!#REF!</f>
        <v>#REF!</v>
      </c>
      <c r="J20" s="459" t="e">
        <f>'Mapa Final'!#REF!</f>
        <v>#REF!</v>
      </c>
      <c r="K20" s="462" t="e">
        <f>'Mapa Final'!#REF!</f>
        <v>#REF!</v>
      </c>
      <c r="L20" s="462" t="e">
        <f>'Mapa Final'!#REF!</f>
        <v>#REF!</v>
      </c>
      <c r="M20" s="465" t="e">
        <f>'Mapa Final'!#REF!</f>
        <v>#REF!</v>
      </c>
      <c r="N20" s="462" t="e">
        <f>'Mapa Final'!#REF!</f>
        <v>#REF!</v>
      </c>
      <c r="O20" s="456"/>
      <c r="P20" s="456"/>
      <c r="Q20" s="456"/>
      <c r="R20" s="456"/>
      <c r="S20" s="456"/>
      <c r="T20" s="456"/>
      <c r="U20" s="212"/>
      <c r="V20" s="212"/>
    </row>
    <row r="21" spans="1:176" x14ac:dyDescent="0.25">
      <c r="A21" s="469"/>
      <c r="B21" s="499"/>
      <c r="C21" s="472"/>
      <c r="D21" s="472"/>
      <c r="E21" s="475"/>
      <c r="F21" s="475"/>
      <c r="G21" s="475"/>
      <c r="H21" s="478"/>
      <c r="I21" s="481"/>
      <c r="J21" s="460"/>
      <c r="K21" s="463"/>
      <c r="L21" s="463"/>
      <c r="M21" s="466"/>
      <c r="N21" s="463"/>
      <c r="O21" s="457"/>
      <c r="P21" s="457"/>
      <c r="Q21" s="457"/>
      <c r="R21" s="457"/>
      <c r="S21" s="457"/>
      <c r="T21" s="457"/>
      <c r="U21" s="212"/>
      <c r="V21" s="212"/>
    </row>
    <row r="22" spans="1:176" x14ac:dyDescent="0.25">
      <c r="A22" s="469"/>
      <c r="B22" s="499"/>
      <c r="C22" s="472"/>
      <c r="D22" s="472"/>
      <c r="E22" s="475"/>
      <c r="F22" s="475"/>
      <c r="G22" s="475"/>
      <c r="H22" s="478"/>
      <c r="I22" s="481"/>
      <c r="J22" s="460"/>
      <c r="K22" s="463"/>
      <c r="L22" s="463"/>
      <c r="M22" s="466"/>
      <c r="N22" s="463"/>
      <c r="O22" s="457"/>
      <c r="P22" s="457"/>
      <c r="Q22" s="457"/>
      <c r="R22" s="457"/>
      <c r="S22" s="457"/>
      <c r="T22" s="457"/>
      <c r="U22" s="212"/>
      <c r="V22" s="212"/>
    </row>
    <row r="23" spans="1:176" x14ac:dyDescent="0.25">
      <c r="A23" s="469"/>
      <c r="B23" s="499"/>
      <c r="C23" s="472"/>
      <c r="D23" s="472"/>
      <c r="E23" s="475"/>
      <c r="F23" s="475"/>
      <c r="G23" s="475"/>
      <c r="H23" s="478"/>
      <c r="I23" s="481"/>
      <c r="J23" s="460"/>
      <c r="K23" s="463"/>
      <c r="L23" s="463"/>
      <c r="M23" s="466"/>
      <c r="N23" s="463"/>
      <c r="O23" s="457"/>
      <c r="P23" s="457"/>
      <c r="Q23" s="457"/>
      <c r="R23" s="457"/>
      <c r="S23" s="457"/>
      <c r="T23" s="457"/>
      <c r="U23" s="212"/>
      <c r="V23" s="212"/>
    </row>
    <row r="24" spans="1:176" ht="307.5" customHeight="1" thickBot="1" x14ac:dyDescent="0.3">
      <c r="A24" s="470"/>
      <c r="B24" s="500"/>
      <c r="C24" s="473"/>
      <c r="D24" s="473"/>
      <c r="E24" s="476"/>
      <c r="F24" s="476"/>
      <c r="G24" s="476"/>
      <c r="H24" s="479"/>
      <c r="I24" s="482"/>
      <c r="J24" s="461"/>
      <c r="K24" s="464"/>
      <c r="L24" s="464"/>
      <c r="M24" s="467"/>
      <c r="N24" s="464"/>
      <c r="O24" s="458"/>
      <c r="P24" s="458"/>
      <c r="Q24" s="458"/>
      <c r="R24" s="458"/>
      <c r="S24" s="458"/>
      <c r="T24" s="458"/>
      <c r="U24" s="212"/>
      <c r="V24" s="212"/>
    </row>
    <row r="25" spans="1:176" x14ac:dyDescent="0.25">
      <c r="A25" s="468">
        <f>'Mapa Final'!A20</f>
        <v>3</v>
      </c>
      <c r="B25" s="454" t="str">
        <f>'Mapa Final'!B20</f>
        <v>Corrupción</v>
      </c>
      <c r="C25" s="471" t="str">
        <f>'Mapa Final'!C20</f>
        <v>Reputacional(Corrupción)</v>
      </c>
      <c r="D25" s="471"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74" t="str">
        <f>'Mapa Final'!E20</f>
        <v xml:space="preserve">Carencia de transparencia, etica y valores . </v>
      </c>
      <c r="F25" s="474" t="str">
        <f>'Mapa Final'!F20</f>
        <v xml:space="preserve">Posibilidad de actos indebidos de  los servidores judiciales debido a  la carencia en transparencia, etica y valores </v>
      </c>
      <c r="G25" s="474" t="str">
        <f>'Mapa Final'!G20</f>
        <v>Fraude Interno</v>
      </c>
      <c r="H25" s="477" t="str">
        <f>'Mapa Final'!I20</f>
        <v>Muy Alta</v>
      </c>
      <c r="I25" s="480" t="str">
        <f>'Mapa Final'!L20</f>
        <v>Leve</v>
      </c>
      <c r="J25" s="459" t="str">
        <f>'Mapa Final'!N20</f>
        <v xml:space="preserve">Alto </v>
      </c>
      <c r="K25" s="462" t="str">
        <f>'Mapa Final'!AA20</f>
        <v>Media</v>
      </c>
      <c r="L25" s="462" t="str">
        <f>'Mapa Final'!AE20</f>
        <v>Leve</v>
      </c>
      <c r="M25" s="465" t="str">
        <f>'Mapa Final'!AG20</f>
        <v>Moderado</v>
      </c>
      <c r="N25" s="462" t="str">
        <f>'Mapa Final'!AH20</f>
        <v>Evitar</v>
      </c>
      <c r="O25" s="456"/>
      <c r="P25" s="456"/>
      <c r="Q25" s="456"/>
      <c r="R25" s="456"/>
      <c r="S25" s="456"/>
      <c r="T25" s="456"/>
    </row>
    <row r="26" spans="1:176" x14ac:dyDescent="0.25">
      <c r="A26" s="469"/>
      <c r="B26" s="499"/>
      <c r="C26" s="472"/>
      <c r="D26" s="472"/>
      <c r="E26" s="475"/>
      <c r="F26" s="475"/>
      <c r="G26" s="475"/>
      <c r="H26" s="478"/>
      <c r="I26" s="481"/>
      <c r="J26" s="460"/>
      <c r="K26" s="463"/>
      <c r="L26" s="463"/>
      <c r="M26" s="466"/>
      <c r="N26" s="463"/>
      <c r="O26" s="457"/>
      <c r="P26" s="457"/>
      <c r="Q26" s="457"/>
      <c r="R26" s="457"/>
      <c r="S26" s="457"/>
      <c r="T26" s="457"/>
    </row>
    <row r="27" spans="1:176" x14ac:dyDescent="0.25">
      <c r="A27" s="469"/>
      <c r="B27" s="499"/>
      <c r="C27" s="472"/>
      <c r="D27" s="472"/>
      <c r="E27" s="475"/>
      <c r="F27" s="475"/>
      <c r="G27" s="475"/>
      <c r="H27" s="478"/>
      <c r="I27" s="481"/>
      <c r="J27" s="460"/>
      <c r="K27" s="463"/>
      <c r="L27" s="463"/>
      <c r="M27" s="466"/>
      <c r="N27" s="463"/>
      <c r="O27" s="457"/>
      <c r="P27" s="457"/>
      <c r="Q27" s="457"/>
      <c r="R27" s="457"/>
      <c r="S27" s="457"/>
      <c r="T27" s="457"/>
    </row>
    <row r="28" spans="1:176" x14ac:dyDescent="0.25">
      <c r="A28" s="469"/>
      <c r="B28" s="499"/>
      <c r="C28" s="472"/>
      <c r="D28" s="472"/>
      <c r="E28" s="475"/>
      <c r="F28" s="475"/>
      <c r="G28" s="475"/>
      <c r="H28" s="478"/>
      <c r="I28" s="481"/>
      <c r="J28" s="460"/>
      <c r="K28" s="463"/>
      <c r="L28" s="463"/>
      <c r="M28" s="466"/>
      <c r="N28" s="463"/>
      <c r="O28" s="457"/>
      <c r="P28" s="457"/>
      <c r="Q28" s="457"/>
      <c r="R28" s="457"/>
      <c r="S28" s="457"/>
      <c r="T28" s="457"/>
    </row>
    <row r="29" spans="1:176" ht="277.5" customHeight="1" thickBot="1" x14ac:dyDescent="0.3">
      <c r="A29" s="470"/>
      <c r="B29" s="500"/>
      <c r="C29" s="473"/>
      <c r="D29" s="473"/>
      <c r="E29" s="476"/>
      <c r="F29" s="476"/>
      <c r="G29" s="476"/>
      <c r="H29" s="479"/>
      <c r="I29" s="482"/>
      <c r="J29" s="461"/>
      <c r="K29" s="464"/>
      <c r="L29" s="464"/>
      <c r="M29" s="467"/>
      <c r="N29" s="464"/>
      <c r="O29" s="458"/>
      <c r="P29" s="458"/>
      <c r="Q29" s="458"/>
      <c r="R29" s="458"/>
      <c r="S29" s="458"/>
      <c r="T29" s="458"/>
    </row>
    <row r="30" spans="1:176" x14ac:dyDescent="0.25">
      <c r="A30" s="468">
        <f>'Mapa Final'!A25</f>
        <v>4</v>
      </c>
      <c r="B30" s="454" t="str">
        <f>'Mapa Final'!B25</f>
        <v>Demora en la expedición de documentos y trámites solicitados.</v>
      </c>
      <c r="C30" s="471" t="str">
        <f>'Mapa Final'!C25</f>
        <v>Afectación en la Prestación del Servicio de Justicia</v>
      </c>
      <c r="D30" s="471" t="str">
        <f>'Mapa Final'!D25</f>
        <v>1. Paros huelgas y protestas que afecten la prestación del servicio.  
2. Congestion de trámites por fallas en los sistemas de información  
3. Disturbios o hechos violentos
4.Pandemia
5.Emergencias Ambientales</v>
      </c>
      <c r="E30" s="474" t="str">
        <f>'Mapa Final'!E25</f>
        <v>Suceso de fuerza mayor que imposibilitan la labor de la URNA y afecta la imagen de la corporacion</v>
      </c>
      <c r="F30" s="474" t="str">
        <f>'Mapa Final'!F25</f>
        <v>Posibilidad de  afectación en la Prestación del Servicio de Justicia debido a un suceso de fuerza mayor que imposibilita la gestión judicial</v>
      </c>
      <c r="G30" s="474" t="str">
        <f>'Mapa Final'!G25</f>
        <v>Usuarios, productos y prácticas organizacionales</v>
      </c>
      <c r="H30" s="477" t="str">
        <f>'Mapa Final'!I25</f>
        <v>Muy Alta</v>
      </c>
      <c r="I30" s="480" t="str">
        <f>'Mapa Final'!L25</f>
        <v>Moderado</v>
      </c>
      <c r="J30" s="459" t="str">
        <f>'Mapa Final'!N25</f>
        <v xml:space="preserve">Alto </v>
      </c>
      <c r="K30" s="462" t="str">
        <f>'Mapa Final'!AA25</f>
        <v>Alta</v>
      </c>
      <c r="L30" s="462" t="str">
        <f>'Mapa Final'!AE25</f>
        <v>Moderado</v>
      </c>
      <c r="M30" s="465" t="str">
        <f>'Mapa Final'!AG25</f>
        <v xml:space="preserve">Alto </v>
      </c>
      <c r="N30" s="462" t="str">
        <f>'Mapa Final'!AH25</f>
        <v>Reducir(mitigar)</v>
      </c>
      <c r="O30" s="456"/>
      <c r="P30" s="456"/>
      <c r="Q30" s="456"/>
      <c r="R30" s="456"/>
      <c r="S30" s="456"/>
      <c r="T30" s="456"/>
    </row>
    <row r="31" spans="1:176" x14ac:dyDescent="0.25">
      <c r="A31" s="469"/>
      <c r="B31" s="499"/>
      <c r="C31" s="472"/>
      <c r="D31" s="472"/>
      <c r="E31" s="475"/>
      <c r="F31" s="475"/>
      <c r="G31" s="475"/>
      <c r="H31" s="478"/>
      <c r="I31" s="481"/>
      <c r="J31" s="460"/>
      <c r="K31" s="463"/>
      <c r="L31" s="463"/>
      <c r="M31" s="466"/>
      <c r="N31" s="463"/>
      <c r="O31" s="457"/>
      <c r="P31" s="457"/>
      <c r="Q31" s="457"/>
      <c r="R31" s="457"/>
      <c r="S31" s="457"/>
      <c r="T31" s="457"/>
    </row>
    <row r="32" spans="1:176" x14ac:dyDescent="0.25">
      <c r="A32" s="469"/>
      <c r="B32" s="499"/>
      <c r="C32" s="472"/>
      <c r="D32" s="472"/>
      <c r="E32" s="475"/>
      <c r="F32" s="475"/>
      <c r="G32" s="475"/>
      <c r="H32" s="478"/>
      <c r="I32" s="481"/>
      <c r="J32" s="460"/>
      <c r="K32" s="463"/>
      <c r="L32" s="463"/>
      <c r="M32" s="466"/>
      <c r="N32" s="463"/>
      <c r="O32" s="457"/>
      <c r="P32" s="457"/>
      <c r="Q32" s="457"/>
      <c r="R32" s="457"/>
      <c r="S32" s="457"/>
      <c r="T32" s="457"/>
    </row>
    <row r="33" spans="1:20" x14ac:dyDescent="0.25">
      <c r="A33" s="469"/>
      <c r="B33" s="499"/>
      <c r="C33" s="472"/>
      <c r="D33" s="472"/>
      <c r="E33" s="475"/>
      <c r="F33" s="475"/>
      <c r="G33" s="475"/>
      <c r="H33" s="478"/>
      <c r="I33" s="481"/>
      <c r="J33" s="460"/>
      <c r="K33" s="463"/>
      <c r="L33" s="463"/>
      <c r="M33" s="466"/>
      <c r="N33" s="463"/>
      <c r="O33" s="457"/>
      <c r="P33" s="457"/>
      <c r="Q33" s="457"/>
      <c r="R33" s="457"/>
      <c r="S33" s="457"/>
      <c r="T33" s="457"/>
    </row>
    <row r="34" spans="1:20" ht="102.75" customHeight="1" thickBot="1" x14ac:dyDescent="0.3">
      <c r="A34" s="470"/>
      <c r="B34" s="500"/>
      <c r="C34" s="473"/>
      <c r="D34" s="473"/>
      <c r="E34" s="476"/>
      <c r="F34" s="476"/>
      <c r="G34" s="476"/>
      <c r="H34" s="479"/>
      <c r="I34" s="482"/>
      <c r="J34" s="461"/>
      <c r="K34" s="464"/>
      <c r="L34" s="464"/>
      <c r="M34" s="467"/>
      <c r="N34" s="464"/>
      <c r="O34" s="458"/>
      <c r="P34" s="458"/>
      <c r="Q34" s="458"/>
      <c r="R34" s="458"/>
      <c r="S34" s="458"/>
      <c r="T34" s="458"/>
    </row>
    <row r="35" spans="1:20" x14ac:dyDescent="0.25">
      <c r="A35" s="468">
        <f>'Mapa Final'!A30</f>
        <v>5</v>
      </c>
      <c r="B35" s="454" t="str">
        <f>'Mapa Final'!B30</f>
        <v>Inaplicabilidad de la normatividad ambiental vigente</v>
      </c>
      <c r="C35" s="471" t="str">
        <f>'Mapa Final'!C30</f>
        <v xml:space="preserve"> Afectación Ambiental</v>
      </c>
      <c r="D35" s="471"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4" t="str">
        <f>'Mapa Final'!E30</f>
        <v>Desconocimiento de los lineamientos ambientales y normatividad  ambiental vigente</v>
      </c>
      <c r="F35" s="474" t="str">
        <f>'Mapa Final'!F30</f>
        <v>Posibilidad de afectación ambiental debido al desconocimiento de las lineamientos ambientales y normatividad ambiental vigente</v>
      </c>
      <c r="G35" s="474" t="str">
        <f>'Mapa Final'!G30</f>
        <v>Eventos Ambientales Internos</v>
      </c>
      <c r="H35" s="477" t="str">
        <f>'Mapa Final'!I30</f>
        <v>Media</v>
      </c>
      <c r="I35" s="480" t="str">
        <f>'Mapa Final'!L30</f>
        <v>Menor</v>
      </c>
      <c r="J35" s="459" t="str">
        <f>'Mapa Final'!N30</f>
        <v>Moderado</v>
      </c>
      <c r="K35" s="462" t="str">
        <f>'Mapa Final'!AA30</f>
        <v>Baja</v>
      </c>
      <c r="L35" s="462" t="str">
        <f>'Mapa Final'!AE30</f>
        <v>Menor</v>
      </c>
      <c r="M35" s="465" t="str">
        <f>'Mapa Final'!AG30</f>
        <v>Moderado</v>
      </c>
      <c r="N35" s="462" t="str">
        <f>'Mapa Final'!AH30</f>
        <v>Reducir(mitigar)</v>
      </c>
      <c r="O35" s="456"/>
      <c r="P35" s="456"/>
      <c r="Q35" s="456"/>
      <c r="R35" s="456"/>
      <c r="S35" s="456"/>
      <c r="T35" s="456"/>
    </row>
    <row r="36" spans="1:20" x14ac:dyDescent="0.25">
      <c r="A36" s="469"/>
      <c r="B36" s="499"/>
      <c r="C36" s="472"/>
      <c r="D36" s="472"/>
      <c r="E36" s="475"/>
      <c r="F36" s="475"/>
      <c r="G36" s="475"/>
      <c r="H36" s="478"/>
      <c r="I36" s="481"/>
      <c r="J36" s="460"/>
      <c r="K36" s="463"/>
      <c r="L36" s="463"/>
      <c r="M36" s="466"/>
      <c r="N36" s="463"/>
      <c r="O36" s="457"/>
      <c r="P36" s="457"/>
      <c r="Q36" s="457"/>
      <c r="R36" s="457"/>
      <c r="S36" s="457"/>
      <c r="T36" s="457"/>
    </row>
    <row r="37" spans="1:20" x14ac:dyDescent="0.25">
      <c r="A37" s="469"/>
      <c r="B37" s="499"/>
      <c r="C37" s="472"/>
      <c r="D37" s="472"/>
      <c r="E37" s="475"/>
      <c r="F37" s="475"/>
      <c r="G37" s="475"/>
      <c r="H37" s="478"/>
      <c r="I37" s="481"/>
      <c r="J37" s="460"/>
      <c r="K37" s="463"/>
      <c r="L37" s="463"/>
      <c r="M37" s="466"/>
      <c r="N37" s="463"/>
      <c r="O37" s="457"/>
      <c r="P37" s="457"/>
      <c r="Q37" s="457"/>
      <c r="R37" s="457"/>
      <c r="S37" s="457"/>
      <c r="T37" s="457"/>
    </row>
    <row r="38" spans="1:20" x14ac:dyDescent="0.25">
      <c r="A38" s="469"/>
      <c r="B38" s="499"/>
      <c r="C38" s="472"/>
      <c r="D38" s="472"/>
      <c r="E38" s="475"/>
      <c r="F38" s="475"/>
      <c r="G38" s="475"/>
      <c r="H38" s="478"/>
      <c r="I38" s="481"/>
      <c r="J38" s="460"/>
      <c r="K38" s="463"/>
      <c r="L38" s="463"/>
      <c r="M38" s="466"/>
      <c r="N38" s="463"/>
      <c r="O38" s="457"/>
      <c r="P38" s="457"/>
      <c r="Q38" s="457"/>
      <c r="R38" s="457"/>
      <c r="S38" s="457"/>
      <c r="T38" s="457"/>
    </row>
    <row r="39" spans="1:20" ht="278.25" customHeight="1" thickBot="1" x14ac:dyDescent="0.3">
      <c r="A39" s="470"/>
      <c r="B39" s="500"/>
      <c r="C39" s="473"/>
      <c r="D39" s="473"/>
      <c r="E39" s="476"/>
      <c r="F39" s="476"/>
      <c r="G39" s="476"/>
      <c r="H39" s="479"/>
      <c r="I39" s="482"/>
      <c r="J39" s="461"/>
      <c r="K39" s="464"/>
      <c r="L39" s="464"/>
      <c r="M39" s="467"/>
      <c r="N39" s="464"/>
      <c r="O39" s="458"/>
      <c r="P39" s="458"/>
      <c r="Q39" s="458"/>
      <c r="R39" s="458"/>
      <c r="S39" s="458"/>
      <c r="T39" s="458"/>
    </row>
    <row r="40" spans="1:20" x14ac:dyDescent="0.25">
      <c r="A40" s="468">
        <f>'Mapa Final'!A35</f>
        <v>6</v>
      </c>
      <c r="B40" s="454" t="str">
        <f>'Mapa Final'!B35</f>
        <v>Perdida de información procesada en las bases de datos</v>
      </c>
      <c r="C40" s="471" t="str">
        <f>'Mapa Final'!C35</f>
        <v>Reputacional</v>
      </c>
      <c r="D40" s="471" t="str">
        <f>'Mapa Final'!D35</f>
        <v>1. Falta de Comunicación   2. Fallas en las redes de comunicación.  Hakers o virus informaticos. Falla en los Servidores</v>
      </c>
      <c r="E40" s="474" t="str">
        <f>'Mapa Final'!E35</f>
        <v xml:space="preserve">Falta de respaldos y tegnologia </v>
      </c>
      <c r="F40" s="474" t="str">
        <f>'Mapa Final'!F35</f>
        <v xml:space="preserve">Posibilidad de  afectación en la Prestación  debido a un suceso de fuerza mayor que imposibilita la gestión de la URNA </v>
      </c>
      <c r="G40" s="474" t="str">
        <f>'Mapa Final'!G35</f>
        <v>Fallas Tecnológicas</v>
      </c>
      <c r="H40" s="477" t="str">
        <f>'Mapa Final'!I35</f>
        <v>Baja</v>
      </c>
      <c r="I40" s="480" t="str">
        <f>'Mapa Final'!L35</f>
        <v>Leve</v>
      </c>
      <c r="J40" s="459" t="str">
        <f>'Mapa Final'!N35</f>
        <v>Bajo</v>
      </c>
      <c r="K40" s="462" t="e">
        <f>'Mapa Final'!AA35</f>
        <v>#REF!</v>
      </c>
      <c r="L40" s="462" t="str">
        <f>'Mapa Final'!AE35</f>
        <v>Leve</v>
      </c>
      <c r="M40" s="465" t="e">
        <f>'Mapa Final'!AG35</f>
        <v>#REF!</v>
      </c>
      <c r="N40" s="462">
        <f>'Mapa Final'!AH35</f>
        <v>0</v>
      </c>
      <c r="O40" s="456"/>
      <c r="P40" s="456"/>
      <c r="Q40" s="456"/>
      <c r="R40" s="456"/>
      <c r="S40" s="456"/>
      <c r="T40" s="456"/>
    </row>
    <row r="41" spans="1:20" x14ac:dyDescent="0.25">
      <c r="A41" s="469"/>
      <c r="B41" s="499"/>
      <c r="C41" s="472"/>
      <c r="D41" s="472"/>
      <c r="E41" s="475"/>
      <c r="F41" s="475"/>
      <c r="G41" s="475"/>
      <c r="H41" s="478"/>
      <c r="I41" s="481"/>
      <c r="J41" s="460"/>
      <c r="K41" s="463"/>
      <c r="L41" s="463"/>
      <c r="M41" s="466"/>
      <c r="N41" s="463"/>
      <c r="O41" s="457"/>
      <c r="P41" s="457"/>
      <c r="Q41" s="457"/>
      <c r="R41" s="457"/>
      <c r="S41" s="457"/>
      <c r="T41" s="457"/>
    </row>
    <row r="42" spans="1:20" x14ac:dyDescent="0.25">
      <c r="A42" s="469"/>
      <c r="B42" s="499"/>
      <c r="C42" s="472"/>
      <c r="D42" s="472"/>
      <c r="E42" s="475"/>
      <c r="F42" s="475"/>
      <c r="G42" s="475"/>
      <c r="H42" s="478"/>
      <c r="I42" s="481"/>
      <c r="J42" s="460"/>
      <c r="K42" s="463"/>
      <c r="L42" s="463"/>
      <c r="M42" s="466"/>
      <c r="N42" s="463"/>
      <c r="O42" s="457"/>
      <c r="P42" s="457"/>
      <c r="Q42" s="457"/>
      <c r="R42" s="457"/>
      <c r="S42" s="457"/>
      <c r="T42" s="457"/>
    </row>
    <row r="43" spans="1:20" x14ac:dyDescent="0.25">
      <c r="A43" s="469"/>
      <c r="B43" s="499"/>
      <c r="C43" s="472"/>
      <c r="D43" s="472"/>
      <c r="E43" s="475"/>
      <c r="F43" s="475"/>
      <c r="G43" s="475"/>
      <c r="H43" s="478"/>
      <c r="I43" s="481"/>
      <c r="J43" s="460"/>
      <c r="K43" s="463"/>
      <c r="L43" s="463"/>
      <c r="M43" s="466"/>
      <c r="N43" s="463"/>
      <c r="O43" s="457"/>
      <c r="P43" s="457"/>
      <c r="Q43" s="457"/>
      <c r="R43" s="457"/>
      <c r="S43" s="457"/>
      <c r="T43" s="457"/>
    </row>
    <row r="44" spans="1:20" ht="15.75" thickBot="1" x14ac:dyDescent="0.3">
      <c r="A44" s="470"/>
      <c r="B44" s="500"/>
      <c r="C44" s="473"/>
      <c r="D44" s="473"/>
      <c r="E44" s="476"/>
      <c r="F44" s="476"/>
      <c r="G44" s="476"/>
      <c r="H44" s="479"/>
      <c r="I44" s="482"/>
      <c r="J44" s="461"/>
      <c r="K44" s="464"/>
      <c r="L44" s="464"/>
      <c r="M44" s="467"/>
      <c r="N44" s="464"/>
      <c r="O44" s="458"/>
      <c r="P44" s="458"/>
      <c r="Q44" s="458"/>
      <c r="R44" s="458"/>
      <c r="S44" s="458"/>
      <c r="T44" s="458"/>
    </row>
    <row r="45" spans="1:20" x14ac:dyDescent="0.25">
      <c r="A45" s="468">
        <f>'Mapa Final'!A40</f>
        <v>0</v>
      </c>
      <c r="B45" s="454">
        <f>'Mapa Final'!B40</f>
        <v>0</v>
      </c>
      <c r="C45" s="471">
        <f>'Mapa Final'!C40</f>
        <v>0</v>
      </c>
      <c r="D45" s="471">
        <f>'Mapa Final'!D40</f>
        <v>0</v>
      </c>
      <c r="E45" s="474">
        <f>'Mapa Final'!E40</f>
        <v>0</v>
      </c>
      <c r="F45" s="474">
        <f>'Mapa Final'!F40</f>
        <v>0</v>
      </c>
      <c r="G45" s="474">
        <f>'Mapa Final'!G40</f>
        <v>0</v>
      </c>
      <c r="H45" s="477" t="str">
        <f>'Mapa Final'!I40</f>
        <v>Muy Baja</v>
      </c>
      <c r="I45" s="480" t="b">
        <f>'Mapa Final'!L40</f>
        <v>0</v>
      </c>
      <c r="J45" s="459" t="e">
        <f>'Mapa Final'!N40</f>
        <v>#N/A</v>
      </c>
      <c r="K45" s="462" t="e">
        <f>'Mapa Final'!AA40</f>
        <v>#DIV/0!</v>
      </c>
      <c r="L45" s="462" t="e">
        <f>'Mapa Final'!AE40</f>
        <v>#DIV/0!</v>
      </c>
      <c r="M45" s="465" t="e">
        <f>'Mapa Final'!AG40</f>
        <v>#DIV/0!</v>
      </c>
      <c r="N45" s="462">
        <f>'Mapa Final'!AH40</f>
        <v>0</v>
      </c>
      <c r="O45" s="456"/>
      <c r="P45" s="456"/>
      <c r="Q45" s="456"/>
      <c r="R45" s="456"/>
      <c r="S45" s="456"/>
      <c r="T45" s="456"/>
    </row>
    <row r="46" spans="1:20" x14ac:dyDescent="0.25">
      <c r="A46" s="469"/>
      <c r="B46" s="499"/>
      <c r="C46" s="472"/>
      <c r="D46" s="472"/>
      <c r="E46" s="475"/>
      <c r="F46" s="475"/>
      <c r="G46" s="475"/>
      <c r="H46" s="478"/>
      <c r="I46" s="481"/>
      <c r="J46" s="460"/>
      <c r="K46" s="463"/>
      <c r="L46" s="463"/>
      <c r="M46" s="466"/>
      <c r="N46" s="463"/>
      <c r="O46" s="457"/>
      <c r="P46" s="457"/>
      <c r="Q46" s="457"/>
      <c r="R46" s="457"/>
      <c r="S46" s="457"/>
      <c r="T46" s="457"/>
    </row>
    <row r="47" spans="1:20" x14ac:dyDescent="0.25">
      <c r="A47" s="469"/>
      <c r="B47" s="499"/>
      <c r="C47" s="472"/>
      <c r="D47" s="472"/>
      <c r="E47" s="475"/>
      <c r="F47" s="475"/>
      <c r="G47" s="475"/>
      <c r="H47" s="478"/>
      <c r="I47" s="481"/>
      <c r="J47" s="460"/>
      <c r="K47" s="463"/>
      <c r="L47" s="463"/>
      <c r="M47" s="466"/>
      <c r="N47" s="463"/>
      <c r="O47" s="457"/>
      <c r="P47" s="457"/>
      <c r="Q47" s="457"/>
      <c r="R47" s="457"/>
      <c r="S47" s="457"/>
      <c r="T47" s="457"/>
    </row>
    <row r="48" spans="1:20" x14ac:dyDescent="0.25">
      <c r="A48" s="469"/>
      <c r="B48" s="499"/>
      <c r="C48" s="472"/>
      <c r="D48" s="472"/>
      <c r="E48" s="475"/>
      <c r="F48" s="475"/>
      <c r="G48" s="475"/>
      <c r="H48" s="478"/>
      <c r="I48" s="481"/>
      <c r="J48" s="460"/>
      <c r="K48" s="463"/>
      <c r="L48" s="463"/>
      <c r="M48" s="466"/>
      <c r="N48" s="463"/>
      <c r="O48" s="457"/>
      <c r="P48" s="457"/>
      <c r="Q48" s="457"/>
      <c r="R48" s="457"/>
      <c r="S48" s="457"/>
      <c r="T48" s="457"/>
    </row>
    <row r="49" spans="1:20" ht="15.75" thickBot="1" x14ac:dyDescent="0.3">
      <c r="A49" s="470"/>
      <c r="B49" s="500"/>
      <c r="C49" s="473"/>
      <c r="D49" s="473"/>
      <c r="E49" s="476"/>
      <c r="F49" s="476"/>
      <c r="G49" s="476"/>
      <c r="H49" s="479"/>
      <c r="I49" s="482"/>
      <c r="J49" s="461"/>
      <c r="K49" s="464"/>
      <c r="L49" s="464"/>
      <c r="M49" s="467"/>
      <c r="N49" s="464"/>
      <c r="O49" s="458"/>
      <c r="P49" s="458"/>
      <c r="Q49" s="458"/>
      <c r="R49" s="458"/>
      <c r="S49" s="458"/>
      <c r="T49" s="458"/>
    </row>
    <row r="50" spans="1:20" x14ac:dyDescent="0.25">
      <c r="A50" s="468">
        <f>'Mapa Final'!A45</f>
        <v>0</v>
      </c>
      <c r="B50" s="454">
        <f>'Mapa Final'!B45</f>
        <v>0</v>
      </c>
      <c r="C50" s="471">
        <f>'Mapa Final'!C45</f>
        <v>0</v>
      </c>
      <c r="D50" s="471">
        <f>'Mapa Final'!D45</f>
        <v>0</v>
      </c>
      <c r="E50" s="474">
        <f>'Mapa Final'!E45</f>
        <v>0</v>
      </c>
      <c r="F50" s="474">
        <f>'Mapa Final'!F45</f>
        <v>0</v>
      </c>
      <c r="G50" s="474">
        <f>'Mapa Final'!G45</f>
        <v>0</v>
      </c>
      <c r="H50" s="477" t="str">
        <f>'Mapa Final'!I45</f>
        <v>Muy Baja</v>
      </c>
      <c r="I50" s="480" t="b">
        <f>'Mapa Final'!L45</f>
        <v>0</v>
      </c>
      <c r="J50" s="459" t="e">
        <f>'Mapa Final'!N45</f>
        <v>#N/A</v>
      </c>
      <c r="K50" s="462" t="e">
        <f>'Mapa Final'!AA45</f>
        <v>#DIV/0!</v>
      </c>
      <c r="L50" s="462" t="e">
        <f>'Mapa Final'!AE45</f>
        <v>#DIV/0!</v>
      </c>
      <c r="M50" s="465" t="e">
        <f>'Mapa Final'!AG45</f>
        <v>#DIV/0!</v>
      </c>
      <c r="N50" s="462">
        <f>'Mapa Final'!AH45</f>
        <v>0</v>
      </c>
      <c r="O50" s="456"/>
      <c r="P50" s="456"/>
      <c r="Q50" s="456"/>
      <c r="R50" s="456"/>
      <c r="S50" s="456"/>
      <c r="T50" s="456"/>
    </row>
    <row r="51" spans="1:20" x14ac:dyDescent="0.25">
      <c r="A51" s="469"/>
      <c r="B51" s="499"/>
      <c r="C51" s="472"/>
      <c r="D51" s="472"/>
      <c r="E51" s="475"/>
      <c r="F51" s="475"/>
      <c r="G51" s="475"/>
      <c r="H51" s="478"/>
      <c r="I51" s="481"/>
      <c r="J51" s="460"/>
      <c r="K51" s="463"/>
      <c r="L51" s="463"/>
      <c r="M51" s="466"/>
      <c r="N51" s="463"/>
      <c r="O51" s="457"/>
      <c r="P51" s="457"/>
      <c r="Q51" s="457"/>
      <c r="R51" s="457"/>
      <c r="S51" s="457"/>
      <c r="T51" s="457"/>
    </row>
    <row r="52" spans="1:20" x14ac:dyDescent="0.25">
      <c r="A52" s="469"/>
      <c r="B52" s="499"/>
      <c r="C52" s="472"/>
      <c r="D52" s="472"/>
      <c r="E52" s="475"/>
      <c r="F52" s="475"/>
      <c r="G52" s="475"/>
      <c r="H52" s="478"/>
      <c r="I52" s="481"/>
      <c r="J52" s="460"/>
      <c r="K52" s="463"/>
      <c r="L52" s="463"/>
      <c r="M52" s="466"/>
      <c r="N52" s="463"/>
      <c r="O52" s="457"/>
      <c r="P52" s="457"/>
      <c r="Q52" s="457"/>
      <c r="R52" s="457"/>
      <c r="S52" s="457"/>
      <c r="T52" s="457"/>
    </row>
    <row r="53" spans="1:20" x14ac:dyDescent="0.25">
      <c r="A53" s="469"/>
      <c r="B53" s="499"/>
      <c r="C53" s="472"/>
      <c r="D53" s="472"/>
      <c r="E53" s="475"/>
      <c r="F53" s="475"/>
      <c r="G53" s="475"/>
      <c r="H53" s="478"/>
      <c r="I53" s="481"/>
      <c r="J53" s="460"/>
      <c r="K53" s="463"/>
      <c r="L53" s="463"/>
      <c r="M53" s="466"/>
      <c r="N53" s="463"/>
      <c r="O53" s="457"/>
      <c r="P53" s="457"/>
      <c r="Q53" s="457"/>
      <c r="R53" s="457"/>
      <c r="S53" s="457"/>
      <c r="T53" s="457"/>
    </row>
    <row r="54" spans="1:20" ht="15.75" thickBot="1" x14ac:dyDescent="0.3">
      <c r="A54" s="470"/>
      <c r="B54" s="500"/>
      <c r="C54" s="473"/>
      <c r="D54" s="473"/>
      <c r="E54" s="476"/>
      <c r="F54" s="476"/>
      <c r="G54" s="476"/>
      <c r="H54" s="479"/>
      <c r="I54" s="482"/>
      <c r="J54" s="461"/>
      <c r="K54" s="464"/>
      <c r="L54" s="464"/>
      <c r="M54" s="467"/>
      <c r="N54" s="464"/>
      <c r="O54" s="458"/>
      <c r="P54" s="458"/>
      <c r="Q54" s="458"/>
      <c r="R54" s="458"/>
      <c r="S54" s="458"/>
      <c r="T54" s="458"/>
    </row>
    <row r="55" spans="1:20" x14ac:dyDescent="0.25">
      <c r="A55" s="468">
        <f>'Mapa Final'!A50</f>
        <v>0</v>
      </c>
      <c r="B55" s="454">
        <f>'Mapa Final'!B50</f>
        <v>0</v>
      </c>
      <c r="C55" s="471">
        <f>'Mapa Final'!C50</f>
        <v>0</v>
      </c>
      <c r="D55" s="471">
        <f>'Mapa Final'!D50</f>
        <v>0</v>
      </c>
      <c r="E55" s="474">
        <f>'Mapa Final'!E50</f>
        <v>0</v>
      </c>
      <c r="F55" s="474">
        <f>'Mapa Final'!F50</f>
        <v>0</v>
      </c>
      <c r="G55" s="474">
        <f>'Mapa Final'!G50</f>
        <v>0</v>
      </c>
      <c r="H55" s="477" t="str">
        <f>'Mapa Final'!I50</f>
        <v>Muy Baja</v>
      </c>
      <c r="I55" s="480" t="b">
        <f>'Mapa Final'!L50</f>
        <v>0</v>
      </c>
      <c r="J55" s="459" t="e">
        <f>'Mapa Final'!N50</f>
        <v>#N/A</v>
      </c>
      <c r="K55" s="462" t="e">
        <f>'Mapa Final'!AA50</f>
        <v>#DIV/0!</v>
      </c>
      <c r="L55" s="462" t="e">
        <f>'Mapa Final'!AE50</f>
        <v>#DIV/0!</v>
      </c>
      <c r="M55" s="465" t="e">
        <f>'Mapa Final'!AG50</f>
        <v>#DIV/0!</v>
      </c>
      <c r="N55" s="462">
        <f>'Mapa Final'!AH50</f>
        <v>0</v>
      </c>
      <c r="O55" s="456"/>
      <c r="P55" s="456"/>
      <c r="Q55" s="456"/>
      <c r="R55" s="456"/>
      <c r="S55" s="456"/>
      <c r="T55" s="456"/>
    </row>
    <row r="56" spans="1:20" x14ac:dyDescent="0.25">
      <c r="A56" s="469"/>
      <c r="B56" s="499"/>
      <c r="C56" s="472"/>
      <c r="D56" s="472"/>
      <c r="E56" s="475"/>
      <c r="F56" s="475"/>
      <c r="G56" s="475"/>
      <c r="H56" s="478"/>
      <c r="I56" s="481"/>
      <c r="J56" s="460"/>
      <c r="K56" s="463"/>
      <c r="L56" s="463"/>
      <c r="M56" s="466"/>
      <c r="N56" s="463"/>
      <c r="O56" s="457"/>
      <c r="P56" s="457"/>
      <c r="Q56" s="457"/>
      <c r="R56" s="457"/>
      <c r="S56" s="457"/>
      <c r="T56" s="457"/>
    </row>
    <row r="57" spans="1:20" x14ac:dyDescent="0.25">
      <c r="A57" s="469"/>
      <c r="B57" s="499"/>
      <c r="C57" s="472"/>
      <c r="D57" s="472"/>
      <c r="E57" s="475"/>
      <c r="F57" s="475"/>
      <c r="G57" s="475"/>
      <c r="H57" s="478"/>
      <c r="I57" s="481"/>
      <c r="J57" s="460"/>
      <c r="K57" s="463"/>
      <c r="L57" s="463"/>
      <c r="M57" s="466"/>
      <c r="N57" s="463"/>
      <c r="O57" s="457"/>
      <c r="P57" s="457"/>
      <c r="Q57" s="457"/>
      <c r="R57" s="457"/>
      <c r="S57" s="457"/>
      <c r="T57" s="457"/>
    </row>
    <row r="58" spans="1:20" x14ac:dyDescent="0.25">
      <c r="A58" s="469"/>
      <c r="B58" s="499"/>
      <c r="C58" s="472"/>
      <c r="D58" s="472"/>
      <c r="E58" s="475"/>
      <c r="F58" s="475"/>
      <c r="G58" s="475"/>
      <c r="H58" s="478"/>
      <c r="I58" s="481"/>
      <c r="J58" s="460"/>
      <c r="K58" s="463"/>
      <c r="L58" s="463"/>
      <c r="M58" s="466"/>
      <c r="N58" s="463"/>
      <c r="O58" s="457"/>
      <c r="P58" s="457"/>
      <c r="Q58" s="457"/>
      <c r="R58" s="457"/>
      <c r="S58" s="457"/>
      <c r="T58" s="457"/>
    </row>
    <row r="59" spans="1:20" ht="15.75" thickBot="1" x14ac:dyDescent="0.3">
      <c r="A59" s="470"/>
      <c r="B59" s="500"/>
      <c r="C59" s="473"/>
      <c r="D59" s="473"/>
      <c r="E59" s="476"/>
      <c r="F59" s="476"/>
      <c r="G59" s="476"/>
      <c r="H59" s="479"/>
      <c r="I59" s="482"/>
      <c r="J59" s="461"/>
      <c r="K59" s="464"/>
      <c r="L59" s="464"/>
      <c r="M59" s="467"/>
      <c r="N59" s="464"/>
      <c r="O59" s="458"/>
      <c r="P59" s="458"/>
      <c r="Q59" s="458"/>
      <c r="R59" s="458"/>
      <c r="S59" s="458"/>
      <c r="T59" s="458"/>
    </row>
  </sheetData>
  <mergeCells count="219">
    <mergeCell ref="O7:O8"/>
    <mergeCell ref="P7:Q7"/>
    <mergeCell ref="H7:J7"/>
    <mergeCell ref="K7:M7"/>
    <mergeCell ref="N7:N8"/>
    <mergeCell ref="F10:F14"/>
    <mergeCell ref="G10:G14"/>
    <mergeCell ref="A6:C6"/>
    <mergeCell ref="D6:N6"/>
    <mergeCell ref="J10:J14"/>
    <mergeCell ref="K10:K14"/>
    <mergeCell ref="L10:L14"/>
    <mergeCell ref="M10:M14"/>
    <mergeCell ref="N10:N14"/>
    <mergeCell ref="B10:B14"/>
    <mergeCell ref="J15:J19"/>
    <mergeCell ref="T20:T24"/>
    <mergeCell ref="N20:N24"/>
    <mergeCell ref="A20:A24"/>
    <mergeCell ref="C20:C24"/>
    <mergeCell ref="A15:A19"/>
    <mergeCell ref="C15:C19"/>
    <mergeCell ref="D15:D19"/>
    <mergeCell ref="E15:E19"/>
    <mergeCell ref="H15:H19"/>
    <mergeCell ref="I15:I19"/>
    <mergeCell ref="F15:F19"/>
    <mergeCell ref="G15:G19"/>
    <mergeCell ref="T15:T19"/>
    <mergeCell ref="O15:O19"/>
    <mergeCell ref="P15:P19"/>
    <mergeCell ref="Q15:Q19"/>
    <mergeCell ref="R15:R19"/>
    <mergeCell ref="S15:S19"/>
    <mergeCell ref="K15:K19"/>
    <mergeCell ref="L15:L19"/>
    <mergeCell ref="M15:M19"/>
    <mergeCell ref="N15:N19"/>
    <mergeCell ref="B15:B19"/>
    <mergeCell ref="T10:T14"/>
    <mergeCell ref="A7:F7"/>
    <mergeCell ref="A1:C2"/>
    <mergeCell ref="A4:C4"/>
    <mergeCell ref="D4:N4"/>
    <mergeCell ref="O4:Q4"/>
    <mergeCell ref="A5:C5"/>
    <mergeCell ref="D5:N5"/>
    <mergeCell ref="O10:O14"/>
    <mergeCell ref="P10:P14"/>
    <mergeCell ref="Q10:Q14"/>
    <mergeCell ref="R10:R14"/>
    <mergeCell ref="S10:S14"/>
    <mergeCell ref="I10:I14"/>
    <mergeCell ref="R1:T3"/>
    <mergeCell ref="D1:Q3"/>
    <mergeCell ref="R7:S7"/>
    <mergeCell ref="T7:T8"/>
    <mergeCell ref="A9:N9"/>
    <mergeCell ref="A10:A14"/>
    <mergeCell ref="C10:C14"/>
    <mergeCell ref="D10:D14"/>
    <mergeCell ref="E10:E14"/>
    <mergeCell ref="H10:H14"/>
    <mergeCell ref="O20:O24"/>
    <mergeCell ref="P20:P24"/>
    <mergeCell ref="Q20:Q24"/>
    <mergeCell ref="R20:R24"/>
    <mergeCell ref="S20:S24"/>
    <mergeCell ref="D20:D24"/>
    <mergeCell ref="E20:E24"/>
    <mergeCell ref="F20:F24"/>
    <mergeCell ref="G20:G24"/>
    <mergeCell ref="H20:H24"/>
    <mergeCell ref="I20:I24"/>
    <mergeCell ref="J20:J24"/>
    <mergeCell ref="K20:K24"/>
    <mergeCell ref="L20:L24"/>
    <mergeCell ref="M20:M24"/>
    <mergeCell ref="T25:T29"/>
    <mergeCell ref="A30:A34"/>
    <mergeCell ref="C30:C34"/>
    <mergeCell ref="D30:D34"/>
    <mergeCell ref="E30:E34"/>
    <mergeCell ref="F30:F34"/>
    <mergeCell ref="G30:G34"/>
    <mergeCell ref="H30:H34"/>
    <mergeCell ref="I30:I34"/>
    <mergeCell ref="J30:J34"/>
    <mergeCell ref="N25:N29"/>
    <mergeCell ref="O25:O29"/>
    <mergeCell ref="P25:P29"/>
    <mergeCell ref="Q25:Q29"/>
    <mergeCell ref="R25:R29"/>
    <mergeCell ref="S25:S29"/>
    <mergeCell ref="H25:H29"/>
    <mergeCell ref="I25:I29"/>
    <mergeCell ref="J25:J29"/>
    <mergeCell ref="K25:K29"/>
    <mergeCell ref="L25:L29"/>
    <mergeCell ref="M25:M29"/>
    <mergeCell ref="A25:A29"/>
    <mergeCell ref="C25:C29"/>
    <mergeCell ref="Q30:Q34"/>
    <mergeCell ref="R30:R34"/>
    <mergeCell ref="S30:S34"/>
    <mergeCell ref="T30:T34"/>
    <mergeCell ref="A35:A39"/>
    <mergeCell ref="C35:C39"/>
    <mergeCell ref="D35:D39"/>
    <mergeCell ref="E35:E39"/>
    <mergeCell ref="F35:F39"/>
    <mergeCell ref="G35:G39"/>
    <mergeCell ref="K30:K34"/>
    <mergeCell ref="L30:L34"/>
    <mergeCell ref="M30:M34"/>
    <mergeCell ref="N30:N34"/>
    <mergeCell ref="O30:O34"/>
    <mergeCell ref="P30:P34"/>
    <mergeCell ref="T35:T39"/>
    <mergeCell ref="N35:N39"/>
    <mergeCell ref="O35:O39"/>
    <mergeCell ref="P35:P39"/>
    <mergeCell ref="Q35:Q39"/>
    <mergeCell ref="R35:R39"/>
    <mergeCell ref="S35:S39"/>
    <mergeCell ref="H35:H39"/>
    <mergeCell ref="A40:A44"/>
    <mergeCell ref="C40:C44"/>
    <mergeCell ref="D40:D44"/>
    <mergeCell ref="E40:E44"/>
    <mergeCell ref="F40:F44"/>
    <mergeCell ref="G40:G44"/>
    <mergeCell ref="H40:H44"/>
    <mergeCell ref="I40:I44"/>
    <mergeCell ref="J40:J44"/>
    <mergeCell ref="L35:L39"/>
    <mergeCell ref="M35:M39"/>
    <mergeCell ref="Q40:Q44"/>
    <mergeCell ref="M45:M49"/>
    <mergeCell ref="Q50:Q54"/>
    <mergeCell ref="R50:R54"/>
    <mergeCell ref="R40:R44"/>
    <mergeCell ref="S40:S44"/>
    <mergeCell ref="T40:T44"/>
    <mergeCell ref="N40:N44"/>
    <mergeCell ref="O40:O44"/>
    <mergeCell ref="P40:P44"/>
    <mergeCell ref="L40:L44"/>
    <mergeCell ref="M40:M44"/>
    <mergeCell ref="T45:T49"/>
    <mergeCell ref="N45:N49"/>
    <mergeCell ref="O45:O49"/>
    <mergeCell ref="P45:P49"/>
    <mergeCell ref="Q45:Q49"/>
    <mergeCell ref="R45:R49"/>
    <mergeCell ref="S45:S49"/>
    <mergeCell ref="J45:J49"/>
    <mergeCell ref="K45:K49"/>
    <mergeCell ref="L45:L49"/>
    <mergeCell ref="A45:A49"/>
    <mergeCell ref="C45:C49"/>
    <mergeCell ref="D45:D49"/>
    <mergeCell ref="L55:L59"/>
    <mergeCell ref="A50:A54"/>
    <mergeCell ref="C50:C54"/>
    <mergeCell ref="D50:D54"/>
    <mergeCell ref="E50:E54"/>
    <mergeCell ref="F50:F54"/>
    <mergeCell ref="G50:G54"/>
    <mergeCell ref="H50:H54"/>
    <mergeCell ref="I50:I54"/>
    <mergeCell ref="J50:J54"/>
    <mergeCell ref="M55:M59"/>
    <mergeCell ref="S50:S54"/>
    <mergeCell ref="T50:T54"/>
    <mergeCell ref="A55:A59"/>
    <mergeCell ref="C55:C59"/>
    <mergeCell ref="D55:D59"/>
    <mergeCell ref="E55:E59"/>
    <mergeCell ref="F55:F59"/>
    <mergeCell ref="G55:G59"/>
    <mergeCell ref="K50:K54"/>
    <mergeCell ref="L50:L54"/>
    <mergeCell ref="M50:M54"/>
    <mergeCell ref="N50:N54"/>
    <mergeCell ref="O50:O54"/>
    <mergeCell ref="P50:P54"/>
    <mergeCell ref="T55:T59"/>
    <mergeCell ref="N55:N59"/>
    <mergeCell ref="O55:O59"/>
    <mergeCell ref="P55:P59"/>
    <mergeCell ref="Q55:Q59"/>
    <mergeCell ref="R55:R59"/>
    <mergeCell ref="S55:S59"/>
    <mergeCell ref="H55:H59"/>
    <mergeCell ref="B20:B24"/>
    <mergeCell ref="B25:B29"/>
    <mergeCell ref="B30:B34"/>
    <mergeCell ref="B35:B39"/>
    <mergeCell ref="B40:B44"/>
    <mergeCell ref="B45:B49"/>
    <mergeCell ref="B50:B54"/>
    <mergeCell ref="B55:B59"/>
    <mergeCell ref="K55:K59"/>
    <mergeCell ref="E45:E49"/>
    <mergeCell ref="F45:F49"/>
    <mergeCell ref="G45:G49"/>
    <mergeCell ref="I55:I59"/>
    <mergeCell ref="J55:J59"/>
    <mergeCell ref="I35:I39"/>
    <mergeCell ref="J35:J39"/>
    <mergeCell ref="K35:K39"/>
    <mergeCell ref="K40:K44"/>
    <mergeCell ref="D25:D29"/>
    <mergeCell ref="E25:E29"/>
    <mergeCell ref="F25:F29"/>
    <mergeCell ref="G25:G29"/>
    <mergeCell ref="H45:H49"/>
    <mergeCell ref="I45:I49"/>
  </mergeCells>
  <conditionalFormatting sqref="D8:G8 H7 H60:J1048576 A7:B7">
    <cfRule type="containsText" dxfId="1793" priority="703" operator="containsText" text="3- Moderado">
      <formula>NOT(ISERROR(SEARCH("3- Moderado",A7)))</formula>
    </cfRule>
    <cfRule type="containsText" dxfId="1792" priority="704" operator="containsText" text="6- Moderado">
      <formula>NOT(ISERROR(SEARCH("6- Moderado",A7)))</formula>
    </cfRule>
    <cfRule type="containsText" dxfId="1791" priority="705" operator="containsText" text="4- Moderado">
      <formula>NOT(ISERROR(SEARCH("4- Moderado",A7)))</formula>
    </cfRule>
    <cfRule type="containsText" dxfId="1790" priority="706" operator="containsText" text="3- Bajo">
      <formula>NOT(ISERROR(SEARCH("3- Bajo",A7)))</formula>
    </cfRule>
    <cfRule type="containsText" dxfId="1789" priority="707" operator="containsText" text="4- Bajo">
      <formula>NOT(ISERROR(SEARCH("4- Bajo",A7)))</formula>
    </cfRule>
    <cfRule type="containsText" dxfId="1788" priority="708" operator="containsText" text="1- Bajo">
      <formula>NOT(ISERROR(SEARCH("1- Bajo",A7)))</formula>
    </cfRule>
  </conditionalFormatting>
  <conditionalFormatting sqref="H8:J8">
    <cfRule type="containsText" dxfId="1787" priority="696" operator="containsText" text="3- Moderado">
      <formula>NOT(ISERROR(SEARCH("3- Moderado",H8)))</formula>
    </cfRule>
    <cfRule type="containsText" dxfId="1786" priority="697" operator="containsText" text="6- Moderado">
      <formula>NOT(ISERROR(SEARCH("6- Moderado",H8)))</formula>
    </cfRule>
    <cfRule type="containsText" dxfId="1785" priority="698" operator="containsText" text="4- Moderado">
      <formula>NOT(ISERROR(SEARCH("4- Moderado",H8)))</formula>
    </cfRule>
    <cfRule type="containsText" dxfId="1784" priority="699" operator="containsText" text="3- Bajo">
      <formula>NOT(ISERROR(SEARCH("3- Bajo",H8)))</formula>
    </cfRule>
    <cfRule type="containsText" dxfId="1783" priority="700" operator="containsText" text="4- Bajo">
      <formula>NOT(ISERROR(SEARCH("4- Bajo",H8)))</formula>
    </cfRule>
    <cfRule type="containsText" dxfId="1782" priority="702" operator="containsText" text="1- Bajo">
      <formula>NOT(ISERROR(SEARCH("1- Bajo",H8)))</formula>
    </cfRule>
  </conditionalFormatting>
  <conditionalFormatting sqref="J8 J60:J1048576">
    <cfRule type="containsText" dxfId="1781" priority="685" operator="containsText" text="25- Extremo">
      <formula>NOT(ISERROR(SEARCH("25- Extremo",J8)))</formula>
    </cfRule>
    <cfRule type="containsText" dxfId="1780" priority="686" operator="containsText" text="20- Extremo">
      <formula>NOT(ISERROR(SEARCH("20- Extremo",J8)))</formula>
    </cfRule>
    <cfRule type="containsText" dxfId="1779" priority="687" operator="containsText" text="15- Extremo">
      <formula>NOT(ISERROR(SEARCH("15- Extremo",J8)))</formula>
    </cfRule>
    <cfRule type="containsText" dxfId="1778" priority="688" operator="containsText" text="10- Extremo">
      <formula>NOT(ISERROR(SEARCH("10- Extremo",J8)))</formula>
    </cfRule>
    <cfRule type="containsText" dxfId="1777" priority="689" operator="containsText" text="5- Extremo">
      <formula>NOT(ISERROR(SEARCH("5- Extremo",J8)))</formula>
    </cfRule>
    <cfRule type="containsText" dxfId="1776" priority="690" operator="containsText" text="12- Alto">
      <formula>NOT(ISERROR(SEARCH("12- Alto",J8)))</formula>
    </cfRule>
    <cfRule type="containsText" dxfId="1775" priority="691" operator="containsText" text="10- Alto">
      <formula>NOT(ISERROR(SEARCH("10- Alto",J8)))</formula>
    </cfRule>
    <cfRule type="containsText" dxfId="1774" priority="692" operator="containsText" text="9- Alto">
      <formula>NOT(ISERROR(SEARCH("9- Alto",J8)))</formula>
    </cfRule>
    <cfRule type="containsText" dxfId="1773" priority="693" operator="containsText" text="8- Alto">
      <formula>NOT(ISERROR(SEARCH("8- Alto",J8)))</formula>
    </cfRule>
    <cfRule type="containsText" dxfId="1772" priority="694" operator="containsText" text="5- Alto">
      <formula>NOT(ISERROR(SEARCH("5- Alto",J8)))</formula>
    </cfRule>
    <cfRule type="containsText" dxfId="1771" priority="695" operator="containsText" text="4- Alto">
      <formula>NOT(ISERROR(SEARCH("4- Alto",J8)))</formula>
    </cfRule>
    <cfRule type="containsText" dxfId="1770" priority="701" operator="containsText" text="2- Bajo">
      <formula>NOT(ISERROR(SEARCH("2- Bajo",J8)))</formula>
    </cfRule>
  </conditionalFormatting>
  <conditionalFormatting sqref="K10:L10 K15:L15 K20:L20">
    <cfRule type="containsText" dxfId="1769" priority="679" operator="containsText" text="3- Moderado">
      <formula>NOT(ISERROR(SEARCH("3- Moderado",K10)))</formula>
    </cfRule>
    <cfRule type="containsText" dxfId="1768" priority="680" operator="containsText" text="6- Moderado">
      <formula>NOT(ISERROR(SEARCH("6- Moderado",K10)))</formula>
    </cfRule>
    <cfRule type="containsText" dxfId="1767" priority="681" operator="containsText" text="4- Moderado">
      <formula>NOT(ISERROR(SEARCH("4- Moderado",K10)))</formula>
    </cfRule>
    <cfRule type="containsText" dxfId="1766" priority="682" operator="containsText" text="3- Bajo">
      <formula>NOT(ISERROR(SEARCH("3- Bajo",K10)))</formula>
    </cfRule>
    <cfRule type="containsText" dxfId="1765" priority="683" operator="containsText" text="4- Bajo">
      <formula>NOT(ISERROR(SEARCH("4- Bajo",K10)))</formula>
    </cfRule>
    <cfRule type="containsText" dxfId="1764" priority="684" operator="containsText" text="1- Bajo">
      <formula>NOT(ISERROR(SEARCH("1- Bajo",K10)))</formula>
    </cfRule>
  </conditionalFormatting>
  <conditionalFormatting sqref="H10:I10 H15:I15 H20:I20">
    <cfRule type="containsText" dxfId="1763" priority="673" operator="containsText" text="3- Moderado">
      <formula>NOT(ISERROR(SEARCH("3- Moderado",H10)))</formula>
    </cfRule>
    <cfRule type="containsText" dxfId="1762" priority="674" operator="containsText" text="6- Moderado">
      <formula>NOT(ISERROR(SEARCH("6- Moderado",H10)))</formula>
    </cfRule>
    <cfRule type="containsText" dxfId="1761" priority="675" operator="containsText" text="4- Moderado">
      <formula>NOT(ISERROR(SEARCH("4- Moderado",H10)))</formula>
    </cfRule>
    <cfRule type="containsText" dxfId="1760" priority="676" operator="containsText" text="3- Bajo">
      <formula>NOT(ISERROR(SEARCH("3- Bajo",H10)))</formula>
    </cfRule>
    <cfRule type="containsText" dxfId="1759" priority="677" operator="containsText" text="4- Bajo">
      <formula>NOT(ISERROR(SEARCH("4- Bajo",H10)))</formula>
    </cfRule>
    <cfRule type="containsText" dxfId="1758" priority="678" operator="containsText" text="1- Bajo">
      <formula>NOT(ISERROR(SEARCH("1- Bajo",H10)))</formula>
    </cfRule>
  </conditionalFormatting>
  <conditionalFormatting sqref="A10:E10 E15 A15:B15 B20 B25 B30 B35 B40 B45 B50 B55">
    <cfRule type="containsText" dxfId="1757" priority="667" operator="containsText" text="3- Moderado">
      <formula>NOT(ISERROR(SEARCH("3- Moderado",A10)))</formula>
    </cfRule>
    <cfRule type="containsText" dxfId="1756" priority="668" operator="containsText" text="6- Moderado">
      <formula>NOT(ISERROR(SEARCH("6- Moderado",A10)))</formula>
    </cfRule>
    <cfRule type="containsText" dxfId="1755" priority="669" operator="containsText" text="4- Moderado">
      <formula>NOT(ISERROR(SEARCH("4- Moderado",A10)))</formula>
    </cfRule>
    <cfRule type="containsText" dxfId="1754" priority="670" operator="containsText" text="3- Bajo">
      <formula>NOT(ISERROR(SEARCH("3- Bajo",A10)))</formula>
    </cfRule>
    <cfRule type="containsText" dxfId="1753" priority="671" operator="containsText" text="4- Bajo">
      <formula>NOT(ISERROR(SEARCH("4- Bajo",A10)))</formula>
    </cfRule>
    <cfRule type="containsText" dxfId="1752" priority="672" operator="containsText" text="1- Bajo">
      <formula>NOT(ISERROR(SEARCH("1- Bajo",A10)))</formula>
    </cfRule>
  </conditionalFormatting>
  <conditionalFormatting sqref="F10:G10 F15:G15">
    <cfRule type="containsText" dxfId="1751" priority="661" operator="containsText" text="3- Moderado">
      <formula>NOT(ISERROR(SEARCH("3- Moderado",F10)))</formula>
    </cfRule>
    <cfRule type="containsText" dxfId="1750" priority="662" operator="containsText" text="6- Moderado">
      <formula>NOT(ISERROR(SEARCH("6- Moderado",F10)))</formula>
    </cfRule>
    <cfRule type="containsText" dxfId="1749" priority="663" operator="containsText" text="4- Moderado">
      <formula>NOT(ISERROR(SEARCH("4- Moderado",F10)))</formula>
    </cfRule>
    <cfRule type="containsText" dxfId="1748" priority="664" operator="containsText" text="3- Bajo">
      <formula>NOT(ISERROR(SEARCH("3- Bajo",F10)))</formula>
    </cfRule>
    <cfRule type="containsText" dxfId="1747" priority="665" operator="containsText" text="4- Bajo">
      <formula>NOT(ISERROR(SEARCH("4- Bajo",F10)))</formula>
    </cfRule>
    <cfRule type="containsText" dxfId="1746" priority="666" operator="containsText" text="1- Bajo">
      <formula>NOT(ISERROR(SEARCH("1- Bajo",F10)))</formula>
    </cfRule>
  </conditionalFormatting>
  <conditionalFormatting sqref="K8">
    <cfRule type="containsText" dxfId="1745" priority="655" operator="containsText" text="3- Moderado">
      <formula>NOT(ISERROR(SEARCH("3- Moderado",K8)))</formula>
    </cfRule>
    <cfRule type="containsText" dxfId="1744" priority="656" operator="containsText" text="6- Moderado">
      <formula>NOT(ISERROR(SEARCH("6- Moderado",K8)))</formula>
    </cfRule>
    <cfRule type="containsText" dxfId="1743" priority="657" operator="containsText" text="4- Moderado">
      <formula>NOT(ISERROR(SEARCH("4- Moderado",K8)))</formula>
    </cfRule>
    <cfRule type="containsText" dxfId="1742" priority="658" operator="containsText" text="3- Bajo">
      <formula>NOT(ISERROR(SEARCH("3- Bajo",K8)))</formula>
    </cfRule>
    <cfRule type="containsText" dxfId="1741" priority="659" operator="containsText" text="4- Bajo">
      <formula>NOT(ISERROR(SEARCH("4- Bajo",K8)))</formula>
    </cfRule>
    <cfRule type="containsText" dxfId="1740" priority="660" operator="containsText" text="1- Bajo">
      <formula>NOT(ISERROR(SEARCH("1- Bajo",K8)))</formula>
    </cfRule>
  </conditionalFormatting>
  <conditionalFormatting sqref="L8">
    <cfRule type="containsText" dxfId="1739" priority="649" operator="containsText" text="3- Moderado">
      <formula>NOT(ISERROR(SEARCH("3- Moderado",L8)))</formula>
    </cfRule>
    <cfRule type="containsText" dxfId="1738" priority="650" operator="containsText" text="6- Moderado">
      <formula>NOT(ISERROR(SEARCH("6- Moderado",L8)))</formula>
    </cfRule>
    <cfRule type="containsText" dxfId="1737" priority="651" operator="containsText" text="4- Moderado">
      <formula>NOT(ISERROR(SEARCH("4- Moderado",L8)))</formula>
    </cfRule>
    <cfRule type="containsText" dxfId="1736" priority="652" operator="containsText" text="3- Bajo">
      <formula>NOT(ISERROR(SEARCH("3- Bajo",L8)))</formula>
    </cfRule>
    <cfRule type="containsText" dxfId="1735" priority="653" operator="containsText" text="4- Bajo">
      <formula>NOT(ISERROR(SEARCH("4- Bajo",L8)))</formula>
    </cfRule>
    <cfRule type="containsText" dxfId="1734" priority="654" operator="containsText" text="1- Bajo">
      <formula>NOT(ISERROR(SEARCH("1- Bajo",L8)))</formula>
    </cfRule>
  </conditionalFormatting>
  <conditionalFormatting sqref="M8">
    <cfRule type="containsText" dxfId="1733" priority="643" operator="containsText" text="3- Moderado">
      <formula>NOT(ISERROR(SEARCH("3- Moderado",M8)))</formula>
    </cfRule>
    <cfRule type="containsText" dxfId="1732" priority="644" operator="containsText" text="6- Moderado">
      <formula>NOT(ISERROR(SEARCH("6- Moderado",M8)))</formula>
    </cfRule>
    <cfRule type="containsText" dxfId="1731" priority="645" operator="containsText" text="4- Moderado">
      <formula>NOT(ISERROR(SEARCH("4- Moderado",M8)))</formula>
    </cfRule>
    <cfRule type="containsText" dxfId="1730" priority="646" operator="containsText" text="3- Bajo">
      <formula>NOT(ISERROR(SEARCH("3- Bajo",M8)))</formula>
    </cfRule>
    <cfRule type="containsText" dxfId="1729" priority="647" operator="containsText" text="4- Bajo">
      <formula>NOT(ISERROR(SEARCH("4- Bajo",M8)))</formula>
    </cfRule>
    <cfRule type="containsText" dxfId="1728" priority="648" operator="containsText" text="1- Bajo">
      <formula>NOT(ISERROR(SEARCH("1- Bajo",M8)))</formula>
    </cfRule>
  </conditionalFormatting>
  <conditionalFormatting sqref="J10:J24">
    <cfRule type="containsText" dxfId="1727" priority="638" operator="containsText" text="Bajo">
      <formula>NOT(ISERROR(SEARCH("Bajo",J10)))</formula>
    </cfRule>
    <cfRule type="containsText" dxfId="1726" priority="639" operator="containsText" text="Moderado">
      <formula>NOT(ISERROR(SEARCH("Moderado",J10)))</formula>
    </cfRule>
    <cfRule type="containsText" dxfId="1725" priority="640" operator="containsText" text="Alto">
      <formula>NOT(ISERROR(SEARCH("Alto",J10)))</formula>
    </cfRule>
    <cfRule type="containsText" dxfId="1724" priority="641" operator="containsText" text="Extremo">
      <formula>NOT(ISERROR(SEARCH("Extremo",J10)))</formula>
    </cfRule>
    <cfRule type="colorScale" priority="642">
      <colorScale>
        <cfvo type="min"/>
        <cfvo type="max"/>
        <color rgb="FFFF7128"/>
        <color rgb="FFFFEF9C"/>
      </colorScale>
    </cfRule>
  </conditionalFormatting>
  <conditionalFormatting sqref="M10:M24">
    <cfRule type="containsText" dxfId="1723" priority="573" operator="containsText" text="Moderado">
      <formula>NOT(ISERROR(SEARCH("Moderado",M10)))</formula>
    </cfRule>
    <cfRule type="containsText" dxfId="1722" priority="633" operator="containsText" text="Bajo">
      <formula>NOT(ISERROR(SEARCH("Bajo",M10)))</formula>
    </cfRule>
    <cfRule type="containsText" dxfId="1721" priority="634" operator="containsText" text="Moderado">
      <formula>NOT(ISERROR(SEARCH("Moderado",M10)))</formula>
    </cfRule>
    <cfRule type="containsText" dxfId="1720" priority="635" operator="containsText" text="Alto">
      <formula>NOT(ISERROR(SEARCH("Alto",M10)))</formula>
    </cfRule>
    <cfRule type="containsText" dxfId="1719" priority="636" operator="containsText" text="Extremo">
      <formula>NOT(ISERROR(SEARCH("Extremo",M10)))</formula>
    </cfRule>
    <cfRule type="colorScale" priority="637">
      <colorScale>
        <cfvo type="min"/>
        <cfvo type="max"/>
        <color rgb="FFFF7128"/>
        <color rgb="FFFFEF9C"/>
      </colorScale>
    </cfRule>
  </conditionalFormatting>
  <conditionalFormatting sqref="N10 N15 N20">
    <cfRule type="containsText" dxfId="1718" priority="627" operator="containsText" text="3- Moderado">
      <formula>NOT(ISERROR(SEARCH("3- Moderado",N10)))</formula>
    </cfRule>
    <cfRule type="containsText" dxfId="1717" priority="628" operator="containsText" text="6- Moderado">
      <formula>NOT(ISERROR(SEARCH("6- Moderado",N10)))</formula>
    </cfRule>
    <cfRule type="containsText" dxfId="1716" priority="629" operator="containsText" text="4- Moderado">
      <formula>NOT(ISERROR(SEARCH("4- Moderado",N10)))</formula>
    </cfRule>
    <cfRule type="containsText" dxfId="1715" priority="630" operator="containsText" text="3- Bajo">
      <formula>NOT(ISERROR(SEARCH("3- Bajo",N10)))</formula>
    </cfRule>
    <cfRule type="containsText" dxfId="1714" priority="631" operator="containsText" text="4- Bajo">
      <formula>NOT(ISERROR(SEARCH("4- Bajo",N10)))</formula>
    </cfRule>
    <cfRule type="containsText" dxfId="1713" priority="632" operator="containsText" text="1- Bajo">
      <formula>NOT(ISERROR(SEARCH("1- Bajo",N10)))</formula>
    </cfRule>
  </conditionalFormatting>
  <conditionalFormatting sqref="H10:H24">
    <cfRule type="containsText" dxfId="1712" priority="574" operator="containsText" text="Muy Alta">
      <formula>NOT(ISERROR(SEARCH("Muy Alta",H10)))</formula>
    </cfRule>
    <cfRule type="containsText" dxfId="1711" priority="575" operator="containsText" text="Alta">
      <formula>NOT(ISERROR(SEARCH("Alta",H10)))</formula>
    </cfRule>
    <cfRule type="containsText" dxfId="1710" priority="576" operator="containsText" text="Muy Alta">
      <formula>NOT(ISERROR(SEARCH("Muy Alta",H10)))</formula>
    </cfRule>
    <cfRule type="containsText" dxfId="1709" priority="581" operator="containsText" text="Muy Baja">
      <formula>NOT(ISERROR(SEARCH("Muy Baja",H10)))</formula>
    </cfRule>
    <cfRule type="containsText" dxfId="1708" priority="582" operator="containsText" text="Baja">
      <formula>NOT(ISERROR(SEARCH("Baja",H10)))</formula>
    </cfRule>
    <cfRule type="containsText" dxfId="1707" priority="583" operator="containsText" text="Media">
      <formula>NOT(ISERROR(SEARCH("Media",H10)))</formula>
    </cfRule>
    <cfRule type="containsText" dxfId="1706" priority="584" operator="containsText" text="Alta">
      <formula>NOT(ISERROR(SEARCH("Alta",H10)))</formula>
    </cfRule>
    <cfRule type="containsText" dxfId="1705" priority="586" operator="containsText" text="Muy Alta">
      <formula>NOT(ISERROR(SEARCH("Muy Alta",H10)))</formula>
    </cfRule>
  </conditionalFormatting>
  <conditionalFormatting sqref="I10:I24">
    <cfRule type="containsText" dxfId="1704" priority="577" operator="containsText" text="Catastrófico">
      <formula>NOT(ISERROR(SEARCH("Catastrófico",I10)))</formula>
    </cfRule>
    <cfRule type="containsText" dxfId="1703" priority="578" operator="containsText" text="Mayor">
      <formula>NOT(ISERROR(SEARCH("Mayor",I10)))</formula>
    </cfRule>
    <cfRule type="containsText" dxfId="1702" priority="579" operator="containsText" text="Menor">
      <formula>NOT(ISERROR(SEARCH("Menor",I10)))</formula>
    </cfRule>
    <cfRule type="containsText" dxfId="1701" priority="580" operator="containsText" text="Leve">
      <formula>NOT(ISERROR(SEARCH("Leve",I10)))</formula>
    </cfRule>
    <cfRule type="containsText" dxfId="1700" priority="585" operator="containsText" text="Moderado">
      <formula>NOT(ISERROR(SEARCH("Moderado",I10)))</formula>
    </cfRule>
  </conditionalFormatting>
  <conditionalFormatting sqref="K10:K24">
    <cfRule type="containsText" dxfId="1699" priority="572" operator="containsText" text="Media">
      <formula>NOT(ISERROR(SEARCH("Media",K10)))</formula>
    </cfRule>
  </conditionalFormatting>
  <conditionalFormatting sqref="L10:L24">
    <cfRule type="containsText" dxfId="1698" priority="571" operator="containsText" text="Moderado">
      <formula>NOT(ISERROR(SEARCH("Moderado",L10)))</formula>
    </cfRule>
  </conditionalFormatting>
  <conditionalFormatting sqref="C15">
    <cfRule type="containsText" dxfId="1697" priority="565" operator="containsText" text="3- Moderado">
      <formula>NOT(ISERROR(SEARCH("3- Moderado",C15)))</formula>
    </cfRule>
    <cfRule type="containsText" dxfId="1696" priority="566" operator="containsText" text="6- Moderado">
      <formula>NOT(ISERROR(SEARCH("6- Moderado",C15)))</formula>
    </cfRule>
    <cfRule type="containsText" dxfId="1695" priority="567" operator="containsText" text="4- Moderado">
      <formula>NOT(ISERROR(SEARCH("4- Moderado",C15)))</formula>
    </cfRule>
    <cfRule type="containsText" dxfId="1694" priority="568" operator="containsText" text="3- Bajo">
      <formula>NOT(ISERROR(SEARCH("3- Bajo",C15)))</formula>
    </cfRule>
    <cfRule type="containsText" dxfId="1693" priority="569" operator="containsText" text="4- Bajo">
      <formula>NOT(ISERROR(SEARCH("4- Bajo",C15)))</formula>
    </cfRule>
    <cfRule type="containsText" dxfId="1692" priority="570" operator="containsText" text="1- Bajo">
      <formula>NOT(ISERROR(SEARCH("1- Bajo",C15)))</formula>
    </cfRule>
  </conditionalFormatting>
  <conditionalFormatting sqref="D15">
    <cfRule type="containsText" dxfId="1691" priority="559" operator="containsText" text="3- Moderado">
      <formula>NOT(ISERROR(SEARCH("3- Moderado",D15)))</formula>
    </cfRule>
    <cfRule type="containsText" dxfId="1690" priority="560" operator="containsText" text="6- Moderado">
      <formula>NOT(ISERROR(SEARCH("6- Moderado",D15)))</formula>
    </cfRule>
    <cfRule type="containsText" dxfId="1689" priority="561" operator="containsText" text="4- Moderado">
      <formula>NOT(ISERROR(SEARCH("4- Moderado",D15)))</formula>
    </cfRule>
    <cfRule type="containsText" dxfId="1688" priority="562" operator="containsText" text="3- Bajo">
      <formula>NOT(ISERROR(SEARCH("3- Bajo",D15)))</formula>
    </cfRule>
    <cfRule type="containsText" dxfId="1687" priority="563" operator="containsText" text="4- Bajo">
      <formula>NOT(ISERROR(SEARCH("4- Bajo",D15)))</formula>
    </cfRule>
    <cfRule type="containsText" dxfId="1686" priority="564" operator="containsText" text="1- Bajo">
      <formula>NOT(ISERROR(SEARCH("1- Bajo",D15)))</formula>
    </cfRule>
  </conditionalFormatting>
  <conditionalFormatting sqref="J10:J24">
    <cfRule type="containsText" dxfId="1685" priority="558" operator="containsText" text="Moderado">
      <formula>NOT(ISERROR(SEARCH("Moderado",J10)))</formula>
    </cfRule>
  </conditionalFormatting>
  <conditionalFormatting sqref="J10:J24">
    <cfRule type="containsText" dxfId="1684" priority="556" operator="containsText" text="Bajo">
      <formula>NOT(ISERROR(SEARCH("Bajo",J10)))</formula>
    </cfRule>
    <cfRule type="containsText" dxfId="1683" priority="557" operator="containsText" text="Extremo">
      <formula>NOT(ISERROR(SEARCH("Extremo",J10)))</formula>
    </cfRule>
  </conditionalFormatting>
  <conditionalFormatting sqref="K10:K24">
    <cfRule type="containsText" dxfId="1682" priority="554" operator="containsText" text="Baja">
      <formula>NOT(ISERROR(SEARCH("Baja",K10)))</formula>
    </cfRule>
    <cfRule type="containsText" dxfId="1681" priority="555" operator="containsText" text="Muy Baja">
      <formula>NOT(ISERROR(SEARCH("Muy Baja",K10)))</formula>
    </cfRule>
  </conditionalFormatting>
  <conditionalFormatting sqref="K10:K24">
    <cfRule type="containsText" dxfId="1680" priority="552" operator="containsText" text="Muy Alta">
      <formula>NOT(ISERROR(SEARCH("Muy Alta",K10)))</formula>
    </cfRule>
    <cfRule type="containsText" dxfId="1679" priority="553" operator="containsText" text="Alta">
      <formula>NOT(ISERROR(SEARCH("Alta",K10)))</formula>
    </cfRule>
  </conditionalFormatting>
  <conditionalFormatting sqref="L10:L24">
    <cfRule type="containsText" dxfId="1678" priority="548" operator="containsText" text="Catastrófico">
      <formula>NOT(ISERROR(SEARCH("Catastrófico",L10)))</formula>
    </cfRule>
    <cfRule type="containsText" dxfId="1677" priority="549" operator="containsText" text="Mayor">
      <formula>NOT(ISERROR(SEARCH("Mayor",L10)))</formula>
    </cfRule>
    <cfRule type="containsText" dxfId="1676" priority="550" operator="containsText" text="Menor">
      <formula>NOT(ISERROR(SEARCH("Menor",L10)))</formula>
    </cfRule>
    <cfRule type="containsText" dxfId="1675" priority="551" operator="containsText" text="Leve">
      <formula>NOT(ISERROR(SEARCH("Leve",L10)))</formula>
    </cfRule>
  </conditionalFormatting>
  <conditionalFormatting sqref="A20 E20">
    <cfRule type="containsText" dxfId="1674" priority="542" operator="containsText" text="3- Moderado">
      <formula>NOT(ISERROR(SEARCH("3- Moderado",A20)))</formula>
    </cfRule>
    <cfRule type="containsText" dxfId="1673" priority="543" operator="containsText" text="6- Moderado">
      <formula>NOT(ISERROR(SEARCH("6- Moderado",A20)))</formula>
    </cfRule>
    <cfRule type="containsText" dxfId="1672" priority="544" operator="containsText" text="4- Moderado">
      <formula>NOT(ISERROR(SEARCH("4- Moderado",A20)))</formula>
    </cfRule>
    <cfRule type="containsText" dxfId="1671" priority="545" operator="containsText" text="3- Bajo">
      <formula>NOT(ISERROR(SEARCH("3- Bajo",A20)))</formula>
    </cfRule>
    <cfRule type="containsText" dxfId="1670" priority="546" operator="containsText" text="4- Bajo">
      <formula>NOT(ISERROR(SEARCH("4- Bajo",A20)))</formula>
    </cfRule>
    <cfRule type="containsText" dxfId="1669" priority="547" operator="containsText" text="1- Bajo">
      <formula>NOT(ISERROR(SEARCH("1- Bajo",A20)))</formula>
    </cfRule>
  </conditionalFormatting>
  <conditionalFormatting sqref="F20:G20">
    <cfRule type="containsText" dxfId="1668" priority="536" operator="containsText" text="3- Moderado">
      <formula>NOT(ISERROR(SEARCH("3- Moderado",F20)))</formula>
    </cfRule>
    <cfRule type="containsText" dxfId="1667" priority="537" operator="containsText" text="6- Moderado">
      <formula>NOT(ISERROR(SEARCH("6- Moderado",F20)))</formula>
    </cfRule>
    <cfRule type="containsText" dxfId="1666" priority="538" operator="containsText" text="4- Moderado">
      <formula>NOT(ISERROR(SEARCH("4- Moderado",F20)))</formula>
    </cfRule>
    <cfRule type="containsText" dxfId="1665" priority="539" operator="containsText" text="3- Bajo">
      <formula>NOT(ISERROR(SEARCH("3- Bajo",F20)))</formula>
    </cfRule>
    <cfRule type="containsText" dxfId="1664" priority="540" operator="containsText" text="4- Bajo">
      <formula>NOT(ISERROR(SEARCH("4- Bajo",F20)))</formula>
    </cfRule>
    <cfRule type="containsText" dxfId="1663" priority="541" operator="containsText" text="1- Bajo">
      <formula>NOT(ISERROR(SEARCH("1- Bajo",F20)))</formula>
    </cfRule>
  </conditionalFormatting>
  <conditionalFormatting sqref="C20">
    <cfRule type="containsText" dxfId="1662" priority="530" operator="containsText" text="3- Moderado">
      <formula>NOT(ISERROR(SEARCH("3- Moderado",C20)))</formula>
    </cfRule>
    <cfRule type="containsText" dxfId="1661" priority="531" operator="containsText" text="6- Moderado">
      <formula>NOT(ISERROR(SEARCH("6- Moderado",C20)))</formula>
    </cfRule>
    <cfRule type="containsText" dxfId="1660" priority="532" operator="containsText" text="4- Moderado">
      <formula>NOT(ISERROR(SEARCH("4- Moderado",C20)))</formula>
    </cfRule>
    <cfRule type="containsText" dxfId="1659" priority="533" operator="containsText" text="3- Bajo">
      <formula>NOT(ISERROR(SEARCH("3- Bajo",C20)))</formula>
    </cfRule>
    <cfRule type="containsText" dxfId="1658" priority="534" operator="containsText" text="4- Bajo">
      <formula>NOT(ISERROR(SEARCH("4- Bajo",C20)))</formula>
    </cfRule>
    <cfRule type="containsText" dxfId="1657" priority="535" operator="containsText" text="1- Bajo">
      <formula>NOT(ISERROR(SEARCH("1- Bajo",C20)))</formula>
    </cfRule>
  </conditionalFormatting>
  <conditionalFormatting sqref="D20">
    <cfRule type="containsText" dxfId="1656" priority="524" operator="containsText" text="3- Moderado">
      <formula>NOT(ISERROR(SEARCH("3- Moderado",D20)))</formula>
    </cfRule>
    <cfRule type="containsText" dxfId="1655" priority="525" operator="containsText" text="6- Moderado">
      <formula>NOT(ISERROR(SEARCH("6- Moderado",D20)))</formula>
    </cfRule>
    <cfRule type="containsText" dxfId="1654" priority="526" operator="containsText" text="4- Moderado">
      <formula>NOT(ISERROR(SEARCH("4- Moderado",D20)))</formula>
    </cfRule>
    <cfRule type="containsText" dxfId="1653" priority="527" operator="containsText" text="3- Bajo">
      <formula>NOT(ISERROR(SEARCH("3- Bajo",D20)))</formula>
    </cfRule>
    <cfRule type="containsText" dxfId="1652" priority="528" operator="containsText" text="4- Bajo">
      <formula>NOT(ISERROR(SEARCH("4- Bajo",D20)))</formula>
    </cfRule>
    <cfRule type="containsText" dxfId="1651" priority="529" operator="containsText" text="1- Bajo">
      <formula>NOT(ISERROR(SEARCH("1- Bajo",D20)))</formula>
    </cfRule>
  </conditionalFormatting>
  <conditionalFormatting sqref="K25:L25">
    <cfRule type="containsText" dxfId="1650" priority="518" operator="containsText" text="3- Moderado">
      <formula>NOT(ISERROR(SEARCH("3- Moderado",K25)))</formula>
    </cfRule>
    <cfRule type="containsText" dxfId="1649" priority="519" operator="containsText" text="6- Moderado">
      <formula>NOT(ISERROR(SEARCH("6- Moderado",K25)))</formula>
    </cfRule>
    <cfRule type="containsText" dxfId="1648" priority="520" operator="containsText" text="4- Moderado">
      <formula>NOT(ISERROR(SEARCH("4- Moderado",K25)))</formula>
    </cfRule>
    <cfRule type="containsText" dxfId="1647" priority="521" operator="containsText" text="3- Bajo">
      <formula>NOT(ISERROR(SEARCH("3- Bajo",K25)))</formula>
    </cfRule>
    <cfRule type="containsText" dxfId="1646" priority="522" operator="containsText" text="4- Bajo">
      <formula>NOT(ISERROR(SEARCH("4- Bajo",K25)))</formula>
    </cfRule>
    <cfRule type="containsText" dxfId="1645" priority="523" operator="containsText" text="1- Bajo">
      <formula>NOT(ISERROR(SEARCH("1- Bajo",K25)))</formula>
    </cfRule>
  </conditionalFormatting>
  <conditionalFormatting sqref="H25:I25">
    <cfRule type="containsText" dxfId="1644" priority="512" operator="containsText" text="3- Moderado">
      <formula>NOT(ISERROR(SEARCH("3- Moderado",H25)))</formula>
    </cfRule>
    <cfRule type="containsText" dxfId="1643" priority="513" operator="containsText" text="6- Moderado">
      <formula>NOT(ISERROR(SEARCH("6- Moderado",H25)))</formula>
    </cfRule>
    <cfRule type="containsText" dxfId="1642" priority="514" operator="containsText" text="4- Moderado">
      <formula>NOT(ISERROR(SEARCH("4- Moderado",H25)))</formula>
    </cfRule>
    <cfRule type="containsText" dxfId="1641" priority="515" operator="containsText" text="3- Bajo">
      <formula>NOT(ISERROR(SEARCH("3- Bajo",H25)))</formula>
    </cfRule>
    <cfRule type="containsText" dxfId="1640" priority="516" operator="containsText" text="4- Bajo">
      <formula>NOT(ISERROR(SEARCH("4- Bajo",H25)))</formula>
    </cfRule>
    <cfRule type="containsText" dxfId="1639" priority="517" operator="containsText" text="1- Bajo">
      <formula>NOT(ISERROR(SEARCH("1- Bajo",H25)))</formula>
    </cfRule>
  </conditionalFormatting>
  <conditionalFormatting sqref="A25 C25:E25">
    <cfRule type="containsText" dxfId="1638" priority="506" operator="containsText" text="3- Moderado">
      <formula>NOT(ISERROR(SEARCH("3- Moderado",A25)))</formula>
    </cfRule>
    <cfRule type="containsText" dxfId="1637" priority="507" operator="containsText" text="6- Moderado">
      <formula>NOT(ISERROR(SEARCH("6- Moderado",A25)))</formula>
    </cfRule>
    <cfRule type="containsText" dxfId="1636" priority="508" operator="containsText" text="4- Moderado">
      <formula>NOT(ISERROR(SEARCH("4- Moderado",A25)))</formula>
    </cfRule>
    <cfRule type="containsText" dxfId="1635" priority="509" operator="containsText" text="3- Bajo">
      <formula>NOT(ISERROR(SEARCH("3- Bajo",A25)))</formula>
    </cfRule>
    <cfRule type="containsText" dxfId="1634" priority="510" operator="containsText" text="4- Bajo">
      <formula>NOT(ISERROR(SEARCH("4- Bajo",A25)))</formula>
    </cfRule>
    <cfRule type="containsText" dxfId="1633" priority="511" operator="containsText" text="1- Bajo">
      <formula>NOT(ISERROR(SEARCH("1- Bajo",A25)))</formula>
    </cfRule>
  </conditionalFormatting>
  <conditionalFormatting sqref="F25:G25">
    <cfRule type="containsText" dxfId="1632" priority="500" operator="containsText" text="3- Moderado">
      <formula>NOT(ISERROR(SEARCH("3- Moderado",F25)))</formula>
    </cfRule>
    <cfRule type="containsText" dxfId="1631" priority="501" operator="containsText" text="6- Moderado">
      <formula>NOT(ISERROR(SEARCH("6- Moderado",F25)))</formula>
    </cfRule>
    <cfRule type="containsText" dxfId="1630" priority="502" operator="containsText" text="4- Moderado">
      <formula>NOT(ISERROR(SEARCH("4- Moderado",F25)))</formula>
    </cfRule>
    <cfRule type="containsText" dxfId="1629" priority="503" operator="containsText" text="3- Bajo">
      <formula>NOT(ISERROR(SEARCH("3- Bajo",F25)))</formula>
    </cfRule>
    <cfRule type="containsText" dxfId="1628" priority="504" operator="containsText" text="4- Bajo">
      <formula>NOT(ISERROR(SEARCH("4- Bajo",F25)))</formula>
    </cfRule>
    <cfRule type="containsText" dxfId="1627" priority="505" operator="containsText" text="1- Bajo">
      <formula>NOT(ISERROR(SEARCH("1- Bajo",F25)))</formula>
    </cfRule>
  </conditionalFormatting>
  <conditionalFormatting sqref="J25:J29">
    <cfRule type="containsText" dxfId="1626" priority="495" operator="containsText" text="Bajo">
      <formula>NOT(ISERROR(SEARCH("Bajo",J25)))</formula>
    </cfRule>
    <cfRule type="containsText" dxfId="1625" priority="496" operator="containsText" text="Moderado">
      <formula>NOT(ISERROR(SEARCH("Moderado",J25)))</formula>
    </cfRule>
    <cfRule type="containsText" dxfId="1624" priority="497" operator="containsText" text="Alto">
      <formula>NOT(ISERROR(SEARCH("Alto",J25)))</formula>
    </cfRule>
    <cfRule type="containsText" dxfId="1623"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622" priority="470" operator="containsText" text="Moderado">
      <formula>NOT(ISERROR(SEARCH("Moderado",M25)))</formula>
    </cfRule>
    <cfRule type="containsText" dxfId="1621" priority="490" operator="containsText" text="Bajo">
      <formula>NOT(ISERROR(SEARCH("Bajo",M25)))</formula>
    </cfRule>
    <cfRule type="containsText" dxfId="1620" priority="491" operator="containsText" text="Moderado">
      <formula>NOT(ISERROR(SEARCH("Moderado",M25)))</formula>
    </cfRule>
    <cfRule type="containsText" dxfId="1619" priority="492" operator="containsText" text="Alto">
      <formula>NOT(ISERROR(SEARCH("Alto",M25)))</formula>
    </cfRule>
    <cfRule type="containsText" dxfId="1618"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617" priority="484" operator="containsText" text="3- Moderado">
      <formula>NOT(ISERROR(SEARCH("3- Moderado",N25)))</formula>
    </cfRule>
    <cfRule type="containsText" dxfId="1616" priority="485" operator="containsText" text="6- Moderado">
      <formula>NOT(ISERROR(SEARCH("6- Moderado",N25)))</formula>
    </cfRule>
    <cfRule type="containsText" dxfId="1615" priority="486" operator="containsText" text="4- Moderado">
      <formula>NOT(ISERROR(SEARCH("4- Moderado",N25)))</formula>
    </cfRule>
    <cfRule type="containsText" dxfId="1614" priority="487" operator="containsText" text="3- Bajo">
      <formula>NOT(ISERROR(SEARCH("3- Bajo",N25)))</formula>
    </cfRule>
    <cfRule type="containsText" dxfId="1613" priority="488" operator="containsText" text="4- Bajo">
      <formula>NOT(ISERROR(SEARCH("4- Bajo",N25)))</formula>
    </cfRule>
    <cfRule type="containsText" dxfId="1612" priority="489" operator="containsText" text="1- Bajo">
      <formula>NOT(ISERROR(SEARCH("1- Bajo",N25)))</formula>
    </cfRule>
  </conditionalFormatting>
  <conditionalFormatting sqref="H25:H29">
    <cfRule type="containsText" dxfId="1611" priority="471" operator="containsText" text="Muy Alta">
      <formula>NOT(ISERROR(SEARCH("Muy Alta",H25)))</formula>
    </cfRule>
    <cfRule type="containsText" dxfId="1610" priority="472" operator="containsText" text="Alta">
      <formula>NOT(ISERROR(SEARCH("Alta",H25)))</formula>
    </cfRule>
    <cfRule type="containsText" dxfId="1609" priority="473" operator="containsText" text="Muy Alta">
      <formula>NOT(ISERROR(SEARCH("Muy Alta",H25)))</formula>
    </cfRule>
    <cfRule type="containsText" dxfId="1608" priority="478" operator="containsText" text="Muy Baja">
      <formula>NOT(ISERROR(SEARCH("Muy Baja",H25)))</formula>
    </cfRule>
    <cfRule type="containsText" dxfId="1607" priority="479" operator="containsText" text="Baja">
      <formula>NOT(ISERROR(SEARCH("Baja",H25)))</formula>
    </cfRule>
    <cfRule type="containsText" dxfId="1606" priority="480" operator="containsText" text="Media">
      <formula>NOT(ISERROR(SEARCH("Media",H25)))</formula>
    </cfRule>
    <cfRule type="containsText" dxfId="1605" priority="481" operator="containsText" text="Alta">
      <formula>NOT(ISERROR(SEARCH("Alta",H25)))</formula>
    </cfRule>
    <cfRule type="containsText" dxfId="1604" priority="483" operator="containsText" text="Muy Alta">
      <formula>NOT(ISERROR(SEARCH("Muy Alta",H25)))</formula>
    </cfRule>
  </conditionalFormatting>
  <conditionalFormatting sqref="I25:I29">
    <cfRule type="containsText" dxfId="1603" priority="474" operator="containsText" text="Catastrófico">
      <formula>NOT(ISERROR(SEARCH("Catastrófico",I25)))</formula>
    </cfRule>
    <cfRule type="containsText" dxfId="1602" priority="475" operator="containsText" text="Mayor">
      <formula>NOT(ISERROR(SEARCH("Mayor",I25)))</formula>
    </cfRule>
    <cfRule type="containsText" dxfId="1601" priority="476" operator="containsText" text="Menor">
      <formula>NOT(ISERROR(SEARCH("Menor",I25)))</formula>
    </cfRule>
    <cfRule type="containsText" dxfId="1600" priority="477" operator="containsText" text="Leve">
      <formula>NOT(ISERROR(SEARCH("Leve",I25)))</formula>
    </cfRule>
    <cfRule type="containsText" dxfId="1599" priority="482" operator="containsText" text="Moderado">
      <formula>NOT(ISERROR(SEARCH("Moderado",I25)))</formula>
    </cfRule>
  </conditionalFormatting>
  <conditionalFormatting sqref="K25:K29">
    <cfRule type="containsText" dxfId="1598" priority="469" operator="containsText" text="Media">
      <formula>NOT(ISERROR(SEARCH("Media",K25)))</formula>
    </cfRule>
  </conditionalFormatting>
  <conditionalFormatting sqref="L25:L29">
    <cfRule type="containsText" dxfId="1597" priority="468" operator="containsText" text="Moderado">
      <formula>NOT(ISERROR(SEARCH("Moderado",L25)))</formula>
    </cfRule>
  </conditionalFormatting>
  <conditionalFormatting sqref="J25:J29">
    <cfRule type="containsText" dxfId="1596" priority="467" operator="containsText" text="Moderado">
      <formula>NOT(ISERROR(SEARCH("Moderado",J25)))</formula>
    </cfRule>
  </conditionalFormatting>
  <conditionalFormatting sqref="J25:J29">
    <cfRule type="containsText" dxfId="1595" priority="465" operator="containsText" text="Bajo">
      <formula>NOT(ISERROR(SEARCH("Bajo",J25)))</formula>
    </cfRule>
    <cfRule type="containsText" dxfId="1594" priority="466" operator="containsText" text="Extremo">
      <formula>NOT(ISERROR(SEARCH("Extremo",J25)))</formula>
    </cfRule>
  </conditionalFormatting>
  <conditionalFormatting sqref="K25:K29">
    <cfRule type="containsText" dxfId="1593" priority="463" operator="containsText" text="Baja">
      <formula>NOT(ISERROR(SEARCH("Baja",K25)))</formula>
    </cfRule>
    <cfRule type="containsText" dxfId="1592" priority="464" operator="containsText" text="Muy Baja">
      <formula>NOT(ISERROR(SEARCH("Muy Baja",K25)))</formula>
    </cfRule>
  </conditionalFormatting>
  <conditionalFormatting sqref="K25:K29">
    <cfRule type="containsText" dxfId="1591" priority="461" operator="containsText" text="Muy Alta">
      <formula>NOT(ISERROR(SEARCH("Muy Alta",K25)))</formula>
    </cfRule>
    <cfRule type="containsText" dxfId="1590" priority="462" operator="containsText" text="Alta">
      <formula>NOT(ISERROR(SEARCH("Alta",K25)))</formula>
    </cfRule>
  </conditionalFormatting>
  <conditionalFormatting sqref="L25:L29">
    <cfRule type="containsText" dxfId="1589" priority="457" operator="containsText" text="Catastrófico">
      <formula>NOT(ISERROR(SEARCH("Catastrófico",L25)))</formula>
    </cfRule>
    <cfRule type="containsText" dxfId="1588" priority="458" operator="containsText" text="Mayor">
      <formula>NOT(ISERROR(SEARCH("Mayor",L25)))</formula>
    </cfRule>
    <cfRule type="containsText" dxfId="1587" priority="459" operator="containsText" text="Menor">
      <formula>NOT(ISERROR(SEARCH("Menor",L25)))</formula>
    </cfRule>
    <cfRule type="containsText" dxfId="1586" priority="460" operator="containsText" text="Leve">
      <formula>NOT(ISERROR(SEARCH("Leve",L25)))</formula>
    </cfRule>
  </conditionalFormatting>
  <conditionalFormatting sqref="K30:L30">
    <cfRule type="containsText" dxfId="1585" priority="451" operator="containsText" text="3- Moderado">
      <formula>NOT(ISERROR(SEARCH("3- Moderado",K30)))</formula>
    </cfRule>
    <cfRule type="containsText" dxfId="1584" priority="452" operator="containsText" text="6- Moderado">
      <formula>NOT(ISERROR(SEARCH("6- Moderado",K30)))</formula>
    </cfRule>
    <cfRule type="containsText" dxfId="1583" priority="453" operator="containsText" text="4- Moderado">
      <formula>NOT(ISERROR(SEARCH("4- Moderado",K30)))</formula>
    </cfRule>
    <cfRule type="containsText" dxfId="1582" priority="454" operator="containsText" text="3- Bajo">
      <formula>NOT(ISERROR(SEARCH("3- Bajo",K30)))</formula>
    </cfRule>
    <cfRule type="containsText" dxfId="1581" priority="455" operator="containsText" text="4- Bajo">
      <formula>NOT(ISERROR(SEARCH("4- Bajo",K30)))</formula>
    </cfRule>
    <cfRule type="containsText" dxfId="1580" priority="456" operator="containsText" text="1- Bajo">
      <formula>NOT(ISERROR(SEARCH("1- Bajo",K30)))</formula>
    </cfRule>
  </conditionalFormatting>
  <conditionalFormatting sqref="H30:I30">
    <cfRule type="containsText" dxfId="1579" priority="445" operator="containsText" text="3- Moderado">
      <formula>NOT(ISERROR(SEARCH("3- Moderado",H30)))</formula>
    </cfRule>
    <cfRule type="containsText" dxfId="1578" priority="446" operator="containsText" text="6- Moderado">
      <formula>NOT(ISERROR(SEARCH("6- Moderado",H30)))</formula>
    </cfRule>
    <cfRule type="containsText" dxfId="1577" priority="447" operator="containsText" text="4- Moderado">
      <formula>NOT(ISERROR(SEARCH("4- Moderado",H30)))</formula>
    </cfRule>
    <cfRule type="containsText" dxfId="1576" priority="448" operator="containsText" text="3- Bajo">
      <formula>NOT(ISERROR(SEARCH("3- Bajo",H30)))</formula>
    </cfRule>
    <cfRule type="containsText" dxfId="1575" priority="449" operator="containsText" text="4- Bajo">
      <formula>NOT(ISERROR(SEARCH("4- Bajo",H30)))</formula>
    </cfRule>
    <cfRule type="containsText" dxfId="1574" priority="450" operator="containsText" text="1- Bajo">
      <formula>NOT(ISERROR(SEARCH("1- Bajo",H30)))</formula>
    </cfRule>
  </conditionalFormatting>
  <conditionalFormatting sqref="A30 C30:E30">
    <cfRule type="containsText" dxfId="1573" priority="439" operator="containsText" text="3- Moderado">
      <formula>NOT(ISERROR(SEARCH("3- Moderado",A30)))</formula>
    </cfRule>
    <cfRule type="containsText" dxfId="1572" priority="440" operator="containsText" text="6- Moderado">
      <formula>NOT(ISERROR(SEARCH("6- Moderado",A30)))</formula>
    </cfRule>
    <cfRule type="containsText" dxfId="1571" priority="441" operator="containsText" text="4- Moderado">
      <formula>NOT(ISERROR(SEARCH("4- Moderado",A30)))</formula>
    </cfRule>
    <cfRule type="containsText" dxfId="1570" priority="442" operator="containsText" text="3- Bajo">
      <formula>NOT(ISERROR(SEARCH("3- Bajo",A30)))</formula>
    </cfRule>
    <cfRule type="containsText" dxfId="1569" priority="443" operator="containsText" text="4- Bajo">
      <formula>NOT(ISERROR(SEARCH("4- Bajo",A30)))</formula>
    </cfRule>
    <cfRule type="containsText" dxfId="1568" priority="444" operator="containsText" text="1- Bajo">
      <formula>NOT(ISERROR(SEARCH("1- Bajo",A30)))</formula>
    </cfRule>
  </conditionalFormatting>
  <conditionalFormatting sqref="F30:G30">
    <cfRule type="containsText" dxfId="1567" priority="433" operator="containsText" text="3- Moderado">
      <formula>NOT(ISERROR(SEARCH("3- Moderado",F30)))</formula>
    </cfRule>
    <cfRule type="containsText" dxfId="1566" priority="434" operator="containsText" text="6- Moderado">
      <formula>NOT(ISERROR(SEARCH("6- Moderado",F30)))</formula>
    </cfRule>
    <cfRule type="containsText" dxfId="1565" priority="435" operator="containsText" text="4- Moderado">
      <formula>NOT(ISERROR(SEARCH("4- Moderado",F30)))</formula>
    </cfRule>
    <cfRule type="containsText" dxfId="1564" priority="436" operator="containsText" text="3- Bajo">
      <formula>NOT(ISERROR(SEARCH("3- Bajo",F30)))</formula>
    </cfRule>
    <cfRule type="containsText" dxfId="1563" priority="437" operator="containsText" text="4- Bajo">
      <formula>NOT(ISERROR(SEARCH("4- Bajo",F30)))</formula>
    </cfRule>
    <cfRule type="containsText" dxfId="1562" priority="438" operator="containsText" text="1- Bajo">
      <formula>NOT(ISERROR(SEARCH("1- Bajo",F30)))</formula>
    </cfRule>
  </conditionalFormatting>
  <conditionalFormatting sqref="J30:J34">
    <cfRule type="containsText" dxfId="1561" priority="428" operator="containsText" text="Bajo">
      <formula>NOT(ISERROR(SEARCH("Bajo",J30)))</formula>
    </cfRule>
    <cfRule type="containsText" dxfId="1560" priority="429" operator="containsText" text="Moderado">
      <formula>NOT(ISERROR(SEARCH("Moderado",J30)))</formula>
    </cfRule>
    <cfRule type="containsText" dxfId="1559" priority="430" operator="containsText" text="Alto">
      <formula>NOT(ISERROR(SEARCH("Alto",J30)))</formula>
    </cfRule>
    <cfRule type="containsText" dxfId="1558"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1557" priority="403" operator="containsText" text="Moderado">
      <formula>NOT(ISERROR(SEARCH("Moderado",M30)))</formula>
    </cfRule>
    <cfRule type="containsText" dxfId="1556" priority="423" operator="containsText" text="Bajo">
      <formula>NOT(ISERROR(SEARCH("Bajo",M30)))</formula>
    </cfRule>
    <cfRule type="containsText" dxfId="1555" priority="424" operator="containsText" text="Moderado">
      <formula>NOT(ISERROR(SEARCH("Moderado",M30)))</formula>
    </cfRule>
    <cfRule type="containsText" dxfId="1554" priority="425" operator="containsText" text="Alto">
      <formula>NOT(ISERROR(SEARCH("Alto",M30)))</formula>
    </cfRule>
    <cfRule type="containsText" dxfId="1553"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1552" priority="417" operator="containsText" text="3- Moderado">
      <formula>NOT(ISERROR(SEARCH("3- Moderado",N30)))</formula>
    </cfRule>
    <cfRule type="containsText" dxfId="1551" priority="418" operator="containsText" text="6- Moderado">
      <formula>NOT(ISERROR(SEARCH("6- Moderado",N30)))</formula>
    </cfRule>
    <cfRule type="containsText" dxfId="1550" priority="419" operator="containsText" text="4- Moderado">
      <formula>NOT(ISERROR(SEARCH("4- Moderado",N30)))</formula>
    </cfRule>
    <cfRule type="containsText" dxfId="1549" priority="420" operator="containsText" text="3- Bajo">
      <formula>NOT(ISERROR(SEARCH("3- Bajo",N30)))</formula>
    </cfRule>
    <cfRule type="containsText" dxfId="1548" priority="421" operator="containsText" text="4- Bajo">
      <formula>NOT(ISERROR(SEARCH("4- Bajo",N30)))</formula>
    </cfRule>
    <cfRule type="containsText" dxfId="1547" priority="422" operator="containsText" text="1- Bajo">
      <formula>NOT(ISERROR(SEARCH("1- Bajo",N30)))</formula>
    </cfRule>
  </conditionalFormatting>
  <conditionalFormatting sqref="H30:H34">
    <cfRule type="containsText" dxfId="1546" priority="404" operator="containsText" text="Muy Alta">
      <formula>NOT(ISERROR(SEARCH("Muy Alta",H30)))</formula>
    </cfRule>
    <cfRule type="containsText" dxfId="1545" priority="405" operator="containsText" text="Alta">
      <formula>NOT(ISERROR(SEARCH("Alta",H30)))</formula>
    </cfRule>
    <cfRule type="containsText" dxfId="1544" priority="406" operator="containsText" text="Muy Alta">
      <formula>NOT(ISERROR(SEARCH("Muy Alta",H30)))</formula>
    </cfRule>
    <cfRule type="containsText" dxfId="1543" priority="411" operator="containsText" text="Muy Baja">
      <formula>NOT(ISERROR(SEARCH("Muy Baja",H30)))</formula>
    </cfRule>
    <cfRule type="containsText" dxfId="1542" priority="412" operator="containsText" text="Baja">
      <formula>NOT(ISERROR(SEARCH("Baja",H30)))</formula>
    </cfRule>
    <cfRule type="containsText" dxfId="1541" priority="413" operator="containsText" text="Media">
      <formula>NOT(ISERROR(SEARCH("Media",H30)))</formula>
    </cfRule>
    <cfRule type="containsText" dxfId="1540" priority="414" operator="containsText" text="Alta">
      <formula>NOT(ISERROR(SEARCH("Alta",H30)))</formula>
    </cfRule>
    <cfRule type="containsText" dxfId="1539" priority="416" operator="containsText" text="Muy Alta">
      <formula>NOT(ISERROR(SEARCH("Muy Alta",H30)))</formula>
    </cfRule>
  </conditionalFormatting>
  <conditionalFormatting sqref="I30:I34">
    <cfRule type="containsText" dxfId="1538" priority="407" operator="containsText" text="Catastrófico">
      <formula>NOT(ISERROR(SEARCH("Catastrófico",I30)))</formula>
    </cfRule>
    <cfRule type="containsText" dxfId="1537" priority="408" operator="containsText" text="Mayor">
      <formula>NOT(ISERROR(SEARCH("Mayor",I30)))</formula>
    </cfRule>
    <cfRule type="containsText" dxfId="1536" priority="409" operator="containsText" text="Menor">
      <formula>NOT(ISERROR(SEARCH("Menor",I30)))</formula>
    </cfRule>
    <cfRule type="containsText" dxfId="1535" priority="410" operator="containsText" text="Leve">
      <formula>NOT(ISERROR(SEARCH("Leve",I30)))</formula>
    </cfRule>
    <cfRule type="containsText" dxfId="1534" priority="415" operator="containsText" text="Moderado">
      <formula>NOT(ISERROR(SEARCH("Moderado",I30)))</formula>
    </cfRule>
  </conditionalFormatting>
  <conditionalFormatting sqref="K30:K34">
    <cfRule type="containsText" dxfId="1533" priority="402" operator="containsText" text="Media">
      <formula>NOT(ISERROR(SEARCH("Media",K30)))</formula>
    </cfRule>
  </conditionalFormatting>
  <conditionalFormatting sqref="L30:L34">
    <cfRule type="containsText" dxfId="1532" priority="401" operator="containsText" text="Moderado">
      <formula>NOT(ISERROR(SEARCH("Moderado",L30)))</formula>
    </cfRule>
  </conditionalFormatting>
  <conditionalFormatting sqref="J30:J34">
    <cfRule type="containsText" dxfId="1531" priority="400" operator="containsText" text="Moderado">
      <formula>NOT(ISERROR(SEARCH("Moderado",J30)))</formula>
    </cfRule>
  </conditionalFormatting>
  <conditionalFormatting sqref="J30:J34">
    <cfRule type="containsText" dxfId="1530" priority="398" operator="containsText" text="Bajo">
      <formula>NOT(ISERROR(SEARCH("Bajo",J30)))</formula>
    </cfRule>
    <cfRule type="containsText" dxfId="1529" priority="399" operator="containsText" text="Extremo">
      <formula>NOT(ISERROR(SEARCH("Extremo",J30)))</formula>
    </cfRule>
  </conditionalFormatting>
  <conditionalFormatting sqref="K30:K34">
    <cfRule type="containsText" dxfId="1528" priority="396" operator="containsText" text="Baja">
      <formula>NOT(ISERROR(SEARCH("Baja",K30)))</formula>
    </cfRule>
    <cfRule type="containsText" dxfId="1527" priority="397" operator="containsText" text="Muy Baja">
      <formula>NOT(ISERROR(SEARCH("Muy Baja",K30)))</formula>
    </cfRule>
  </conditionalFormatting>
  <conditionalFormatting sqref="K30:K34">
    <cfRule type="containsText" dxfId="1526" priority="394" operator="containsText" text="Muy Alta">
      <formula>NOT(ISERROR(SEARCH("Muy Alta",K30)))</formula>
    </cfRule>
    <cfRule type="containsText" dxfId="1525" priority="395" operator="containsText" text="Alta">
      <formula>NOT(ISERROR(SEARCH("Alta",K30)))</formula>
    </cfRule>
  </conditionalFormatting>
  <conditionalFormatting sqref="L30:L34">
    <cfRule type="containsText" dxfId="1524" priority="390" operator="containsText" text="Catastrófico">
      <formula>NOT(ISERROR(SEARCH("Catastrófico",L30)))</formula>
    </cfRule>
    <cfRule type="containsText" dxfId="1523" priority="391" operator="containsText" text="Mayor">
      <formula>NOT(ISERROR(SEARCH("Mayor",L30)))</formula>
    </cfRule>
    <cfRule type="containsText" dxfId="1522" priority="392" operator="containsText" text="Menor">
      <formula>NOT(ISERROR(SEARCH("Menor",L30)))</formula>
    </cfRule>
    <cfRule type="containsText" dxfId="1521" priority="393" operator="containsText" text="Leve">
      <formula>NOT(ISERROR(SEARCH("Leve",L30)))</formula>
    </cfRule>
  </conditionalFormatting>
  <conditionalFormatting sqref="K35:L35">
    <cfRule type="containsText" dxfId="1520" priority="384" operator="containsText" text="3- Moderado">
      <formula>NOT(ISERROR(SEARCH("3- Moderado",K35)))</formula>
    </cfRule>
    <cfRule type="containsText" dxfId="1519" priority="385" operator="containsText" text="6- Moderado">
      <formula>NOT(ISERROR(SEARCH("6- Moderado",K35)))</formula>
    </cfRule>
    <cfRule type="containsText" dxfId="1518" priority="386" operator="containsText" text="4- Moderado">
      <formula>NOT(ISERROR(SEARCH("4- Moderado",K35)))</formula>
    </cfRule>
    <cfRule type="containsText" dxfId="1517" priority="387" operator="containsText" text="3- Bajo">
      <formula>NOT(ISERROR(SEARCH("3- Bajo",K35)))</formula>
    </cfRule>
    <cfRule type="containsText" dxfId="1516" priority="388" operator="containsText" text="4- Bajo">
      <formula>NOT(ISERROR(SEARCH("4- Bajo",K35)))</formula>
    </cfRule>
    <cfRule type="containsText" dxfId="1515" priority="389" operator="containsText" text="1- Bajo">
      <formula>NOT(ISERROR(SEARCH("1- Bajo",K35)))</formula>
    </cfRule>
  </conditionalFormatting>
  <conditionalFormatting sqref="H35:I35">
    <cfRule type="containsText" dxfId="1514" priority="378" operator="containsText" text="3- Moderado">
      <formula>NOT(ISERROR(SEARCH("3- Moderado",H35)))</formula>
    </cfRule>
    <cfRule type="containsText" dxfId="1513" priority="379" operator="containsText" text="6- Moderado">
      <formula>NOT(ISERROR(SEARCH("6- Moderado",H35)))</formula>
    </cfRule>
    <cfRule type="containsText" dxfId="1512" priority="380" operator="containsText" text="4- Moderado">
      <formula>NOT(ISERROR(SEARCH("4- Moderado",H35)))</formula>
    </cfRule>
    <cfRule type="containsText" dxfId="1511" priority="381" operator="containsText" text="3- Bajo">
      <formula>NOT(ISERROR(SEARCH("3- Bajo",H35)))</formula>
    </cfRule>
    <cfRule type="containsText" dxfId="1510" priority="382" operator="containsText" text="4- Bajo">
      <formula>NOT(ISERROR(SEARCH("4- Bajo",H35)))</formula>
    </cfRule>
    <cfRule type="containsText" dxfId="1509" priority="383" operator="containsText" text="1- Bajo">
      <formula>NOT(ISERROR(SEARCH("1- Bajo",H35)))</formula>
    </cfRule>
  </conditionalFormatting>
  <conditionalFormatting sqref="A35 C35:E35">
    <cfRule type="containsText" dxfId="1508" priority="372" operator="containsText" text="3- Moderado">
      <formula>NOT(ISERROR(SEARCH("3- Moderado",A35)))</formula>
    </cfRule>
    <cfRule type="containsText" dxfId="1507" priority="373" operator="containsText" text="6- Moderado">
      <formula>NOT(ISERROR(SEARCH("6- Moderado",A35)))</formula>
    </cfRule>
    <cfRule type="containsText" dxfId="1506" priority="374" operator="containsText" text="4- Moderado">
      <formula>NOT(ISERROR(SEARCH("4- Moderado",A35)))</formula>
    </cfRule>
    <cfRule type="containsText" dxfId="1505" priority="375" operator="containsText" text="3- Bajo">
      <formula>NOT(ISERROR(SEARCH("3- Bajo",A35)))</formula>
    </cfRule>
    <cfRule type="containsText" dxfId="1504" priority="376" operator="containsText" text="4- Bajo">
      <formula>NOT(ISERROR(SEARCH("4- Bajo",A35)))</formula>
    </cfRule>
    <cfRule type="containsText" dxfId="1503" priority="377" operator="containsText" text="1- Bajo">
      <formula>NOT(ISERROR(SEARCH("1- Bajo",A35)))</formula>
    </cfRule>
  </conditionalFormatting>
  <conditionalFormatting sqref="F35:G35">
    <cfRule type="containsText" dxfId="1502" priority="366" operator="containsText" text="3- Moderado">
      <formula>NOT(ISERROR(SEARCH("3- Moderado",F35)))</formula>
    </cfRule>
    <cfRule type="containsText" dxfId="1501" priority="367" operator="containsText" text="6- Moderado">
      <formula>NOT(ISERROR(SEARCH("6- Moderado",F35)))</formula>
    </cfRule>
    <cfRule type="containsText" dxfId="1500" priority="368" operator="containsText" text="4- Moderado">
      <formula>NOT(ISERROR(SEARCH("4- Moderado",F35)))</formula>
    </cfRule>
    <cfRule type="containsText" dxfId="1499" priority="369" operator="containsText" text="3- Bajo">
      <formula>NOT(ISERROR(SEARCH("3- Bajo",F35)))</formula>
    </cfRule>
    <cfRule type="containsText" dxfId="1498" priority="370" operator="containsText" text="4- Bajo">
      <formula>NOT(ISERROR(SEARCH("4- Bajo",F35)))</formula>
    </cfRule>
    <cfRule type="containsText" dxfId="1497" priority="371" operator="containsText" text="1- Bajo">
      <formula>NOT(ISERROR(SEARCH("1- Bajo",F35)))</formula>
    </cfRule>
  </conditionalFormatting>
  <conditionalFormatting sqref="J35:J39">
    <cfRule type="containsText" dxfId="1496" priority="361" operator="containsText" text="Bajo">
      <formula>NOT(ISERROR(SEARCH("Bajo",J35)))</formula>
    </cfRule>
    <cfRule type="containsText" dxfId="1495" priority="362" operator="containsText" text="Moderado">
      <formula>NOT(ISERROR(SEARCH("Moderado",J35)))</formula>
    </cfRule>
    <cfRule type="containsText" dxfId="1494" priority="363" operator="containsText" text="Alto">
      <formula>NOT(ISERROR(SEARCH("Alto",J35)))</formula>
    </cfRule>
    <cfRule type="containsText" dxfId="1493"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1492" priority="336" operator="containsText" text="Moderado">
      <formula>NOT(ISERROR(SEARCH("Moderado",M35)))</formula>
    </cfRule>
    <cfRule type="containsText" dxfId="1491" priority="356" operator="containsText" text="Bajo">
      <formula>NOT(ISERROR(SEARCH("Bajo",M35)))</formula>
    </cfRule>
    <cfRule type="containsText" dxfId="1490" priority="357" operator="containsText" text="Moderado">
      <formula>NOT(ISERROR(SEARCH("Moderado",M35)))</formula>
    </cfRule>
    <cfRule type="containsText" dxfId="1489" priority="358" operator="containsText" text="Alto">
      <formula>NOT(ISERROR(SEARCH("Alto",M35)))</formula>
    </cfRule>
    <cfRule type="containsText" dxfId="1488"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1487" priority="350" operator="containsText" text="3- Moderado">
      <formula>NOT(ISERROR(SEARCH("3- Moderado",N35)))</formula>
    </cfRule>
    <cfRule type="containsText" dxfId="1486" priority="351" operator="containsText" text="6- Moderado">
      <formula>NOT(ISERROR(SEARCH("6- Moderado",N35)))</formula>
    </cfRule>
    <cfRule type="containsText" dxfId="1485" priority="352" operator="containsText" text="4- Moderado">
      <formula>NOT(ISERROR(SEARCH("4- Moderado",N35)))</formula>
    </cfRule>
    <cfRule type="containsText" dxfId="1484" priority="353" operator="containsText" text="3- Bajo">
      <formula>NOT(ISERROR(SEARCH("3- Bajo",N35)))</formula>
    </cfRule>
    <cfRule type="containsText" dxfId="1483" priority="354" operator="containsText" text="4- Bajo">
      <formula>NOT(ISERROR(SEARCH("4- Bajo",N35)))</formula>
    </cfRule>
    <cfRule type="containsText" dxfId="1482" priority="355" operator="containsText" text="1- Bajo">
      <formula>NOT(ISERROR(SEARCH("1- Bajo",N35)))</formula>
    </cfRule>
  </conditionalFormatting>
  <conditionalFormatting sqref="H35:H39">
    <cfRule type="containsText" dxfId="1481" priority="337" operator="containsText" text="Muy Alta">
      <formula>NOT(ISERROR(SEARCH("Muy Alta",H35)))</formula>
    </cfRule>
    <cfRule type="containsText" dxfId="1480" priority="338" operator="containsText" text="Alta">
      <formula>NOT(ISERROR(SEARCH("Alta",H35)))</formula>
    </cfRule>
    <cfRule type="containsText" dxfId="1479" priority="339" operator="containsText" text="Muy Alta">
      <formula>NOT(ISERROR(SEARCH("Muy Alta",H35)))</formula>
    </cfRule>
    <cfRule type="containsText" dxfId="1478" priority="344" operator="containsText" text="Muy Baja">
      <formula>NOT(ISERROR(SEARCH("Muy Baja",H35)))</formula>
    </cfRule>
    <cfRule type="containsText" dxfId="1477" priority="345" operator="containsText" text="Baja">
      <formula>NOT(ISERROR(SEARCH("Baja",H35)))</formula>
    </cfRule>
    <cfRule type="containsText" dxfId="1476" priority="346" operator="containsText" text="Media">
      <formula>NOT(ISERROR(SEARCH("Media",H35)))</formula>
    </cfRule>
    <cfRule type="containsText" dxfId="1475" priority="347" operator="containsText" text="Alta">
      <formula>NOT(ISERROR(SEARCH("Alta",H35)))</formula>
    </cfRule>
    <cfRule type="containsText" dxfId="1474" priority="349" operator="containsText" text="Muy Alta">
      <formula>NOT(ISERROR(SEARCH("Muy Alta",H35)))</formula>
    </cfRule>
  </conditionalFormatting>
  <conditionalFormatting sqref="I35:I39">
    <cfRule type="containsText" dxfId="1473" priority="340" operator="containsText" text="Catastrófico">
      <formula>NOT(ISERROR(SEARCH("Catastrófico",I35)))</formula>
    </cfRule>
    <cfRule type="containsText" dxfId="1472" priority="341" operator="containsText" text="Mayor">
      <formula>NOT(ISERROR(SEARCH("Mayor",I35)))</formula>
    </cfRule>
    <cfRule type="containsText" dxfId="1471" priority="342" operator="containsText" text="Menor">
      <formula>NOT(ISERROR(SEARCH("Menor",I35)))</formula>
    </cfRule>
    <cfRule type="containsText" dxfId="1470" priority="343" operator="containsText" text="Leve">
      <formula>NOT(ISERROR(SEARCH("Leve",I35)))</formula>
    </cfRule>
    <cfRule type="containsText" dxfId="1469" priority="348" operator="containsText" text="Moderado">
      <formula>NOT(ISERROR(SEARCH("Moderado",I35)))</formula>
    </cfRule>
  </conditionalFormatting>
  <conditionalFormatting sqref="K35:K39">
    <cfRule type="containsText" dxfId="1468" priority="335" operator="containsText" text="Media">
      <formula>NOT(ISERROR(SEARCH("Media",K35)))</formula>
    </cfRule>
  </conditionalFormatting>
  <conditionalFormatting sqref="L35:L39">
    <cfRule type="containsText" dxfId="1467" priority="334" operator="containsText" text="Moderado">
      <formula>NOT(ISERROR(SEARCH("Moderado",L35)))</formula>
    </cfRule>
  </conditionalFormatting>
  <conditionalFormatting sqref="J35:J39">
    <cfRule type="containsText" dxfId="1466" priority="333" operator="containsText" text="Moderado">
      <formula>NOT(ISERROR(SEARCH("Moderado",J35)))</formula>
    </cfRule>
  </conditionalFormatting>
  <conditionalFormatting sqref="J35:J39">
    <cfRule type="containsText" dxfId="1465" priority="331" operator="containsText" text="Bajo">
      <formula>NOT(ISERROR(SEARCH("Bajo",J35)))</formula>
    </cfRule>
    <cfRule type="containsText" dxfId="1464" priority="332" operator="containsText" text="Extremo">
      <formula>NOT(ISERROR(SEARCH("Extremo",J35)))</formula>
    </cfRule>
  </conditionalFormatting>
  <conditionalFormatting sqref="K35:K39">
    <cfRule type="containsText" dxfId="1463" priority="329" operator="containsText" text="Baja">
      <formula>NOT(ISERROR(SEARCH("Baja",K35)))</formula>
    </cfRule>
    <cfRule type="containsText" dxfId="1462" priority="330" operator="containsText" text="Muy Baja">
      <formula>NOT(ISERROR(SEARCH("Muy Baja",K35)))</formula>
    </cfRule>
  </conditionalFormatting>
  <conditionalFormatting sqref="K35:K39">
    <cfRule type="containsText" dxfId="1461" priority="327" operator="containsText" text="Muy Alta">
      <formula>NOT(ISERROR(SEARCH("Muy Alta",K35)))</formula>
    </cfRule>
    <cfRule type="containsText" dxfId="1460" priority="328" operator="containsText" text="Alta">
      <formula>NOT(ISERROR(SEARCH("Alta",K35)))</formula>
    </cfRule>
  </conditionalFormatting>
  <conditionalFormatting sqref="L35:L39">
    <cfRule type="containsText" dxfId="1459" priority="323" operator="containsText" text="Catastrófico">
      <formula>NOT(ISERROR(SEARCH("Catastrófico",L35)))</formula>
    </cfRule>
    <cfRule type="containsText" dxfId="1458" priority="324" operator="containsText" text="Mayor">
      <formula>NOT(ISERROR(SEARCH("Mayor",L35)))</formula>
    </cfRule>
    <cfRule type="containsText" dxfId="1457" priority="325" operator="containsText" text="Menor">
      <formula>NOT(ISERROR(SEARCH("Menor",L35)))</formula>
    </cfRule>
    <cfRule type="containsText" dxfId="1456" priority="326" operator="containsText" text="Leve">
      <formula>NOT(ISERROR(SEARCH("Leve",L35)))</formula>
    </cfRule>
  </conditionalFormatting>
  <conditionalFormatting sqref="K40:L40">
    <cfRule type="containsText" dxfId="1455" priority="317" operator="containsText" text="3- Moderado">
      <formula>NOT(ISERROR(SEARCH("3- Moderado",K40)))</formula>
    </cfRule>
    <cfRule type="containsText" dxfId="1454" priority="318" operator="containsText" text="6- Moderado">
      <formula>NOT(ISERROR(SEARCH("6- Moderado",K40)))</formula>
    </cfRule>
    <cfRule type="containsText" dxfId="1453" priority="319" operator="containsText" text="4- Moderado">
      <formula>NOT(ISERROR(SEARCH("4- Moderado",K40)))</formula>
    </cfRule>
    <cfRule type="containsText" dxfId="1452" priority="320" operator="containsText" text="3- Bajo">
      <formula>NOT(ISERROR(SEARCH("3- Bajo",K40)))</formula>
    </cfRule>
    <cfRule type="containsText" dxfId="1451" priority="321" operator="containsText" text="4- Bajo">
      <formula>NOT(ISERROR(SEARCH("4- Bajo",K40)))</formula>
    </cfRule>
    <cfRule type="containsText" dxfId="1450" priority="322" operator="containsText" text="1- Bajo">
      <formula>NOT(ISERROR(SEARCH("1- Bajo",K40)))</formula>
    </cfRule>
  </conditionalFormatting>
  <conditionalFormatting sqref="H40:I40">
    <cfRule type="containsText" dxfId="1449" priority="311" operator="containsText" text="3- Moderado">
      <formula>NOT(ISERROR(SEARCH("3- Moderado",H40)))</formula>
    </cfRule>
    <cfRule type="containsText" dxfId="1448" priority="312" operator="containsText" text="6- Moderado">
      <formula>NOT(ISERROR(SEARCH("6- Moderado",H40)))</formula>
    </cfRule>
    <cfRule type="containsText" dxfId="1447" priority="313" operator="containsText" text="4- Moderado">
      <formula>NOT(ISERROR(SEARCH("4- Moderado",H40)))</formula>
    </cfRule>
    <cfRule type="containsText" dxfId="1446" priority="314" operator="containsText" text="3- Bajo">
      <formula>NOT(ISERROR(SEARCH("3- Bajo",H40)))</formula>
    </cfRule>
    <cfRule type="containsText" dxfId="1445" priority="315" operator="containsText" text="4- Bajo">
      <formula>NOT(ISERROR(SEARCH("4- Bajo",H40)))</formula>
    </cfRule>
    <cfRule type="containsText" dxfId="1444" priority="316" operator="containsText" text="1- Bajo">
      <formula>NOT(ISERROR(SEARCH("1- Bajo",H40)))</formula>
    </cfRule>
  </conditionalFormatting>
  <conditionalFormatting sqref="A40 C40:E40">
    <cfRule type="containsText" dxfId="1443" priority="305" operator="containsText" text="3- Moderado">
      <formula>NOT(ISERROR(SEARCH("3- Moderado",A40)))</formula>
    </cfRule>
    <cfRule type="containsText" dxfId="1442" priority="306" operator="containsText" text="6- Moderado">
      <formula>NOT(ISERROR(SEARCH("6- Moderado",A40)))</formula>
    </cfRule>
    <cfRule type="containsText" dxfId="1441" priority="307" operator="containsText" text="4- Moderado">
      <formula>NOT(ISERROR(SEARCH("4- Moderado",A40)))</formula>
    </cfRule>
    <cfRule type="containsText" dxfId="1440" priority="308" operator="containsText" text="3- Bajo">
      <formula>NOT(ISERROR(SEARCH("3- Bajo",A40)))</formula>
    </cfRule>
    <cfRule type="containsText" dxfId="1439" priority="309" operator="containsText" text="4- Bajo">
      <formula>NOT(ISERROR(SEARCH("4- Bajo",A40)))</formula>
    </cfRule>
    <cfRule type="containsText" dxfId="1438" priority="310" operator="containsText" text="1- Bajo">
      <formula>NOT(ISERROR(SEARCH("1- Bajo",A40)))</formula>
    </cfRule>
  </conditionalFormatting>
  <conditionalFormatting sqref="F40:G40">
    <cfRule type="containsText" dxfId="1437" priority="299" operator="containsText" text="3- Moderado">
      <formula>NOT(ISERROR(SEARCH("3- Moderado",F40)))</formula>
    </cfRule>
    <cfRule type="containsText" dxfId="1436" priority="300" operator="containsText" text="6- Moderado">
      <formula>NOT(ISERROR(SEARCH("6- Moderado",F40)))</formula>
    </cfRule>
    <cfRule type="containsText" dxfId="1435" priority="301" operator="containsText" text="4- Moderado">
      <formula>NOT(ISERROR(SEARCH("4- Moderado",F40)))</formula>
    </cfRule>
    <cfRule type="containsText" dxfId="1434" priority="302" operator="containsText" text="3- Bajo">
      <formula>NOT(ISERROR(SEARCH("3- Bajo",F40)))</formula>
    </cfRule>
    <cfRule type="containsText" dxfId="1433" priority="303" operator="containsText" text="4- Bajo">
      <formula>NOT(ISERROR(SEARCH("4- Bajo",F40)))</formula>
    </cfRule>
    <cfRule type="containsText" dxfId="1432" priority="304" operator="containsText" text="1- Bajo">
      <formula>NOT(ISERROR(SEARCH("1- Bajo",F40)))</formula>
    </cfRule>
  </conditionalFormatting>
  <conditionalFormatting sqref="J40:J44">
    <cfRule type="containsText" dxfId="1431" priority="294" operator="containsText" text="Bajo">
      <formula>NOT(ISERROR(SEARCH("Bajo",J40)))</formula>
    </cfRule>
    <cfRule type="containsText" dxfId="1430" priority="295" operator="containsText" text="Moderado">
      <formula>NOT(ISERROR(SEARCH("Moderado",J40)))</formula>
    </cfRule>
    <cfRule type="containsText" dxfId="1429" priority="296" operator="containsText" text="Alto">
      <formula>NOT(ISERROR(SEARCH("Alto",J40)))</formula>
    </cfRule>
    <cfRule type="containsText" dxfId="1428"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1427" priority="269" operator="containsText" text="Moderado">
      <formula>NOT(ISERROR(SEARCH("Moderado",M40)))</formula>
    </cfRule>
    <cfRule type="containsText" dxfId="1426" priority="289" operator="containsText" text="Bajo">
      <formula>NOT(ISERROR(SEARCH("Bajo",M40)))</formula>
    </cfRule>
    <cfRule type="containsText" dxfId="1425" priority="290" operator="containsText" text="Moderado">
      <formula>NOT(ISERROR(SEARCH("Moderado",M40)))</formula>
    </cfRule>
    <cfRule type="containsText" dxfId="1424" priority="291" operator="containsText" text="Alto">
      <formula>NOT(ISERROR(SEARCH("Alto",M40)))</formula>
    </cfRule>
    <cfRule type="containsText" dxfId="1423"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1422" priority="283" operator="containsText" text="3- Moderado">
      <formula>NOT(ISERROR(SEARCH("3- Moderado",N40)))</formula>
    </cfRule>
    <cfRule type="containsText" dxfId="1421" priority="284" operator="containsText" text="6- Moderado">
      <formula>NOT(ISERROR(SEARCH("6- Moderado",N40)))</formula>
    </cfRule>
    <cfRule type="containsText" dxfId="1420" priority="285" operator="containsText" text="4- Moderado">
      <formula>NOT(ISERROR(SEARCH("4- Moderado",N40)))</formula>
    </cfRule>
    <cfRule type="containsText" dxfId="1419" priority="286" operator="containsText" text="3- Bajo">
      <formula>NOT(ISERROR(SEARCH("3- Bajo",N40)))</formula>
    </cfRule>
    <cfRule type="containsText" dxfId="1418" priority="287" operator="containsText" text="4- Bajo">
      <formula>NOT(ISERROR(SEARCH("4- Bajo",N40)))</formula>
    </cfRule>
    <cfRule type="containsText" dxfId="1417" priority="288" operator="containsText" text="1- Bajo">
      <formula>NOT(ISERROR(SEARCH("1- Bajo",N40)))</formula>
    </cfRule>
  </conditionalFormatting>
  <conditionalFormatting sqref="H40:H44">
    <cfRule type="containsText" dxfId="1416" priority="270" operator="containsText" text="Muy Alta">
      <formula>NOT(ISERROR(SEARCH("Muy Alta",H40)))</formula>
    </cfRule>
    <cfRule type="containsText" dxfId="1415" priority="271" operator="containsText" text="Alta">
      <formula>NOT(ISERROR(SEARCH("Alta",H40)))</formula>
    </cfRule>
    <cfRule type="containsText" dxfId="1414" priority="272" operator="containsText" text="Muy Alta">
      <formula>NOT(ISERROR(SEARCH("Muy Alta",H40)))</formula>
    </cfRule>
    <cfRule type="containsText" dxfId="1413" priority="277" operator="containsText" text="Muy Baja">
      <formula>NOT(ISERROR(SEARCH("Muy Baja",H40)))</formula>
    </cfRule>
    <cfRule type="containsText" dxfId="1412" priority="278" operator="containsText" text="Baja">
      <formula>NOT(ISERROR(SEARCH("Baja",H40)))</formula>
    </cfRule>
    <cfRule type="containsText" dxfId="1411" priority="279" operator="containsText" text="Media">
      <formula>NOT(ISERROR(SEARCH("Media",H40)))</formula>
    </cfRule>
    <cfRule type="containsText" dxfId="1410" priority="280" operator="containsText" text="Alta">
      <formula>NOT(ISERROR(SEARCH("Alta",H40)))</formula>
    </cfRule>
    <cfRule type="containsText" dxfId="1409" priority="282" operator="containsText" text="Muy Alta">
      <formula>NOT(ISERROR(SEARCH("Muy Alta",H40)))</formula>
    </cfRule>
  </conditionalFormatting>
  <conditionalFormatting sqref="I40:I44">
    <cfRule type="containsText" dxfId="1408" priority="273" operator="containsText" text="Catastrófico">
      <formula>NOT(ISERROR(SEARCH("Catastrófico",I40)))</formula>
    </cfRule>
    <cfRule type="containsText" dxfId="1407" priority="274" operator="containsText" text="Mayor">
      <formula>NOT(ISERROR(SEARCH("Mayor",I40)))</formula>
    </cfRule>
    <cfRule type="containsText" dxfId="1406" priority="275" operator="containsText" text="Menor">
      <formula>NOT(ISERROR(SEARCH("Menor",I40)))</formula>
    </cfRule>
    <cfRule type="containsText" dxfId="1405" priority="276" operator="containsText" text="Leve">
      <formula>NOT(ISERROR(SEARCH("Leve",I40)))</formula>
    </cfRule>
    <cfRule type="containsText" dxfId="1404" priority="281" operator="containsText" text="Moderado">
      <formula>NOT(ISERROR(SEARCH("Moderado",I40)))</formula>
    </cfRule>
  </conditionalFormatting>
  <conditionalFormatting sqref="K40:K44">
    <cfRule type="containsText" dxfId="1403" priority="268" operator="containsText" text="Media">
      <formula>NOT(ISERROR(SEARCH("Media",K40)))</formula>
    </cfRule>
  </conditionalFormatting>
  <conditionalFormatting sqref="L40:L44">
    <cfRule type="containsText" dxfId="1402" priority="267" operator="containsText" text="Moderado">
      <formula>NOT(ISERROR(SEARCH("Moderado",L40)))</formula>
    </cfRule>
  </conditionalFormatting>
  <conditionalFormatting sqref="J40:J44">
    <cfRule type="containsText" dxfId="1401" priority="266" operator="containsText" text="Moderado">
      <formula>NOT(ISERROR(SEARCH("Moderado",J40)))</formula>
    </cfRule>
  </conditionalFormatting>
  <conditionalFormatting sqref="J40:J44">
    <cfRule type="containsText" dxfId="1400" priority="264" operator="containsText" text="Bajo">
      <formula>NOT(ISERROR(SEARCH("Bajo",J40)))</formula>
    </cfRule>
    <cfRule type="containsText" dxfId="1399" priority="265" operator="containsText" text="Extremo">
      <formula>NOT(ISERROR(SEARCH("Extremo",J40)))</formula>
    </cfRule>
  </conditionalFormatting>
  <conditionalFormatting sqref="K40:K44">
    <cfRule type="containsText" dxfId="1398" priority="262" operator="containsText" text="Baja">
      <formula>NOT(ISERROR(SEARCH("Baja",K40)))</formula>
    </cfRule>
    <cfRule type="containsText" dxfId="1397" priority="263" operator="containsText" text="Muy Baja">
      <formula>NOT(ISERROR(SEARCH("Muy Baja",K40)))</formula>
    </cfRule>
  </conditionalFormatting>
  <conditionalFormatting sqref="K40:K44">
    <cfRule type="containsText" dxfId="1396" priority="260" operator="containsText" text="Muy Alta">
      <formula>NOT(ISERROR(SEARCH("Muy Alta",K40)))</formula>
    </cfRule>
    <cfRule type="containsText" dxfId="1395" priority="261" operator="containsText" text="Alta">
      <formula>NOT(ISERROR(SEARCH("Alta",K40)))</formula>
    </cfRule>
  </conditionalFormatting>
  <conditionalFormatting sqref="L40:L44">
    <cfRule type="containsText" dxfId="1394" priority="256" operator="containsText" text="Catastrófico">
      <formula>NOT(ISERROR(SEARCH("Catastrófico",L40)))</formula>
    </cfRule>
    <cfRule type="containsText" dxfId="1393" priority="257" operator="containsText" text="Mayor">
      <formula>NOT(ISERROR(SEARCH("Mayor",L40)))</formula>
    </cfRule>
    <cfRule type="containsText" dxfId="1392" priority="258" operator="containsText" text="Menor">
      <formula>NOT(ISERROR(SEARCH("Menor",L40)))</formula>
    </cfRule>
    <cfRule type="containsText" dxfId="1391" priority="259" operator="containsText" text="Leve">
      <formula>NOT(ISERROR(SEARCH("Leve",L40)))</formula>
    </cfRule>
  </conditionalFormatting>
  <conditionalFormatting sqref="K45:L45">
    <cfRule type="containsText" dxfId="1390" priority="250" operator="containsText" text="3- Moderado">
      <formula>NOT(ISERROR(SEARCH("3- Moderado",K45)))</formula>
    </cfRule>
    <cfRule type="containsText" dxfId="1389" priority="251" operator="containsText" text="6- Moderado">
      <formula>NOT(ISERROR(SEARCH("6- Moderado",K45)))</formula>
    </cfRule>
    <cfRule type="containsText" dxfId="1388" priority="252" operator="containsText" text="4- Moderado">
      <formula>NOT(ISERROR(SEARCH("4- Moderado",K45)))</formula>
    </cfRule>
    <cfRule type="containsText" dxfId="1387" priority="253" operator="containsText" text="3- Bajo">
      <formula>NOT(ISERROR(SEARCH("3- Bajo",K45)))</formula>
    </cfRule>
    <cfRule type="containsText" dxfId="1386" priority="254" operator="containsText" text="4- Bajo">
      <formula>NOT(ISERROR(SEARCH("4- Bajo",K45)))</formula>
    </cfRule>
    <cfRule type="containsText" dxfId="1385" priority="255" operator="containsText" text="1- Bajo">
      <formula>NOT(ISERROR(SEARCH("1- Bajo",K45)))</formula>
    </cfRule>
  </conditionalFormatting>
  <conditionalFormatting sqref="H45:I45">
    <cfRule type="containsText" dxfId="1384" priority="244" operator="containsText" text="3- Moderado">
      <formula>NOT(ISERROR(SEARCH("3- Moderado",H45)))</formula>
    </cfRule>
    <cfRule type="containsText" dxfId="1383" priority="245" operator="containsText" text="6- Moderado">
      <formula>NOT(ISERROR(SEARCH("6- Moderado",H45)))</formula>
    </cfRule>
    <cfRule type="containsText" dxfId="1382" priority="246" operator="containsText" text="4- Moderado">
      <formula>NOT(ISERROR(SEARCH("4- Moderado",H45)))</formula>
    </cfRule>
    <cfRule type="containsText" dxfId="1381" priority="247" operator="containsText" text="3- Bajo">
      <formula>NOT(ISERROR(SEARCH("3- Bajo",H45)))</formula>
    </cfRule>
    <cfRule type="containsText" dxfId="1380" priority="248" operator="containsText" text="4- Bajo">
      <formula>NOT(ISERROR(SEARCH("4- Bajo",H45)))</formula>
    </cfRule>
    <cfRule type="containsText" dxfId="1379" priority="249" operator="containsText" text="1- Bajo">
      <formula>NOT(ISERROR(SEARCH("1- Bajo",H45)))</formula>
    </cfRule>
  </conditionalFormatting>
  <conditionalFormatting sqref="A45 C45:E45">
    <cfRule type="containsText" dxfId="1378" priority="238" operator="containsText" text="3- Moderado">
      <formula>NOT(ISERROR(SEARCH("3- Moderado",A45)))</formula>
    </cfRule>
    <cfRule type="containsText" dxfId="1377" priority="239" operator="containsText" text="6- Moderado">
      <formula>NOT(ISERROR(SEARCH("6- Moderado",A45)))</formula>
    </cfRule>
    <cfRule type="containsText" dxfId="1376" priority="240" operator="containsText" text="4- Moderado">
      <formula>NOT(ISERROR(SEARCH("4- Moderado",A45)))</formula>
    </cfRule>
    <cfRule type="containsText" dxfId="1375" priority="241" operator="containsText" text="3- Bajo">
      <formula>NOT(ISERROR(SEARCH("3- Bajo",A45)))</formula>
    </cfRule>
    <cfRule type="containsText" dxfId="1374" priority="242" operator="containsText" text="4- Bajo">
      <formula>NOT(ISERROR(SEARCH("4- Bajo",A45)))</formula>
    </cfRule>
    <cfRule type="containsText" dxfId="1373" priority="243" operator="containsText" text="1- Bajo">
      <formula>NOT(ISERROR(SEARCH("1- Bajo",A45)))</formula>
    </cfRule>
  </conditionalFormatting>
  <conditionalFormatting sqref="F45:G45">
    <cfRule type="containsText" dxfId="1372" priority="232" operator="containsText" text="3- Moderado">
      <formula>NOT(ISERROR(SEARCH("3- Moderado",F45)))</formula>
    </cfRule>
    <cfRule type="containsText" dxfId="1371" priority="233" operator="containsText" text="6- Moderado">
      <formula>NOT(ISERROR(SEARCH("6- Moderado",F45)))</formula>
    </cfRule>
    <cfRule type="containsText" dxfId="1370" priority="234" operator="containsText" text="4- Moderado">
      <formula>NOT(ISERROR(SEARCH("4- Moderado",F45)))</formula>
    </cfRule>
    <cfRule type="containsText" dxfId="1369" priority="235" operator="containsText" text="3- Bajo">
      <formula>NOT(ISERROR(SEARCH("3- Bajo",F45)))</formula>
    </cfRule>
    <cfRule type="containsText" dxfId="1368" priority="236" operator="containsText" text="4- Bajo">
      <formula>NOT(ISERROR(SEARCH("4- Bajo",F45)))</formula>
    </cfRule>
    <cfRule type="containsText" dxfId="1367" priority="237" operator="containsText" text="1- Bajo">
      <formula>NOT(ISERROR(SEARCH("1- Bajo",F45)))</formula>
    </cfRule>
  </conditionalFormatting>
  <conditionalFormatting sqref="J45:J49">
    <cfRule type="containsText" dxfId="1366" priority="227" operator="containsText" text="Bajo">
      <formula>NOT(ISERROR(SEARCH("Bajo",J45)))</formula>
    </cfRule>
    <cfRule type="containsText" dxfId="1365" priority="228" operator="containsText" text="Moderado">
      <formula>NOT(ISERROR(SEARCH("Moderado",J45)))</formula>
    </cfRule>
    <cfRule type="containsText" dxfId="1364" priority="229" operator="containsText" text="Alto">
      <formula>NOT(ISERROR(SEARCH("Alto",J45)))</formula>
    </cfRule>
    <cfRule type="containsText" dxfId="1363"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1362" priority="202" operator="containsText" text="Moderado">
      <formula>NOT(ISERROR(SEARCH("Moderado",M45)))</formula>
    </cfRule>
    <cfRule type="containsText" dxfId="1361" priority="222" operator="containsText" text="Bajo">
      <formula>NOT(ISERROR(SEARCH("Bajo",M45)))</formula>
    </cfRule>
    <cfRule type="containsText" dxfId="1360" priority="223" operator="containsText" text="Moderado">
      <formula>NOT(ISERROR(SEARCH("Moderado",M45)))</formula>
    </cfRule>
    <cfRule type="containsText" dxfId="1359" priority="224" operator="containsText" text="Alto">
      <formula>NOT(ISERROR(SEARCH("Alto",M45)))</formula>
    </cfRule>
    <cfRule type="containsText" dxfId="1358"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1357" priority="216" operator="containsText" text="3- Moderado">
      <formula>NOT(ISERROR(SEARCH("3- Moderado",N45)))</formula>
    </cfRule>
    <cfRule type="containsText" dxfId="1356" priority="217" operator="containsText" text="6- Moderado">
      <formula>NOT(ISERROR(SEARCH("6- Moderado",N45)))</formula>
    </cfRule>
    <cfRule type="containsText" dxfId="1355" priority="218" operator="containsText" text="4- Moderado">
      <formula>NOT(ISERROR(SEARCH("4- Moderado",N45)))</formula>
    </cfRule>
    <cfRule type="containsText" dxfId="1354" priority="219" operator="containsText" text="3- Bajo">
      <formula>NOT(ISERROR(SEARCH("3- Bajo",N45)))</formula>
    </cfRule>
    <cfRule type="containsText" dxfId="1353" priority="220" operator="containsText" text="4- Bajo">
      <formula>NOT(ISERROR(SEARCH("4- Bajo",N45)))</formula>
    </cfRule>
    <cfRule type="containsText" dxfId="1352" priority="221" operator="containsText" text="1- Bajo">
      <formula>NOT(ISERROR(SEARCH("1- Bajo",N45)))</formula>
    </cfRule>
  </conditionalFormatting>
  <conditionalFormatting sqref="H45:H49">
    <cfRule type="containsText" dxfId="1351" priority="203" operator="containsText" text="Muy Alta">
      <formula>NOT(ISERROR(SEARCH("Muy Alta",H45)))</formula>
    </cfRule>
    <cfRule type="containsText" dxfId="1350" priority="204" operator="containsText" text="Alta">
      <formula>NOT(ISERROR(SEARCH("Alta",H45)))</formula>
    </cfRule>
    <cfRule type="containsText" dxfId="1349" priority="205" operator="containsText" text="Muy Alta">
      <formula>NOT(ISERROR(SEARCH("Muy Alta",H45)))</formula>
    </cfRule>
    <cfRule type="containsText" dxfId="1348" priority="210" operator="containsText" text="Muy Baja">
      <formula>NOT(ISERROR(SEARCH("Muy Baja",H45)))</formula>
    </cfRule>
    <cfRule type="containsText" dxfId="1347" priority="211" operator="containsText" text="Baja">
      <formula>NOT(ISERROR(SEARCH("Baja",H45)))</formula>
    </cfRule>
    <cfRule type="containsText" dxfId="1346" priority="212" operator="containsText" text="Media">
      <formula>NOT(ISERROR(SEARCH("Media",H45)))</formula>
    </cfRule>
    <cfRule type="containsText" dxfId="1345" priority="213" operator="containsText" text="Alta">
      <formula>NOT(ISERROR(SEARCH("Alta",H45)))</formula>
    </cfRule>
    <cfRule type="containsText" dxfId="1344" priority="215" operator="containsText" text="Muy Alta">
      <formula>NOT(ISERROR(SEARCH("Muy Alta",H45)))</formula>
    </cfRule>
  </conditionalFormatting>
  <conditionalFormatting sqref="I45:I49">
    <cfRule type="containsText" dxfId="1343" priority="206" operator="containsText" text="Catastrófico">
      <formula>NOT(ISERROR(SEARCH("Catastrófico",I45)))</formula>
    </cfRule>
    <cfRule type="containsText" dxfId="1342" priority="207" operator="containsText" text="Mayor">
      <formula>NOT(ISERROR(SEARCH("Mayor",I45)))</formula>
    </cfRule>
    <cfRule type="containsText" dxfId="1341" priority="208" operator="containsText" text="Menor">
      <formula>NOT(ISERROR(SEARCH("Menor",I45)))</formula>
    </cfRule>
    <cfRule type="containsText" dxfId="1340" priority="209" operator="containsText" text="Leve">
      <formula>NOT(ISERROR(SEARCH("Leve",I45)))</formula>
    </cfRule>
    <cfRule type="containsText" dxfId="1339" priority="214" operator="containsText" text="Moderado">
      <formula>NOT(ISERROR(SEARCH("Moderado",I45)))</formula>
    </cfRule>
  </conditionalFormatting>
  <conditionalFormatting sqref="K45:K49">
    <cfRule type="containsText" dxfId="1338" priority="201" operator="containsText" text="Media">
      <formula>NOT(ISERROR(SEARCH("Media",K45)))</formula>
    </cfRule>
  </conditionalFormatting>
  <conditionalFormatting sqref="L45:L49">
    <cfRule type="containsText" dxfId="1337" priority="200" operator="containsText" text="Moderado">
      <formula>NOT(ISERROR(SEARCH("Moderado",L45)))</formula>
    </cfRule>
  </conditionalFormatting>
  <conditionalFormatting sqref="J45:J49">
    <cfRule type="containsText" dxfId="1336" priority="199" operator="containsText" text="Moderado">
      <formula>NOT(ISERROR(SEARCH("Moderado",J45)))</formula>
    </cfRule>
  </conditionalFormatting>
  <conditionalFormatting sqref="J45:J49">
    <cfRule type="containsText" dxfId="1335" priority="197" operator="containsText" text="Bajo">
      <formula>NOT(ISERROR(SEARCH("Bajo",J45)))</formula>
    </cfRule>
    <cfRule type="containsText" dxfId="1334" priority="198" operator="containsText" text="Extremo">
      <formula>NOT(ISERROR(SEARCH("Extremo",J45)))</formula>
    </cfRule>
  </conditionalFormatting>
  <conditionalFormatting sqref="K45:K49">
    <cfRule type="containsText" dxfId="1333" priority="195" operator="containsText" text="Baja">
      <formula>NOT(ISERROR(SEARCH("Baja",K45)))</formula>
    </cfRule>
    <cfRule type="containsText" dxfId="1332" priority="196" operator="containsText" text="Muy Baja">
      <formula>NOT(ISERROR(SEARCH("Muy Baja",K45)))</formula>
    </cfRule>
  </conditionalFormatting>
  <conditionalFormatting sqref="K45:K49">
    <cfRule type="containsText" dxfId="1331" priority="193" operator="containsText" text="Muy Alta">
      <formula>NOT(ISERROR(SEARCH("Muy Alta",K45)))</formula>
    </cfRule>
    <cfRule type="containsText" dxfId="1330" priority="194" operator="containsText" text="Alta">
      <formula>NOT(ISERROR(SEARCH("Alta",K45)))</formula>
    </cfRule>
  </conditionalFormatting>
  <conditionalFormatting sqref="L45:L49">
    <cfRule type="containsText" dxfId="1329" priority="189" operator="containsText" text="Catastrófico">
      <formula>NOT(ISERROR(SEARCH("Catastrófico",L45)))</formula>
    </cfRule>
    <cfRule type="containsText" dxfId="1328" priority="190" operator="containsText" text="Mayor">
      <formula>NOT(ISERROR(SEARCH("Mayor",L45)))</formula>
    </cfRule>
    <cfRule type="containsText" dxfId="1327" priority="191" operator="containsText" text="Menor">
      <formula>NOT(ISERROR(SEARCH("Menor",L45)))</formula>
    </cfRule>
    <cfRule type="containsText" dxfId="1326" priority="192" operator="containsText" text="Leve">
      <formula>NOT(ISERROR(SEARCH("Leve",L45)))</formula>
    </cfRule>
  </conditionalFormatting>
  <conditionalFormatting sqref="K50:L50">
    <cfRule type="containsText" dxfId="1325" priority="183" operator="containsText" text="3- Moderado">
      <formula>NOT(ISERROR(SEARCH("3- Moderado",K50)))</formula>
    </cfRule>
    <cfRule type="containsText" dxfId="1324" priority="184" operator="containsText" text="6- Moderado">
      <formula>NOT(ISERROR(SEARCH("6- Moderado",K50)))</formula>
    </cfRule>
    <cfRule type="containsText" dxfId="1323" priority="185" operator="containsText" text="4- Moderado">
      <formula>NOT(ISERROR(SEARCH("4- Moderado",K50)))</formula>
    </cfRule>
    <cfRule type="containsText" dxfId="1322" priority="186" operator="containsText" text="3- Bajo">
      <formula>NOT(ISERROR(SEARCH("3- Bajo",K50)))</formula>
    </cfRule>
    <cfRule type="containsText" dxfId="1321" priority="187" operator="containsText" text="4- Bajo">
      <formula>NOT(ISERROR(SEARCH("4- Bajo",K50)))</formula>
    </cfRule>
    <cfRule type="containsText" dxfId="1320" priority="188" operator="containsText" text="1- Bajo">
      <formula>NOT(ISERROR(SEARCH("1- Bajo",K50)))</formula>
    </cfRule>
  </conditionalFormatting>
  <conditionalFormatting sqref="H50:I50">
    <cfRule type="containsText" dxfId="1319" priority="177" operator="containsText" text="3- Moderado">
      <formula>NOT(ISERROR(SEARCH("3- Moderado",H50)))</formula>
    </cfRule>
    <cfRule type="containsText" dxfId="1318" priority="178" operator="containsText" text="6- Moderado">
      <formula>NOT(ISERROR(SEARCH("6- Moderado",H50)))</formula>
    </cfRule>
    <cfRule type="containsText" dxfId="1317" priority="179" operator="containsText" text="4- Moderado">
      <formula>NOT(ISERROR(SEARCH("4- Moderado",H50)))</formula>
    </cfRule>
    <cfRule type="containsText" dxfId="1316" priority="180" operator="containsText" text="3- Bajo">
      <formula>NOT(ISERROR(SEARCH("3- Bajo",H50)))</formula>
    </cfRule>
    <cfRule type="containsText" dxfId="1315" priority="181" operator="containsText" text="4- Bajo">
      <formula>NOT(ISERROR(SEARCH("4- Bajo",H50)))</formula>
    </cfRule>
    <cfRule type="containsText" dxfId="1314" priority="182" operator="containsText" text="1- Bajo">
      <formula>NOT(ISERROR(SEARCH("1- Bajo",H50)))</formula>
    </cfRule>
  </conditionalFormatting>
  <conditionalFormatting sqref="A50 C50:E50">
    <cfRule type="containsText" dxfId="1313" priority="171" operator="containsText" text="3- Moderado">
      <formula>NOT(ISERROR(SEARCH("3- Moderado",A50)))</formula>
    </cfRule>
    <cfRule type="containsText" dxfId="1312" priority="172" operator="containsText" text="6- Moderado">
      <formula>NOT(ISERROR(SEARCH("6- Moderado",A50)))</formula>
    </cfRule>
    <cfRule type="containsText" dxfId="1311" priority="173" operator="containsText" text="4- Moderado">
      <formula>NOT(ISERROR(SEARCH("4- Moderado",A50)))</formula>
    </cfRule>
    <cfRule type="containsText" dxfId="1310" priority="174" operator="containsText" text="3- Bajo">
      <formula>NOT(ISERROR(SEARCH("3- Bajo",A50)))</formula>
    </cfRule>
    <cfRule type="containsText" dxfId="1309" priority="175" operator="containsText" text="4- Bajo">
      <formula>NOT(ISERROR(SEARCH("4- Bajo",A50)))</formula>
    </cfRule>
    <cfRule type="containsText" dxfId="1308" priority="176" operator="containsText" text="1- Bajo">
      <formula>NOT(ISERROR(SEARCH("1- Bajo",A50)))</formula>
    </cfRule>
  </conditionalFormatting>
  <conditionalFormatting sqref="F50:G50">
    <cfRule type="containsText" dxfId="1307" priority="165" operator="containsText" text="3- Moderado">
      <formula>NOT(ISERROR(SEARCH("3- Moderado",F50)))</formula>
    </cfRule>
    <cfRule type="containsText" dxfId="1306" priority="166" operator="containsText" text="6- Moderado">
      <formula>NOT(ISERROR(SEARCH("6- Moderado",F50)))</formula>
    </cfRule>
    <cfRule type="containsText" dxfId="1305" priority="167" operator="containsText" text="4- Moderado">
      <formula>NOT(ISERROR(SEARCH("4- Moderado",F50)))</formula>
    </cfRule>
    <cfRule type="containsText" dxfId="1304" priority="168" operator="containsText" text="3- Bajo">
      <formula>NOT(ISERROR(SEARCH("3- Bajo",F50)))</formula>
    </cfRule>
    <cfRule type="containsText" dxfId="1303" priority="169" operator="containsText" text="4- Bajo">
      <formula>NOT(ISERROR(SEARCH("4- Bajo",F50)))</formula>
    </cfRule>
    <cfRule type="containsText" dxfId="1302" priority="170" operator="containsText" text="1- Bajo">
      <formula>NOT(ISERROR(SEARCH("1- Bajo",F50)))</formula>
    </cfRule>
  </conditionalFormatting>
  <conditionalFormatting sqref="J50:J54">
    <cfRule type="containsText" dxfId="1301" priority="160" operator="containsText" text="Bajo">
      <formula>NOT(ISERROR(SEARCH("Bajo",J50)))</formula>
    </cfRule>
    <cfRule type="containsText" dxfId="1300" priority="161" operator="containsText" text="Moderado">
      <formula>NOT(ISERROR(SEARCH("Moderado",J50)))</formula>
    </cfRule>
    <cfRule type="containsText" dxfId="1299" priority="162" operator="containsText" text="Alto">
      <formula>NOT(ISERROR(SEARCH("Alto",J50)))</formula>
    </cfRule>
    <cfRule type="containsText" dxfId="1298"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1297" priority="135" operator="containsText" text="Moderado">
      <formula>NOT(ISERROR(SEARCH("Moderado",M50)))</formula>
    </cfRule>
    <cfRule type="containsText" dxfId="1296" priority="155" operator="containsText" text="Bajo">
      <formula>NOT(ISERROR(SEARCH("Bajo",M50)))</formula>
    </cfRule>
    <cfRule type="containsText" dxfId="1295" priority="156" operator="containsText" text="Moderado">
      <formula>NOT(ISERROR(SEARCH("Moderado",M50)))</formula>
    </cfRule>
    <cfRule type="containsText" dxfId="1294" priority="157" operator="containsText" text="Alto">
      <formula>NOT(ISERROR(SEARCH("Alto",M50)))</formula>
    </cfRule>
    <cfRule type="containsText" dxfId="1293"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1292" priority="149" operator="containsText" text="3- Moderado">
      <formula>NOT(ISERROR(SEARCH("3- Moderado",N50)))</formula>
    </cfRule>
    <cfRule type="containsText" dxfId="1291" priority="150" operator="containsText" text="6- Moderado">
      <formula>NOT(ISERROR(SEARCH("6- Moderado",N50)))</formula>
    </cfRule>
    <cfRule type="containsText" dxfId="1290" priority="151" operator="containsText" text="4- Moderado">
      <formula>NOT(ISERROR(SEARCH("4- Moderado",N50)))</formula>
    </cfRule>
    <cfRule type="containsText" dxfId="1289" priority="152" operator="containsText" text="3- Bajo">
      <formula>NOT(ISERROR(SEARCH("3- Bajo",N50)))</formula>
    </cfRule>
    <cfRule type="containsText" dxfId="1288" priority="153" operator="containsText" text="4- Bajo">
      <formula>NOT(ISERROR(SEARCH("4- Bajo",N50)))</formula>
    </cfRule>
    <cfRule type="containsText" dxfId="1287" priority="154" operator="containsText" text="1- Bajo">
      <formula>NOT(ISERROR(SEARCH("1- Bajo",N50)))</formula>
    </cfRule>
  </conditionalFormatting>
  <conditionalFormatting sqref="H50:H54">
    <cfRule type="containsText" dxfId="1286" priority="136" operator="containsText" text="Muy Alta">
      <formula>NOT(ISERROR(SEARCH("Muy Alta",H50)))</formula>
    </cfRule>
    <cfRule type="containsText" dxfId="1285" priority="137" operator="containsText" text="Alta">
      <formula>NOT(ISERROR(SEARCH("Alta",H50)))</formula>
    </cfRule>
    <cfRule type="containsText" dxfId="1284" priority="138" operator="containsText" text="Muy Alta">
      <formula>NOT(ISERROR(SEARCH("Muy Alta",H50)))</formula>
    </cfRule>
    <cfRule type="containsText" dxfId="1283" priority="143" operator="containsText" text="Muy Baja">
      <formula>NOT(ISERROR(SEARCH("Muy Baja",H50)))</formula>
    </cfRule>
    <cfRule type="containsText" dxfId="1282" priority="144" operator="containsText" text="Baja">
      <formula>NOT(ISERROR(SEARCH("Baja",H50)))</formula>
    </cfRule>
    <cfRule type="containsText" dxfId="1281" priority="145" operator="containsText" text="Media">
      <formula>NOT(ISERROR(SEARCH("Media",H50)))</formula>
    </cfRule>
    <cfRule type="containsText" dxfId="1280" priority="146" operator="containsText" text="Alta">
      <formula>NOT(ISERROR(SEARCH("Alta",H50)))</formula>
    </cfRule>
    <cfRule type="containsText" dxfId="1279" priority="148" operator="containsText" text="Muy Alta">
      <formula>NOT(ISERROR(SEARCH("Muy Alta",H50)))</formula>
    </cfRule>
  </conditionalFormatting>
  <conditionalFormatting sqref="I50:I54">
    <cfRule type="containsText" dxfId="1278" priority="139" operator="containsText" text="Catastrófico">
      <formula>NOT(ISERROR(SEARCH("Catastrófico",I50)))</formula>
    </cfRule>
    <cfRule type="containsText" dxfId="1277" priority="140" operator="containsText" text="Mayor">
      <formula>NOT(ISERROR(SEARCH("Mayor",I50)))</formula>
    </cfRule>
    <cfRule type="containsText" dxfId="1276" priority="141" operator="containsText" text="Menor">
      <formula>NOT(ISERROR(SEARCH("Menor",I50)))</formula>
    </cfRule>
    <cfRule type="containsText" dxfId="1275" priority="142" operator="containsText" text="Leve">
      <formula>NOT(ISERROR(SEARCH("Leve",I50)))</formula>
    </cfRule>
    <cfRule type="containsText" dxfId="1274" priority="147" operator="containsText" text="Moderado">
      <formula>NOT(ISERROR(SEARCH("Moderado",I50)))</formula>
    </cfRule>
  </conditionalFormatting>
  <conditionalFormatting sqref="K50:K54">
    <cfRule type="containsText" dxfId="1273" priority="134" operator="containsText" text="Media">
      <formula>NOT(ISERROR(SEARCH("Media",K50)))</formula>
    </cfRule>
  </conditionalFormatting>
  <conditionalFormatting sqref="L50:L54">
    <cfRule type="containsText" dxfId="1272" priority="133" operator="containsText" text="Moderado">
      <formula>NOT(ISERROR(SEARCH("Moderado",L50)))</formula>
    </cfRule>
  </conditionalFormatting>
  <conditionalFormatting sqref="J50:J54">
    <cfRule type="containsText" dxfId="1271" priority="132" operator="containsText" text="Moderado">
      <formula>NOT(ISERROR(SEARCH("Moderado",J50)))</formula>
    </cfRule>
  </conditionalFormatting>
  <conditionalFormatting sqref="J50:J54">
    <cfRule type="containsText" dxfId="1270" priority="130" operator="containsText" text="Bajo">
      <formula>NOT(ISERROR(SEARCH("Bajo",J50)))</formula>
    </cfRule>
    <cfRule type="containsText" dxfId="1269" priority="131" operator="containsText" text="Extremo">
      <formula>NOT(ISERROR(SEARCH("Extremo",J50)))</formula>
    </cfRule>
  </conditionalFormatting>
  <conditionalFormatting sqref="K50:K54">
    <cfRule type="containsText" dxfId="1268" priority="128" operator="containsText" text="Baja">
      <formula>NOT(ISERROR(SEARCH("Baja",K50)))</formula>
    </cfRule>
    <cfRule type="containsText" dxfId="1267" priority="129" operator="containsText" text="Muy Baja">
      <formula>NOT(ISERROR(SEARCH("Muy Baja",K50)))</formula>
    </cfRule>
  </conditionalFormatting>
  <conditionalFormatting sqref="K50:K54">
    <cfRule type="containsText" dxfId="1266" priority="126" operator="containsText" text="Muy Alta">
      <formula>NOT(ISERROR(SEARCH("Muy Alta",K50)))</formula>
    </cfRule>
    <cfRule type="containsText" dxfId="1265" priority="127" operator="containsText" text="Alta">
      <formula>NOT(ISERROR(SEARCH("Alta",K50)))</formula>
    </cfRule>
  </conditionalFormatting>
  <conditionalFormatting sqref="L50:L54">
    <cfRule type="containsText" dxfId="1264" priority="122" operator="containsText" text="Catastrófico">
      <formula>NOT(ISERROR(SEARCH("Catastrófico",L50)))</formula>
    </cfRule>
    <cfRule type="containsText" dxfId="1263" priority="123" operator="containsText" text="Mayor">
      <formula>NOT(ISERROR(SEARCH("Mayor",L50)))</formula>
    </cfRule>
    <cfRule type="containsText" dxfId="1262" priority="124" operator="containsText" text="Menor">
      <formula>NOT(ISERROR(SEARCH("Menor",L50)))</formula>
    </cfRule>
    <cfRule type="containsText" dxfId="1261" priority="125" operator="containsText" text="Leve">
      <formula>NOT(ISERROR(SEARCH("Leve",L50)))</formula>
    </cfRule>
  </conditionalFormatting>
  <conditionalFormatting sqref="K55:L55">
    <cfRule type="containsText" dxfId="1260" priority="116" operator="containsText" text="3- Moderado">
      <formula>NOT(ISERROR(SEARCH("3- Moderado",K55)))</formula>
    </cfRule>
    <cfRule type="containsText" dxfId="1259" priority="117" operator="containsText" text="6- Moderado">
      <formula>NOT(ISERROR(SEARCH("6- Moderado",K55)))</formula>
    </cfRule>
    <cfRule type="containsText" dxfId="1258" priority="118" operator="containsText" text="4- Moderado">
      <formula>NOT(ISERROR(SEARCH("4- Moderado",K55)))</formula>
    </cfRule>
    <cfRule type="containsText" dxfId="1257" priority="119" operator="containsText" text="3- Bajo">
      <formula>NOT(ISERROR(SEARCH("3- Bajo",K55)))</formula>
    </cfRule>
    <cfRule type="containsText" dxfId="1256" priority="120" operator="containsText" text="4- Bajo">
      <formula>NOT(ISERROR(SEARCH("4- Bajo",K55)))</formula>
    </cfRule>
    <cfRule type="containsText" dxfId="1255" priority="121" operator="containsText" text="1- Bajo">
      <formula>NOT(ISERROR(SEARCH("1- Bajo",K55)))</formula>
    </cfRule>
  </conditionalFormatting>
  <conditionalFormatting sqref="H55:I55">
    <cfRule type="containsText" dxfId="1254" priority="110" operator="containsText" text="3- Moderado">
      <formula>NOT(ISERROR(SEARCH("3- Moderado",H55)))</formula>
    </cfRule>
    <cfRule type="containsText" dxfId="1253" priority="111" operator="containsText" text="6- Moderado">
      <formula>NOT(ISERROR(SEARCH("6- Moderado",H55)))</formula>
    </cfRule>
    <cfRule type="containsText" dxfId="1252" priority="112" operator="containsText" text="4- Moderado">
      <formula>NOT(ISERROR(SEARCH("4- Moderado",H55)))</formula>
    </cfRule>
    <cfRule type="containsText" dxfId="1251" priority="113" operator="containsText" text="3- Bajo">
      <formula>NOT(ISERROR(SEARCH("3- Bajo",H55)))</formula>
    </cfRule>
    <cfRule type="containsText" dxfId="1250" priority="114" operator="containsText" text="4- Bajo">
      <formula>NOT(ISERROR(SEARCH("4- Bajo",H55)))</formula>
    </cfRule>
    <cfRule type="containsText" dxfId="1249" priority="115" operator="containsText" text="1- Bajo">
      <formula>NOT(ISERROR(SEARCH("1- Bajo",H55)))</formula>
    </cfRule>
  </conditionalFormatting>
  <conditionalFormatting sqref="A55 C55:E55">
    <cfRule type="containsText" dxfId="1248" priority="104" operator="containsText" text="3- Moderado">
      <formula>NOT(ISERROR(SEARCH("3- Moderado",A55)))</formula>
    </cfRule>
    <cfRule type="containsText" dxfId="1247" priority="105" operator="containsText" text="6- Moderado">
      <formula>NOT(ISERROR(SEARCH("6- Moderado",A55)))</formula>
    </cfRule>
    <cfRule type="containsText" dxfId="1246" priority="106" operator="containsText" text="4- Moderado">
      <formula>NOT(ISERROR(SEARCH("4- Moderado",A55)))</formula>
    </cfRule>
    <cfRule type="containsText" dxfId="1245" priority="107" operator="containsText" text="3- Bajo">
      <formula>NOT(ISERROR(SEARCH("3- Bajo",A55)))</formula>
    </cfRule>
    <cfRule type="containsText" dxfId="1244" priority="108" operator="containsText" text="4- Bajo">
      <formula>NOT(ISERROR(SEARCH("4- Bajo",A55)))</formula>
    </cfRule>
    <cfRule type="containsText" dxfId="1243" priority="109" operator="containsText" text="1- Bajo">
      <formula>NOT(ISERROR(SEARCH("1- Bajo",A55)))</formula>
    </cfRule>
  </conditionalFormatting>
  <conditionalFormatting sqref="F55:G55">
    <cfRule type="containsText" dxfId="1242" priority="98" operator="containsText" text="3- Moderado">
      <formula>NOT(ISERROR(SEARCH("3- Moderado",F55)))</formula>
    </cfRule>
    <cfRule type="containsText" dxfId="1241" priority="99" operator="containsText" text="6- Moderado">
      <formula>NOT(ISERROR(SEARCH("6- Moderado",F55)))</formula>
    </cfRule>
    <cfRule type="containsText" dxfId="1240" priority="100" operator="containsText" text="4- Moderado">
      <formula>NOT(ISERROR(SEARCH("4- Moderado",F55)))</formula>
    </cfRule>
    <cfRule type="containsText" dxfId="1239" priority="101" operator="containsText" text="3- Bajo">
      <formula>NOT(ISERROR(SEARCH("3- Bajo",F55)))</formula>
    </cfRule>
    <cfRule type="containsText" dxfId="1238" priority="102" operator="containsText" text="4- Bajo">
      <formula>NOT(ISERROR(SEARCH("4- Bajo",F55)))</formula>
    </cfRule>
    <cfRule type="containsText" dxfId="1237" priority="103" operator="containsText" text="1- Bajo">
      <formula>NOT(ISERROR(SEARCH("1- Bajo",F55)))</formula>
    </cfRule>
  </conditionalFormatting>
  <conditionalFormatting sqref="J55:J59">
    <cfRule type="containsText" dxfId="1236" priority="93" operator="containsText" text="Bajo">
      <formula>NOT(ISERROR(SEARCH("Bajo",J55)))</formula>
    </cfRule>
    <cfRule type="containsText" dxfId="1235" priority="94" operator="containsText" text="Moderado">
      <formula>NOT(ISERROR(SEARCH("Moderado",J55)))</formula>
    </cfRule>
    <cfRule type="containsText" dxfId="1234" priority="95" operator="containsText" text="Alto">
      <formula>NOT(ISERROR(SEARCH("Alto",J55)))</formula>
    </cfRule>
    <cfRule type="containsText" dxfId="1233"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1232" priority="68" operator="containsText" text="Moderado">
      <formula>NOT(ISERROR(SEARCH("Moderado",M55)))</formula>
    </cfRule>
    <cfRule type="containsText" dxfId="1231" priority="88" operator="containsText" text="Bajo">
      <formula>NOT(ISERROR(SEARCH("Bajo",M55)))</formula>
    </cfRule>
    <cfRule type="containsText" dxfId="1230" priority="89" operator="containsText" text="Moderado">
      <formula>NOT(ISERROR(SEARCH("Moderado",M55)))</formula>
    </cfRule>
    <cfRule type="containsText" dxfId="1229" priority="90" operator="containsText" text="Alto">
      <formula>NOT(ISERROR(SEARCH("Alto",M55)))</formula>
    </cfRule>
    <cfRule type="containsText" dxfId="1228"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1227" priority="82" operator="containsText" text="3- Moderado">
      <formula>NOT(ISERROR(SEARCH("3- Moderado",N55)))</formula>
    </cfRule>
    <cfRule type="containsText" dxfId="1226" priority="83" operator="containsText" text="6- Moderado">
      <formula>NOT(ISERROR(SEARCH("6- Moderado",N55)))</formula>
    </cfRule>
    <cfRule type="containsText" dxfId="1225" priority="84" operator="containsText" text="4- Moderado">
      <formula>NOT(ISERROR(SEARCH("4- Moderado",N55)))</formula>
    </cfRule>
    <cfRule type="containsText" dxfId="1224" priority="85" operator="containsText" text="3- Bajo">
      <formula>NOT(ISERROR(SEARCH("3- Bajo",N55)))</formula>
    </cfRule>
    <cfRule type="containsText" dxfId="1223" priority="86" operator="containsText" text="4- Bajo">
      <formula>NOT(ISERROR(SEARCH("4- Bajo",N55)))</formula>
    </cfRule>
    <cfRule type="containsText" dxfId="1222" priority="87" operator="containsText" text="1- Bajo">
      <formula>NOT(ISERROR(SEARCH("1- Bajo",N55)))</formula>
    </cfRule>
  </conditionalFormatting>
  <conditionalFormatting sqref="H55:H59">
    <cfRule type="containsText" dxfId="1221" priority="69" operator="containsText" text="Muy Alta">
      <formula>NOT(ISERROR(SEARCH("Muy Alta",H55)))</formula>
    </cfRule>
    <cfRule type="containsText" dxfId="1220" priority="70" operator="containsText" text="Alta">
      <formula>NOT(ISERROR(SEARCH("Alta",H55)))</formula>
    </cfRule>
    <cfRule type="containsText" dxfId="1219" priority="71" operator="containsText" text="Muy Alta">
      <formula>NOT(ISERROR(SEARCH("Muy Alta",H55)))</formula>
    </cfRule>
    <cfRule type="containsText" dxfId="1218" priority="76" operator="containsText" text="Muy Baja">
      <formula>NOT(ISERROR(SEARCH("Muy Baja",H55)))</formula>
    </cfRule>
    <cfRule type="containsText" dxfId="1217" priority="77" operator="containsText" text="Baja">
      <formula>NOT(ISERROR(SEARCH("Baja",H55)))</formula>
    </cfRule>
    <cfRule type="containsText" dxfId="1216" priority="78" operator="containsText" text="Media">
      <formula>NOT(ISERROR(SEARCH("Media",H55)))</formula>
    </cfRule>
    <cfRule type="containsText" dxfId="1215" priority="79" operator="containsText" text="Alta">
      <formula>NOT(ISERROR(SEARCH("Alta",H55)))</formula>
    </cfRule>
    <cfRule type="containsText" dxfId="1214" priority="81" operator="containsText" text="Muy Alta">
      <formula>NOT(ISERROR(SEARCH("Muy Alta",H55)))</formula>
    </cfRule>
  </conditionalFormatting>
  <conditionalFormatting sqref="I55:I59">
    <cfRule type="containsText" dxfId="1213" priority="72" operator="containsText" text="Catastrófico">
      <formula>NOT(ISERROR(SEARCH("Catastrófico",I55)))</formula>
    </cfRule>
    <cfRule type="containsText" dxfId="1212" priority="73" operator="containsText" text="Mayor">
      <formula>NOT(ISERROR(SEARCH("Mayor",I55)))</formula>
    </cfRule>
    <cfRule type="containsText" dxfId="1211" priority="74" operator="containsText" text="Menor">
      <formula>NOT(ISERROR(SEARCH("Menor",I55)))</formula>
    </cfRule>
    <cfRule type="containsText" dxfId="1210" priority="75" operator="containsText" text="Leve">
      <formula>NOT(ISERROR(SEARCH("Leve",I55)))</formula>
    </cfRule>
    <cfRule type="containsText" dxfId="1209" priority="80" operator="containsText" text="Moderado">
      <formula>NOT(ISERROR(SEARCH("Moderado",I55)))</formula>
    </cfRule>
  </conditionalFormatting>
  <conditionalFormatting sqref="K55:K59">
    <cfRule type="containsText" dxfId="1208" priority="67" operator="containsText" text="Media">
      <formula>NOT(ISERROR(SEARCH("Media",K55)))</formula>
    </cfRule>
  </conditionalFormatting>
  <conditionalFormatting sqref="L55:L59">
    <cfRule type="containsText" dxfId="1207" priority="66" operator="containsText" text="Moderado">
      <formula>NOT(ISERROR(SEARCH("Moderado",L55)))</formula>
    </cfRule>
  </conditionalFormatting>
  <conditionalFormatting sqref="J55:J59">
    <cfRule type="containsText" dxfId="1206" priority="65" operator="containsText" text="Moderado">
      <formula>NOT(ISERROR(SEARCH("Moderado",J55)))</formula>
    </cfRule>
  </conditionalFormatting>
  <conditionalFormatting sqref="J55:J59">
    <cfRule type="containsText" dxfId="1205" priority="63" operator="containsText" text="Bajo">
      <formula>NOT(ISERROR(SEARCH("Bajo",J55)))</formula>
    </cfRule>
    <cfRule type="containsText" dxfId="1204" priority="64" operator="containsText" text="Extremo">
      <formula>NOT(ISERROR(SEARCH("Extremo",J55)))</formula>
    </cfRule>
  </conditionalFormatting>
  <conditionalFormatting sqref="K55:K59">
    <cfRule type="containsText" dxfId="1203" priority="61" operator="containsText" text="Baja">
      <formula>NOT(ISERROR(SEARCH("Baja",K55)))</formula>
    </cfRule>
    <cfRule type="containsText" dxfId="1202" priority="62" operator="containsText" text="Muy Baja">
      <formula>NOT(ISERROR(SEARCH("Muy Baja",K55)))</formula>
    </cfRule>
  </conditionalFormatting>
  <conditionalFormatting sqref="K55:K59">
    <cfRule type="containsText" dxfId="1201" priority="59" operator="containsText" text="Muy Alta">
      <formula>NOT(ISERROR(SEARCH("Muy Alta",K55)))</formula>
    </cfRule>
    <cfRule type="containsText" dxfId="1200" priority="60" operator="containsText" text="Alta">
      <formula>NOT(ISERROR(SEARCH("Alta",K55)))</formula>
    </cfRule>
  </conditionalFormatting>
  <conditionalFormatting sqref="L55:L59">
    <cfRule type="containsText" dxfId="1199" priority="55" operator="containsText" text="Catastrófico">
      <formula>NOT(ISERROR(SEARCH("Catastrófico",L55)))</formula>
    </cfRule>
    <cfRule type="containsText" dxfId="1198" priority="56" operator="containsText" text="Mayor">
      <formula>NOT(ISERROR(SEARCH("Mayor",L55)))</formula>
    </cfRule>
    <cfRule type="containsText" dxfId="1197" priority="57" operator="containsText" text="Menor">
      <formula>NOT(ISERROR(SEARCH("Menor",L55)))</formula>
    </cfRule>
    <cfRule type="containsText" dxfId="1196" priority="58" operator="containsText" text="Leve">
      <formula>NOT(ISERROR(SEARCH("Leve",L55)))</formula>
    </cfRule>
  </conditionalFormatting>
  <dataValidations count="7">
    <dataValidation allowBlank="1" showInputMessage="1" showErrorMessage="1" prompt="Seleccionar el tipo de riesgo teniendo en cuenta que  factor organizaconal afecta. Ver explicacion en hoja " sqref="E8" xr:uid="{007E2F5B-28B2-46C4-A7C0-3E1F56337843}"/>
    <dataValidation allowBlank="1" showInputMessage="1" showErrorMessage="1" prompt="Registrar qué factor  que ocasina el riesgo: un facot identtficado el contexto._x000a_O  personas, recursos, estilo de direccion , factores externos, , codiciones ambientales" sqref="F8:G8" xr:uid="{F7D0A2E8-15DF-4BB9-95F7-5D3BB4C88B1F}"/>
    <dataValidation allowBlank="1" showInputMessage="1" showErrorMessage="1" prompt="Que tan factible es que materialize el riesgo?" sqref="H8" xr:uid="{8452A9EA-35CA-42B6-ADA0-08FBAC511C01}"/>
    <dataValidation allowBlank="1" showInputMessage="1" showErrorMessage="1" prompt="El grado de afectación puede ser " sqref="I8" xr:uid="{EE2A7CF6-4A3B-485C-9749-BB0DCCB02049}"/>
    <dataValidation allowBlank="1" showInputMessage="1" showErrorMessage="1" prompt="Describir las actividades que se van a desarrollar para el proyecto" sqref="O7" xr:uid="{2A613E69-7CC0-4433-A486-5BE0253ABFEB}"/>
    <dataValidation allowBlank="1" showInputMessage="1" showErrorMessage="1" prompt="Seleccionar si el responsable es el responsable de las acciones es el nivel central" sqref="P7:P8" xr:uid="{363DA1DD-D566-4856-8B4D-99366BB9E27B}"/>
    <dataValidation allowBlank="1" showInputMessage="1" showErrorMessage="1" prompt="seleccionar si el responsable de ejecutar las acciones es el nivel central" sqref="Q8" xr:uid="{E45E6E69-F8DA-4E7B-BD43-ED6068EB11EF}"/>
  </dataValidations>
  <pageMargins left="0.7" right="0.7" top="0.75" bottom="0.75" header="0.3" footer="0.3"/>
  <drawing r:id="rId1"/>
</worksheet>
</file>

<file path=xl/worksheets/sheet1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EA99194-7768-49CE-BD23-D543148084DC}">
  <sheetPr>
    <tabColor rgb="FF00B050"/>
  </sheetPr>
  <dimension ref="A1:JR59"/>
  <sheetViews>
    <sheetView zoomScale="71" zoomScaleNormal="71" workbookViewId="0">
      <selection sqref="A1:C2"/>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0" customWidth="1"/>
    <col min="6" max="6" width="40.140625" customWidth="1"/>
    <col min="7" max="7" width="20.42578125" customWidth="1"/>
    <col min="8" max="8" width="10.42578125" style="201" customWidth="1"/>
    <col min="9" max="9" width="11.42578125" style="201" customWidth="1"/>
    <col min="10" max="10" width="10.140625" style="202" customWidth="1"/>
    <col min="11" max="11" width="11.42578125" style="201" customWidth="1"/>
    <col min="12" max="12" width="10.85546875" style="201" customWidth="1"/>
    <col min="13" max="13" width="18.28515625" style="201" bestFit="1" customWidth="1"/>
    <col min="14" max="14" width="18.28515625" bestFit="1" customWidth="1"/>
    <col min="15" max="15" width="32.85546875" customWidth="1"/>
    <col min="16" max="16" width="15" customWidth="1"/>
    <col min="17" max="17" width="15.85546875" customWidth="1"/>
    <col min="18" max="18" width="16" customWidth="1"/>
    <col min="19" max="19" width="16.28515625" customWidth="1"/>
    <col min="20" max="20" width="17.5703125" customWidth="1"/>
    <col min="21" max="176" width="11.42578125" style="119"/>
  </cols>
  <sheetData>
    <row r="1" spans="1:278" s="160" customFormat="1" ht="16.5" customHeight="1" x14ac:dyDescent="0.3">
      <c r="A1" s="372"/>
      <c r="B1" s="373"/>
      <c r="C1" s="373"/>
      <c r="D1" s="490" t="s">
        <v>394</v>
      </c>
      <c r="E1" s="490"/>
      <c r="F1" s="490"/>
      <c r="G1" s="490"/>
      <c r="H1" s="490"/>
      <c r="I1" s="490"/>
      <c r="J1" s="490"/>
      <c r="K1" s="490"/>
      <c r="L1" s="490"/>
      <c r="M1" s="490"/>
      <c r="N1" s="490"/>
      <c r="O1" s="490"/>
      <c r="P1" s="490"/>
      <c r="Q1" s="491"/>
      <c r="R1" s="364" t="s">
        <v>67</v>
      </c>
      <c r="S1" s="364"/>
      <c r="T1" s="364"/>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4"/>
      <c r="B2" s="375"/>
      <c r="C2" s="375"/>
      <c r="D2" s="492"/>
      <c r="E2" s="492"/>
      <c r="F2" s="492"/>
      <c r="G2" s="492"/>
      <c r="H2" s="492"/>
      <c r="I2" s="492"/>
      <c r="J2" s="492"/>
      <c r="K2" s="492"/>
      <c r="L2" s="492"/>
      <c r="M2" s="492"/>
      <c r="N2" s="492"/>
      <c r="O2" s="492"/>
      <c r="P2" s="492"/>
      <c r="Q2" s="493"/>
      <c r="R2" s="364"/>
      <c r="S2" s="364"/>
      <c r="T2" s="364"/>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215"/>
      <c r="D3" s="492"/>
      <c r="E3" s="492"/>
      <c r="F3" s="492"/>
      <c r="G3" s="492"/>
      <c r="H3" s="492"/>
      <c r="I3" s="492"/>
      <c r="J3" s="492"/>
      <c r="K3" s="492"/>
      <c r="L3" s="492"/>
      <c r="M3" s="492"/>
      <c r="N3" s="492"/>
      <c r="O3" s="492"/>
      <c r="P3" s="492"/>
      <c r="Q3" s="493"/>
      <c r="R3" s="364"/>
      <c r="S3" s="364"/>
      <c r="T3" s="364"/>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5" t="s">
        <v>0</v>
      </c>
      <c r="B4" s="366"/>
      <c r="C4" s="367"/>
      <c r="D4" s="368" t="str">
        <f>'Mapa Final'!D4</f>
        <v>REGISTRO Y CONTROL DE ABOGADOS Y AUXILIARES DE LA JUSTICIA</v>
      </c>
      <c r="E4" s="369"/>
      <c r="F4" s="369"/>
      <c r="G4" s="369"/>
      <c r="H4" s="369"/>
      <c r="I4" s="369"/>
      <c r="J4" s="369"/>
      <c r="K4" s="369"/>
      <c r="L4" s="369"/>
      <c r="M4" s="369"/>
      <c r="N4" s="370"/>
      <c r="O4" s="371"/>
      <c r="P4" s="371"/>
      <c r="Q4" s="371"/>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5" t="s">
        <v>1</v>
      </c>
      <c r="B5" s="366"/>
      <c r="C5" s="367"/>
      <c r="D5" s="376"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77"/>
      <c r="F5" s="377"/>
      <c r="G5" s="377"/>
      <c r="H5" s="377"/>
      <c r="I5" s="377"/>
      <c r="J5" s="377"/>
      <c r="K5" s="377"/>
      <c r="L5" s="377"/>
      <c r="M5" s="377"/>
      <c r="N5" s="378"/>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5" t="s">
        <v>2</v>
      </c>
      <c r="B6" s="366"/>
      <c r="C6" s="367"/>
      <c r="D6" s="376" t="str">
        <f>'Mapa Final'!D6</f>
        <v xml:space="preserve">Nivel Central </v>
      </c>
      <c r="E6" s="377"/>
      <c r="F6" s="377"/>
      <c r="G6" s="377"/>
      <c r="H6" s="377"/>
      <c r="I6" s="377"/>
      <c r="J6" s="377"/>
      <c r="K6" s="377"/>
      <c r="L6" s="377"/>
      <c r="M6" s="377"/>
      <c r="N6" s="378"/>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196" customFormat="1" ht="39.75" customHeight="1" thickTop="1" thickBot="1" x14ac:dyDescent="0.3">
      <c r="A7" s="485" t="s">
        <v>367</v>
      </c>
      <c r="B7" s="486"/>
      <c r="C7" s="486"/>
      <c r="D7" s="486"/>
      <c r="E7" s="486"/>
      <c r="F7" s="487"/>
      <c r="G7" s="203"/>
      <c r="H7" s="488" t="s">
        <v>368</v>
      </c>
      <c r="I7" s="488"/>
      <c r="J7" s="488"/>
      <c r="K7" s="488" t="s">
        <v>369</v>
      </c>
      <c r="L7" s="488"/>
      <c r="M7" s="488"/>
      <c r="N7" s="489" t="s">
        <v>370</v>
      </c>
      <c r="O7" s="494" t="s">
        <v>371</v>
      </c>
      <c r="P7" s="496" t="s">
        <v>372</v>
      </c>
      <c r="Q7" s="497"/>
      <c r="R7" s="496" t="s">
        <v>373</v>
      </c>
      <c r="S7" s="497"/>
      <c r="T7" s="498" t="s">
        <v>397</v>
      </c>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row>
    <row r="8" spans="1:278" s="197" customFormat="1" ht="60.95" customHeight="1" thickTop="1" thickBot="1" x14ac:dyDescent="0.3">
      <c r="A8" s="213" t="s">
        <v>204</v>
      </c>
      <c r="B8" s="213" t="s">
        <v>403</v>
      </c>
      <c r="C8" s="214" t="s">
        <v>8</v>
      </c>
      <c r="D8" s="204" t="s">
        <v>382</v>
      </c>
      <c r="E8" s="216" t="s">
        <v>10</v>
      </c>
      <c r="F8" s="216" t="s">
        <v>11</v>
      </c>
      <c r="G8" s="216" t="s">
        <v>12</v>
      </c>
      <c r="H8" s="206" t="s">
        <v>375</v>
      </c>
      <c r="I8" s="206" t="s">
        <v>38</v>
      </c>
      <c r="J8" s="206" t="s">
        <v>376</v>
      </c>
      <c r="K8" s="206" t="s">
        <v>375</v>
      </c>
      <c r="L8" s="206" t="s">
        <v>377</v>
      </c>
      <c r="M8" s="206" t="s">
        <v>376</v>
      </c>
      <c r="N8" s="489"/>
      <c r="O8" s="495"/>
      <c r="P8" s="207" t="s">
        <v>378</v>
      </c>
      <c r="Q8" s="207" t="s">
        <v>379</v>
      </c>
      <c r="R8" s="207" t="s">
        <v>380</v>
      </c>
      <c r="S8" s="207" t="s">
        <v>381</v>
      </c>
      <c r="T8" s="498"/>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row>
    <row r="9" spans="1:278" s="198" customFormat="1" ht="10.5" customHeight="1" thickTop="1" thickBot="1" x14ac:dyDescent="0.3">
      <c r="A9" s="483"/>
      <c r="B9" s="484"/>
      <c r="C9" s="484"/>
      <c r="D9" s="484"/>
      <c r="E9" s="484"/>
      <c r="F9" s="484"/>
      <c r="G9" s="484"/>
      <c r="H9" s="484"/>
      <c r="I9" s="484"/>
      <c r="J9" s="484"/>
      <c r="K9" s="484"/>
      <c r="L9" s="484"/>
      <c r="M9" s="484"/>
      <c r="N9" s="484"/>
      <c r="T9" s="208"/>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row>
    <row r="10" spans="1:278" s="199" customFormat="1" ht="15" customHeight="1" x14ac:dyDescent="0.2">
      <c r="A10" s="468">
        <f>'Mapa Final'!A10</f>
        <v>1</v>
      </c>
      <c r="B10" s="454" t="str">
        <f>'Mapa Final'!B10</f>
        <v xml:space="preserve">Expedición de documentos sin el lleno de los requisitos legales </v>
      </c>
      <c r="C10" s="471" t="str">
        <f>'Mapa Final'!C10</f>
        <v>Afectación en la Prestación del Servicio de Justicia</v>
      </c>
      <c r="D10" s="471"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74"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74" t="str">
        <f>'Mapa Final'!F10</f>
        <v xml:space="preserve">Posibilidad de incumplimiento de los requisitos legalmente  establecidas para cada trámite debido a la  omision  o presentación de documentos fraudolentos que pretendan hacer valer. </v>
      </c>
      <c r="G10" s="474" t="str">
        <f>'Mapa Final'!G10</f>
        <v>Fraude Externo</v>
      </c>
      <c r="H10" s="477" t="str">
        <f>'Mapa Final'!I10</f>
        <v>Muy Alta</v>
      </c>
      <c r="I10" s="480" t="str">
        <f>'Mapa Final'!L10</f>
        <v>Leve</v>
      </c>
      <c r="J10" s="459" t="str">
        <f>'Mapa Final'!N10</f>
        <v xml:space="preserve">Alto </v>
      </c>
      <c r="K10" s="462" t="str">
        <f>'Mapa Final'!AA10</f>
        <v>Media</v>
      </c>
      <c r="L10" s="462" t="str">
        <f>'Mapa Final'!AE10</f>
        <v>Leve</v>
      </c>
      <c r="M10" s="465" t="str">
        <f>'Mapa Final'!AG10</f>
        <v>Moderado</v>
      </c>
      <c r="N10" s="462" t="str">
        <f>'Mapa Final'!AH10</f>
        <v>Evitar</v>
      </c>
      <c r="O10" s="456"/>
      <c r="P10" s="456"/>
      <c r="Q10" s="456"/>
      <c r="R10" s="456"/>
      <c r="S10" s="456"/>
      <c r="T10" s="456"/>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row>
    <row r="11" spans="1:278" s="199" customFormat="1" ht="13.5" customHeight="1" x14ac:dyDescent="0.2">
      <c r="A11" s="469"/>
      <c r="B11" s="330"/>
      <c r="C11" s="472"/>
      <c r="D11" s="472"/>
      <c r="E11" s="475"/>
      <c r="F11" s="475"/>
      <c r="G11" s="475"/>
      <c r="H11" s="478"/>
      <c r="I11" s="481"/>
      <c r="J11" s="460"/>
      <c r="K11" s="463"/>
      <c r="L11" s="463"/>
      <c r="M11" s="466"/>
      <c r="N11" s="463"/>
      <c r="O11" s="457"/>
      <c r="P11" s="457"/>
      <c r="Q11" s="457"/>
      <c r="R11" s="457"/>
      <c r="S11" s="457"/>
      <c r="T11" s="457"/>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row>
    <row r="12" spans="1:278" s="199" customFormat="1" ht="13.5" customHeight="1" x14ac:dyDescent="0.2">
      <c r="A12" s="469"/>
      <c r="B12" s="330"/>
      <c r="C12" s="472"/>
      <c r="D12" s="472"/>
      <c r="E12" s="475"/>
      <c r="F12" s="475"/>
      <c r="G12" s="475"/>
      <c r="H12" s="478"/>
      <c r="I12" s="481"/>
      <c r="J12" s="460"/>
      <c r="K12" s="463"/>
      <c r="L12" s="463"/>
      <c r="M12" s="466"/>
      <c r="N12" s="463"/>
      <c r="O12" s="457"/>
      <c r="P12" s="457"/>
      <c r="Q12" s="457"/>
      <c r="R12" s="457"/>
      <c r="S12" s="457"/>
      <c r="T12" s="457"/>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row>
    <row r="13" spans="1:278" s="199" customFormat="1" ht="13.5" customHeight="1" x14ac:dyDescent="0.2">
      <c r="A13" s="469"/>
      <c r="B13" s="330"/>
      <c r="C13" s="472"/>
      <c r="D13" s="472"/>
      <c r="E13" s="475"/>
      <c r="F13" s="475"/>
      <c r="G13" s="475"/>
      <c r="H13" s="478"/>
      <c r="I13" s="481"/>
      <c r="J13" s="460"/>
      <c r="K13" s="463"/>
      <c r="L13" s="463"/>
      <c r="M13" s="466"/>
      <c r="N13" s="463"/>
      <c r="O13" s="457"/>
      <c r="P13" s="457"/>
      <c r="Q13" s="457"/>
      <c r="R13" s="457"/>
      <c r="S13" s="457"/>
      <c r="T13" s="457"/>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row>
    <row r="14" spans="1:278" s="199" customFormat="1" ht="238.5" customHeight="1" thickBot="1" x14ac:dyDescent="0.25">
      <c r="A14" s="470"/>
      <c r="B14" s="455"/>
      <c r="C14" s="473"/>
      <c r="D14" s="473"/>
      <c r="E14" s="476"/>
      <c r="F14" s="476"/>
      <c r="G14" s="476"/>
      <c r="H14" s="479"/>
      <c r="I14" s="482"/>
      <c r="J14" s="461"/>
      <c r="K14" s="464"/>
      <c r="L14" s="464"/>
      <c r="M14" s="467"/>
      <c r="N14" s="464"/>
      <c r="O14" s="458"/>
      <c r="P14" s="458"/>
      <c r="Q14" s="458"/>
      <c r="R14" s="458"/>
      <c r="S14" s="458"/>
      <c r="T14" s="458"/>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row>
    <row r="15" spans="1:278" s="199" customFormat="1" ht="15" customHeight="1" x14ac:dyDescent="0.2">
      <c r="A15" s="468">
        <f>'Mapa Final'!A15</f>
        <v>2</v>
      </c>
      <c r="B15" s="454" t="str">
        <f>'Mapa Final'!B15</f>
        <v>Error en los productos finales expedidos por la URNA</v>
      </c>
      <c r="C15" s="471" t="str">
        <f>'Mapa Final'!C15</f>
        <v>Reputacional</v>
      </c>
      <c r="D15" s="471"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74" t="str">
        <f>'Mapa Final'!E15</f>
        <v>Diligenciamento erroneo de la informacion basica  del solicitante, por parte del Usuario y del Gestor del Trámite.</v>
      </c>
      <c r="F15" s="474" t="str">
        <f>'Mapa Final'!F15</f>
        <v xml:space="preserve">Reprocesos de las actividades, que afecta la imagen y credibilidad de la Corporación. </v>
      </c>
      <c r="G15" s="474" t="str">
        <f>'Mapa Final'!G15</f>
        <v>Usuarios, productos y prácticas organizacionales</v>
      </c>
      <c r="H15" s="477" t="str">
        <f>'Mapa Final'!I15</f>
        <v>Media</v>
      </c>
      <c r="I15" s="480" t="str">
        <f>'Mapa Final'!L15</f>
        <v>Leve</v>
      </c>
      <c r="J15" s="459" t="str">
        <f>'Mapa Final'!N15</f>
        <v>Moderado</v>
      </c>
      <c r="K15" s="462" t="str">
        <f>'Mapa Final'!AA15</f>
        <v>Baja</v>
      </c>
      <c r="L15" s="462" t="str">
        <f>'Mapa Final'!AE15</f>
        <v>Leve</v>
      </c>
      <c r="M15" s="465" t="str">
        <f>'Mapa Final'!AG15</f>
        <v>Bajo</v>
      </c>
      <c r="N15" s="462" t="str">
        <f>'Mapa Final'!AH15</f>
        <v>Evitar</v>
      </c>
      <c r="O15" s="456"/>
      <c r="P15" s="456"/>
      <c r="Q15" s="456"/>
      <c r="R15" s="456"/>
      <c r="S15" s="456"/>
      <c r="T15" s="456"/>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row>
    <row r="16" spans="1:278" s="199" customFormat="1" ht="13.5" customHeight="1" x14ac:dyDescent="0.2">
      <c r="A16" s="469"/>
      <c r="B16" s="330"/>
      <c r="C16" s="472"/>
      <c r="D16" s="472"/>
      <c r="E16" s="475"/>
      <c r="F16" s="475"/>
      <c r="G16" s="475"/>
      <c r="H16" s="478"/>
      <c r="I16" s="481"/>
      <c r="J16" s="460"/>
      <c r="K16" s="463"/>
      <c r="L16" s="463"/>
      <c r="M16" s="466"/>
      <c r="N16" s="463"/>
      <c r="O16" s="457"/>
      <c r="P16" s="457"/>
      <c r="Q16" s="457"/>
      <c r="R16" s="457"/>
      <c r="S16" s="457"/>
      <c r="T16" s="457"/>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row>
    <row r="17" spans="1:176" s="199" customFormat="1" ht="13.5" customHeight="1" x14ac:dyDescent="0.2">
      <c r="A17" s="469"/>
      <c r="B17" s="330"/>
      <c r="C17" s="472"/>
      <c r="D17" s="472"/>
      <c r="E17" s="475"/>
      <c r="F17" s="475"/>
      <c r="G17" s="475"/>
      <c r="H17" s="478"/>
      <c r="I17" s="481"/>
      <c r="J17" s="460"/>
      <c r="K17" s="463"/>
      <c r="L17" s="463"/>
      <c r="M17" s="466"/>
      <c r="N17" s="463"/>
      <c r="O17" s="457"/>
      <c r="P17" s="457"/>
      <c r="Q17" s="457"/>
      <c r="R17" s="457"/>
      <c r="S17" s="457"/>
      <c r="T17" s="457"/>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row>
    <row r="18" spans="1:176" s="199" customFormat="1" ht="13.5" customHeight="1" x14ac:dyDescent="0.2">
      <c r="A18" s="469"/>
      <c r="B18" s="330"/>
      <c r="C18" s="472"/>
      <c r="D18" s="472"/>
      <c r="E18" s="475"/>
      <c r="F18" s="475"/>
      <c r="G18" s="475"/>
      <c r="H18" s="478"/>
      <c r="I18" s="481"/>
      <c r="J18" s="460"/>
      <c r="K18" s="463"/>
      <c r="L18" s="463"/>
      <c r="M18" s="466"/>
      <c r="N18" s="463"/>
      <c r="O18" s="457"/>
      <c r="P18" s="457"/>
      <c r="Q18" s="457"/>
      <c r="R18" s="457"/>
      <c r="S18" s="457"/>
      <c r="T18" s="457"/>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row>
    <row r="19" spans="1:176" s="199" customFormat="1" ht="255.75" customHeight="1" thickBot="1" x14ac:dyDescent="0.25">
      <c r="A19" s="470"/>
      <c r="B19" s="455"/>
      <c r="C19" s="473"/>
      <c r="D19" s="473"/>
      <c r="E19" s="476"/>
      <c r="F19" s="476"/>
      <c r="G19" s="476"/>
      <c r="H19" s="479"/>
      <c r="I19" s="482"/>
      <c r="J19" s="461"/>
      <c r="K19" s="464"/>
      <c r="L19" s="464"/>
      <c r="M19" s="467"/>
      <c r="N19" s="464"/>
      <c r="O19" s="458"/>
      <c r="P19" s="458"/>
      <c r="Q19" s="458"/>
      <c r="R19" s="458"/>
      <c r="S19" s="458"/>
      <c r="T19" s="458"/>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row>
    <row r="20" spans="1:176" x14ac:dyDescent="0.25">
      <c r="A20" s="468" t="e">
        <f>'Mapa Final'!#REF!</f>
        <v>#REF!</v>
      </c>
      <c r="B20" s="454" t="e">
        <f>'Mapa Final'!#REF!</f>
        <v>#REF!</v>
      </c>
      <c r="C20" s="471" t="e">
        <f>'Mapa Final'!#REF!</f>
        <v>#REF!</v>
      </c>
      <c r="D20" s="471" t="e">
        <f>'Mapa Final'!#REF!</f>
        <v>#REF!</v>
      </c>
      <c r="E20" s="474" t="e">
        <f>'Mapa Final'!#REF!</f>
        <v>#REF!</v>
      </c>
      <c r="F20" s="474" t="e">
        <f>'Mapa Final'!#REF!</f>
        <v>#REF!</v>
      </c>
      <c r="G20" s="474" t="e">
        <f>'Mapa Final'!#REF!</f>
        <v>#REF!</v>
      </c>
      <c r="H20" s="477" t="e">
        <f>'Mapa Final'!#REF!</f>
        <v>#REF!</v>
      </c>
      <c r="I20" s="480" t="e">
        <f>'Mapa Final'!#REF!</f>
        <v>#REF!</v>
      </c>
      <c r="J20" s="459" t="e">
        <f>'Mapa Final'!#REF!</f>
        <v>#REF!</v>
      </c>
      <c r="K20" s="462" t="e">
        <f>'Mapa Final'!#REF!</f>
        <v>#REF!</v>
      </c>
      <c r="L20" s="462" t="e">
        <f>'Mapa Final'!#REF!</f>
        <v>#REF!</v>
      </c>
      <c r="M20" s="465" t="e">
        <f>'Mapa Final'!#REF!</f>
        <v>#REF!</v>
      </c>
      <c r="N20" s="462" t="e">
        <f>'Mapa Final'!#REF!</f>
        <v>#REF!</v>
      </c>
      <c r="O20" s="456"/>
      <c r="P20" s="456"/>
      <c r="Q20" s="456"/>
      <c r="R20" s="456"/>
      <c r="S20" s="456"/>
      <c r="T20" s="456"/>
      <c r="U20" s="212"/>
      <c r="V20" s="212"/>
    </row>
    <row r="21" spans="1:176" x14ac:dyDescent="0.25">
      <c r="A21" s="469"/>
      <c r="B21" s="330"/>
      <c r="C21" s="472"/>
      <c r="D21" s="472"/>
      <c r="E21" s="475"/>
      <c r="F21" s="475"/>
      <c r="G21" s="475"/>
      <c r="H21" s="478"/>
      <c r="I21" s="481"/>
      <c r="J21" s="460"/>
      <c r="K21" s="463"/>
      <c r="L21" s="463"/>
      <c r="M21" s="466"/>
      <c r="N21" s="463"/>
      <c r="O21" s="457"/>
      <c r="P21" s="457"/>
      <c r="Q21" s="457"/>
      <c r="R21" s="457"/>
      <c r="S21" s="457"/>
      <c r="T21" s="457"/>
      <c r="U21" s="212"/>
      <c r="V21" s="212"/>
    </row>
    <row r="22" spans="1:176" x14ac:dyDescent="0.25">
      <c r="A22" s="469"/>
      <c r="B22" s="330"/>
      <c r="C22" s="472"/>
      <c r="D22" s="472"/>
      <c r="E22" s="475"/>
      <c r="F22" s="475"/>
      <c r="G22" s="475"/>
      <c r="H22" s="478"/>
      <c r="I22" s="481"/>
      <c r="J22" s="460"/>
      <c r="K22" s="463"/>
      <c r="L22" s="463"/>
      <c r="M22" s="466"/>
      <c r="N22" s="463"/>
      <c r="O22" s="457"/>
      <c r="P22" s="457"/>
      <c r="Q22" s="457"/>
      <c r="R22" s="457"/>
      <c r="S22" s="457"/>
      <c r="T22" s="457"/>
      <c r="U22" s="212"/>
      <c r="V22" s="212"/>
    </row>
    <row r="23" spans="1:176" x14ac:dyDescent="0.25">
      <c r="A23" s="469"/>
      <c r="B23" s="330"/>
      <c r="C23" s="472"/>
      <c r="D23" s="472"/>
      <c r="E23" s="475"/>
      <c r="F23" s="475"/>
      <c r="G23" s="475"/>
      <c r="H23" s="478"/>
      <c r="I23" s="481"/>
      <c r="J23" s="460"/>
      <c r="K23" s="463"/>
      <c r="L23" s="463"/>
      <c r="M23" s="466"/>
      <c r="N23" s="463"/>
      <c r="O23" s="457"/>
      <c r="P23" s="457"/>
      <c r="Q23" s="457"/>
      <c r="R23" s="457"/>
      <c r="S23" s="457"/>
      <c r="T23" s="457"/>
      <c r="U23" s="212"/>
      <c r="V23" s="212"/>
    </row>
    <row r="24" spans="1:176" ht="307.5" customHeight="1" thickBot="1" x14ac:dyDescent="0.3">
      <c r="A24" s="470"/>
      <c r="B24" s="455"/>
      <c r="C24" s="473"/>
      <c r="D24" s="473"/>
      <c r="E24" s="476"/>
      <c r="F24" s="476"/>
      <c r="G24" s="476"/>
      <c r="H24" s="479"/>
      <c r="I24" s="482"/>
      <c r="J24" s="461"/>
      <c r="K24" s="464"/>
      <c r="L24" s="464"/>
      <c r="M24" s="467"/>
      <c r="N24" s="464"/>
      <c r="O24" s="458"/>
      <c r="P24" s="458"/>
      <c r="Q24" s="458"/>
      <c r="R24" s="458"/>
      <c r="S24" s="458"/>
      <c r="T24" s="458"/>
      <c r="U24" s="212"/>
      <c r="V24" s="212"/>
    </row>
    <row r="25" spans="1:176" x14ac:dyDescent="0.25">
      <c r="A25" s="468">
        <f>'Mapa Final'!A20</f>
        <v>3</v>
      </c>
      <c r="B25" s="454" t="str">
        <f>'Mapa Final'!B20</f>
        <v>Corrupción</v>
      </c>
      <c r="C25" s="471" t="str">
        <f>'Mapa Final'!C20</f>
        <v>Reputacional(Corrupción)</v>
      </c>
      <c r="D25" s="471"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74" t="str">
        <f>'Mapa Final'!E20</f>
        <v xml:space="preserve">Carencia de transparencia, etica y valores . </v>
      </c>
      <c r="F25" s="474" t="str">
        <f>'Mapa Final'!F20</f>
        <v xml:space="preserve">Posibilidad de actos indebidos de  los servidores judiciales debido a  la carencia en transparencia, etica y valores </v>
      </c>
      <c r="G25" s="474" t="str">
        <f>'Mapa Final'!G20</f>
        <v>Fraude Interno</v>
      </c>
      <c r="H25" s="477" t="str">
        <f>'Mapa Final'!I20</f>
        <v>Muy Alta</v>
      </c>
      <c r="I25" s="480" t="str">
        <f>'Mapa Final'!L20</f>
        <v>Leve</v>
      </c>
      <c r="J25" s="459" t="str">
        <f>'Mapa Final'!N20</f>
        <v xml:space="preserve">Alto </v>
      </c>
      <c r="K25" s="462" t="str">
        <f>'Mapa Final'!AA20</f>
        <v>Media</v>
      </c>
      <c r="L25" s="462" t="str">
        <f>'Mapa Final'!AE20</f>
        <v>Leve</v>
      </c>
      <c r="M25" s="465" t="str">
        <f>'Mapa Final'!AG20</f>
        <v>Moderado</v>
      </c>
      <c r="N25" s="462" t="str">
        <f>'Mapa Final'!AH20</f>
        <v>Evitar</v>
      </c>
      <c r="O25" s="456"/>
      <c r="P25" s="456"/>
      <c r="Q25" s="456"/>
      <c r="R25" s="456"/>
      <c r="S25" s="456"/>
      <c r="T25" s="456"/>
    </row>
    <row r="26" spans="1:176" x14ac:dyDescent="0.25">
      <c r="A26" s="469"/>
      <c r="B26" s="330"/>
      <c r="C26" s="472"/>
      <c r="D26" s="472"/>
      <c r="E26" s="475"/>
      <c r="F26" s="475"/>
      <c r="G26" s="475"/>
      <c r="H26" s="478"/>
      <c r="I26" s="481"/>
      <c r="J26" s="460"/>
      <c r="K26" s="463"/>
      <c r="L26" s="463"/>
      <c r="M26" s="466"/>
      <c r="N26" s="463"/>
      <c r="O26" s="457"/>
      <c r="P26" s="457"/>
      <c r="Q26" s="457"/>
      <c r="R26" s="457"/>
      <c r="S26" s="457"/>
      <c r="T26" s="457"/>
    </row>
    <row r="27" spans="1:176" x14ac:dyDescent="0.25">
      <c r="A27" s="469"/>
      <c r="B27" s="330"/>
      <c r="C27" s="472"/>
      <c r="D27" s="472"/>
      <c r="E27" s="475"/>
      <c r="F27" s="475"/>
      <c r="G27" s="475"/>
      <c r="H27" s="478"/>
      <c r="I27" s="481"/>
      <c r="J27" s="460"/>
      <c r="K27" s="463"/>
      <c r="L27" s="463"/>
      <c r="M27" s="466"/>
      <c r="N27" s="463"/>
      <c r="O27" s="457"/>
      <c r="P27" s="457"/>
      <c r="Q27" s="457"/>
      <c r="R27" s="457"/>
      <c r="S27" s="457"/>
      <c r="T27" s="457"/>
    </row>
    <row r="28" spans="1:176" x14ac:dyDescent="0.25">
      <c r="A28" s="469"/>
      <c r="B28" s="330"/>
      <c r="C28" s="472"/>
      <c r="D28" s="472"/>
      <c r="E28" s="475"/>
      <c r="F28" s="475"/>
      <c r="G28" s="475"/>
      <c r="H28" s="478"/>
      <c r="I28" s="481"/>
      <c r="J28" s="460"/>
      <c r="K28" s="463"/>
      <c r="L28" s="463"/>
      <c r="M28" s="466"/>
      <c r="N28" s="463"/>
      <c r="O28" s="457"/>
      <c r="P28" s="457"/>
      <c r="Q28" s="457"/>
      <c r="R28" s="457"/>
      <c r="S28" s="457"/>
      <c r="T28" s="457"/>
    </row>
    <row r="29" spans="1:176" ht="277.5" customHeight="1" thickBot="1" x14ac:dyDescent="0.3">
      <c r="A29" s="470"/>
      <c r="B29" s="455"/>
      <c r="C29" s="473"/>
      <c r="D29" s="473"/>
      <c r="E29" s="476"/>
      <c r="F29" s="476"/>
      <c r="G29" s="476"/>
      <c r="H29" s="479"/>
      <c r="I29" s="482"/>
      <c r="J29" s="461"/>
      <c r="K29" s="464"/>
      <c r="L29" s="464"/>
      <c r="M29" s="467"/>
      <c r="N29" s="464"/>
      <c r="O29" s="458"/>
      <c r="P29" s="458"/>
      <c r="Q29" s="458"/>
      <c r="R29" s="458"/>
      <c r="S29" s="458"/>
      <c r="T29" s="458"/>
    </row>
    <row r="30" spans="1:176" x14ac:dyDescent="0.25">
      <c r="A30" s="468">
        <f>'Mapa Final'!A25</f>
        <v>4</v>
      </c>
      <c r="B30" s="454" t="str">
        <f>'Mapa Final'!B25</f>
        <v>Demora en la expedición de documentos y trámites solicitados.</v>
      </c>
      <c r="C30" s="471" t="str">
        <f>'Mapa Final'!C25</f>
        <v>Afectación en la Prestación del Servicio de Justicia</v>
      </c>
      <c r="D30" s="471" t="str">
        <f>'Mapa Final'!D25</f>
        <v>1. Paros huelgas y protestas que afecten la prestación del servicio.  
2. Congestion de trámites por fallas en los sistemas de información  
3. Disturbios o hechos violentos
4.Pandemia
5.Emergencias Ambientales</v>
      </c>
      <c r="E30" s="474" t="str">
        <f>'Mapa Final'!E25</f>
        <v>Suceso de fuerza mayor que imposibilitan la labor de la URNA y afecta la imagen de la corporacion</v>
      </c>
      <c r="F30" s="474" t="str">
        <f>'Mapa Final'!F25</f>
        <v>Posibilidad de  afectación en la Prestación del Servicio de Justicia debido a un suceso de fuerza mayor que imposibilita la gestión judicial</v>
      </c>
      <c r="G30" s="474" t="str">
        <f>'Mapa Final'!G25</f>
        <v>Usuarios, productos y prácticas organizacionales</v>
      </c>
      <c r="H30" s="477" t="str">
        <f>'Mapa Final'!I25</f>
        <v>Muy Alta</v>
      </c>
      <c r="I30" s="480" t="str">
        <f>'Mapa Final'!L25</f>
        <v>Moderado</v>
      </c>
      <c r="J30" s="459" t="str">
        <f>'Mapa Final'!N25</f>
        <v xml:space="preserve">Alto </v>
      </c>
      <c r="K30" s="462" t="str">
        <f>'Mapa Final'!AA25</f>
        <v>Alta</v>
      </c>
      <c r="L30" s="462" t="str">
        <f>'Mapa Final'!AE25</f>
        <v>Moderado</v>
      </c>
      <c r="M30" s="465" t="str">
        <f>'Mapa Final'!AG25</f>
        <v xml:space="preserve">Alto </v>
      </c>
      <c r="N30" s="462" t="str">
        <f>'Mapa Final'!AH25</f>
        <v>Reducir(mitigar)</v>
      </c>
      <c r="O30" s="456"/>
      <c r="P30" s="456"/>
      <c r="Q30" s="456"/>
      <c r="R30" s="456"/>
      <c r="S30" s="456"/>
      <c r="T30" s="456"/>
    </row>
    <row r="31" spans="1:176" x14ac:dyDescent="0.25">
      <c r="A31" s="469"/>
      <c r="B31" s="330"/>
      <c r="C31" s="472"/>
      <c r="D31" s="472"/>
      <c r="E31" s="475"/>
      <c r="F31" s="475"/>
      <c r="G31" s="475"/>
      <c r="H31" s="478"/>
      <c r="I31" s="481"/>
      <c r="J31" s="460"/>
      <c r="K31" s="463"/>
      <c r="L31" s="463"/>
      <c r="M31" s="466"/>
      <c r="N31" s="463"/>
      <c r="O31" s="457"/>
      <c r="P31" s="457"/>
      <c r="Q31" s="457"/>
      <c r="R31" s="457"/>
      <c r="S31" s="457"/>
      <c r="T31" s="457"/>
    </row>
    <row r="32" spans="1:176" x14ac:dyDescent="0.25">
      <c r="A32" s="469"/>
      <c r="B32" s="330"/>
      <c r="C32" s="472"/>
      <c r="D32" s="472"/>
      <c r="E32" s="475"/>
      <c r="F32" s="475"/>
      <c r="G32" s="475"/>
      <c r="H32" s="478"/>
      <c r="I32" s="481"/>
      <c r="J32" s="460"/>
      <c r="K32" s="463"/>
      <c r="L32" s="463"/>
      <c r="M32" s="466"/>
      <c r="N32" s="463"/>
      <c r="O32" s="457"/>
      <c r="P32" s="457"/>
      <c r="Q32" s="457"/>
      <c r="R32" s="457"/>
      <c r="S32" s="457"/>
      <c r="T32" s="457"/>
    </row>
    <row r="33" spans="1:20" x14ac:dyDescent="0.25">
      <c r="A33" s="469"/>
      <c r="B33" s="330"/>
      <c r="C33" s="472"/>
      <c r="D33" s="472"/>
      <c r="E33" s="475"/>
      <c r="F33" s="475"/>
      <c r="G33" s="475"/>
      <c r="H33" s="478"/>
      <c r="I33" s="481"/>
      <c r="J33" s="460"/>
      <c r="K33" s="463"/>
      <c r="L33" s="463"/>
      <c r="M33" s="466"/>
      <c r="N33" s="463"/>
      <c r="O33" s="457"/>
      <c r="P33" s="457"/>
      <c r="Q33" s="457"/>
      <c r="R33" s="457"/>
      <c r="S33" s="457"/>
      <c r="T33" s="457"/>
    </row>
    <row r="34" spans="1:20" ht="102.75" customHeight="1" thickBot="1" x14ac:dyDescent="0.3">
      <c r="A34" s="470"/>
      <c r="B34" s="455"/>
      <c r="C34" s="473"/>
      <c r="D34" s="473"/>
      <c r="E34" s="476"/>
      <c r="F34" s="476"/>
      <c r="G34" s="476"/>
      <c r="H34" s="479"/>
      <c r="I34" s="482"/>
      <c r="J34" s="461"/>
      <c r="K34" s="464"/>
      <c r="L34" s="464"/>
      <c r="M34" s="467"/>
      <c r="N34" s="464"/>
      <c r="O34" s="458"/>
      <c r="P34" s="458"/>
      <c r="Q34" s="458"/>
      <c r="R34" s="458"/>
      <c r="S34" s="458"/>
      <c r="T34" s="458"/>
    </row>
    <row r="35" spans="1:20" x14ac:dyDescent="0.25">
      <c r="A35" s="468">
        <f>'Mapa Final'!A30</f>
        <v>5</v>
      </c>
      <c r="B35" s="454" t="str">
        <f>'Mapa Final'!B30</f>
        <v>Inaplicabilidad de la normatividad ambiental vigente</v>
      </c>
      <c r="C35" s="471" t="str">
        <f>'Mapa Final'!C30</f>
        <v xml:space="preserve"> Afectación Ambiental</v>
      </c>
      <c r="D35" s="471"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4" t="str">
        <f>'Mapa Final'!E30</f>
        <v>Desconocimiento de los lineamientos ambientales y normatividad  ambiental vigente</v>
      </c>
      <c r="F35" s="474" t="str">
        <f>'Mapa Final'!F30</f>
        <v>Posibilidad de afectación ambiental debido al desconocimiento de las lineamientos ambientales y normatividad ambiental vigente</v>
      </c>
      <c r="G35" s="474" t="str">
        <f>'Mapa Final'!G30</f>
        <v>Eventos Ambientales Internos</v>
      </c>
      <c r="H35" s="477" t="str">
        <f>'Mapa Final'!I30</f>
        <v>Media</v>
      </c>
      <c r="I35" s="480" t="str">
        <f>'Mapa Final'!L30</f>
        <v>Menor</v>
      </c>
      <c r="J35" s="459" t="str">
        <f>'Mapa Final'!N30</f>
        <v>Moderado</v>
      </c>
      <c r="K35" s="462" t="str">
        <f>'Mapa Final'!AA30</f>
        <v>Baja</v>
      </c>
      <c r="L35" s="462" t="str">
        <f>'Mapa Final'!AE30</f>
        <v>Menor</v>
      </c>
      <c r="M35" s="465" t="str">
        <f>'Mapa Final'!AG30</f>
        <v>Moderado</v>
      </c>
      <c r="N35" s="462" t="str">
        <f>'Mapa Final'!AH30</f>
        <v>Reducir(mitigar)</v>
      </c>
      <c r="O35" s="456"/>
      <c r="P35" s="456"/>
      <c r="Q35" s="456"/>
      <c r="R35" s="456"/>
      <c r="S35" s="456"/>
      <c r="T35" s="456"/>
    </row>
    <row r="36" spans="1:20" x14ac:dyDescent="0.25">
      <c r="A36" s="469"/>
      <c r="B36" s="330"/>
      <c r="C36" s="472"/>
      <c r="D36" s="472"/>
      <c r="E36" s="475"/>
      <c r="F36" s="475"/>
      <c r="G36" s="475"/>
      <c r="H36" s="478"/>
      <c r="I36" s="481"/>
      <c r="J36" s="460"/>
      <c r="K36" s="463"/>
      <c r="L36" s="463"/>
      <c r="M36" s="466"/>
      <c r="N36" s="463"/>
      <c r="O36" s="457"/>
      <c r="P36" s="457"/>
      <c r="Q36" s="457"/>
      <c r="R36" s="457"/>
      <c r="S36" s="457"/>
      <c r="T36" s="457"/>
    </row>
    <row r="37" spans="1:20" x14ac:dyDescent="0.25">
      <c r="A37" s="469"/>
      <c r="B37" s="330"/>
      <c r="C37" s="472"/>
      <c r="D37" s="472"/>
      <c r="E37" s="475"/>
      <c r="F37" s="475"/>
      <c r="G37" s="475"/>
      <c r="H37" s="478"/>
      <c r="I37" s="481"/>
      <c r="J37" s="460"/>
      <c r="K37" s="463"/>
      <c r="L37" s="463"/>
      <c r="M37" s="466"/>
      <c r="N37" s="463"/>
      <c r="O37" s="457"/>
      <c r="P37" s="457"/>
      <c r="Q37" s="457"/>
      <c r="R37" s="457"/>
      <c r="S37" s="457"/>
      <c r="T37" s="457"/>
    </row>
    <row r="38" spans="1:20" x14ac:dyDescent="0.25">
      <c r="A38" s="469"/>
      <c r="B38" s="330"/>
      <c r="C38" s="472"/>
      <c r="D38" s="472"/>
      <c r="E38" s="475"/>
      <c r="F38" s="475"/>
      <c r="G38" s="475"/>
      <c r="H38" s="478"/>
      <c r="I38" s="481"/>
      <c r="J38" s="460"/>
      <c r="K38" s="463"/>
      <c r="L38" s="463"/>
      <c r="M38" s="466"/>
      <c r="N38" s="463"/>
      <c r="O38" s="457"/>
      <c r="P38" s="457"/>
      <c r="Q38" s="457"/>
      <c r="R38" s="457"/>
      <c r="S38" s="457"/>
      <c r="T38" s="457"/>
    </row>
    <row r="39" spans="1:20" ht="278.25" customHeight="1" thickBot="1" x14ac:dyDescent="0.3">
      <c r="A39" s="470"/>
      <c r="B39" s="455"/>
      <c r="C39" s="473"/>
      <c r="D39" s="473"/>
      <c r="E39" s="476"/>
      <c r="F39" s="476"/>
      <c r="G39" s="476"/>
      <c r="H39" s="479"/>
      <c r="I39" s="482"/>
      <c r="J39" s="461"/>
      <c r="K39" s="464"/>
      <c r="L39" s="464"/>
      <c r="M39" s="467"/>
      <c r="N39" s="464"/>
      <c r="O39" s="458"/>
      <c r="P39" s="458"/>
      <c r="Q39" s="458"/>
      <c r="R39" s="458"/>
      <c r="S39" s="458"/>
      <c r="T39" s="458"/>
    </row>
    <row r="40" spans="1:20" x14ac:dyDescent="0.25">
      <c r="A40" s="468">
        <f>'Mapa Final'!A35</f>
        <v>6</v>
      </c>
      <c r="B40" s="454" t="str">
        <f>'Mapa Final'!B35</f>
        <v>Perdida de información procesada en las bases de datos</v>
      </c>
      <c r="C40" s="471" t="str">
        <f>'Mapa Final'!C35</f>
        <v>Reputacional</v>
      </c>
      <c r="D40" s="471" t="str">
        <f>'Mapa Final'!D35</f>
        <v>1. Falta de Comunicación   2. Fallas en las redes de comunicación.  Hakers o virus informaticos. Falla en los Servidores</v>
      </c>
      <c r="E40" s="474" t="str">
        <f>'Mapa Final'!E35</f>
        <v xml:space="preserve">Falta de respaldos y tegnologia </v>
      </c>
      <c r="F40" s="474" t="str">
        <f>'Mapa Final'!F35</f>
        <v xml:space="preserve">Posibilidad de  afectación en la Prestación  debido a un suceso de fuerza mayor que imposibilita la gestión de la URNA </v>
      </c>
      <c r="G40" s="474" t="str">
        <f>'Mapa Final'!G35</f>
        <v>Fallas Tecnológicas</v>
      </c>
      <c r="H40" s="477" t="str">
        <f>'Mapa Final'!I35</f>
        <v>Baja</v>
      </c>
      <c r="I40" s="480" t="str">
        <f>'Mapa Final'!L35</f>
        <v>Leve</v>
      </c>
      <c r="J40" s="459" t="str">
        <f>'Mapa Final'!N35</f>
        <v>Bajo</v>
      </c>
      <c r="K40" s="462" t="e">
        <f>'Mapa Final'!AA35</f>
        <v>#REF!</v>
      </c>
      <c r="L40" s="462" t="str">
        <f>'Mapa Final'!AE35</f>
        <v>Leve</v>
      </c>
      <c r="M40" s="465" t="e">
        <f>'Mapa Final'!AG35</f>
        <v>#REF!</v>
      </c>
      <c r="N40" s="462">
        <f>'Mapa Final'!AH35</f>
        <v>0</v>
      </c>
      <c r="O40" s="456"/>
      <c r="P40" s="456"/>
      <c r="Q40" s="456"/>
      <c r="R40" s="456"/>
      <c r="S40" s="456"/>
      <c r="T40" s="456"/>
    </row>
    <row r="41" spans="1:20" x14ac:dyDescent="0.25">
      <c r="A41" s="469"/>
      <c r="B41" s="330"/>
      <c r="C41" s="472"/>
      <c r="D41" s="472"/>
      <c r="E41" s="475"/>
      <c r="F41" s="475"/>
      <c r="G41" s="475"/>
      <c r="H41" s="478"/>
      <c r="I41" s="481"/>
      <c r="J41" s="460"/>
      <c r="K41" s="463"/>
      <c r="L41" s="463"/>
      <c r="M41" s="466"/>
      <c r="N41" s="463"/>
      <c r="O41" s="457"/>
      <c r="P41" s="457"/>
      <c r="Q41" s="457"/>
      <c r="R41" s="457"/>
      <c r="S41" s="457"/>
      <c r="T41" s="457"/>
    </row>
    <row r="42" spans="1:20" x14ac:dyDescent="0.25">
      <c r="A42" s="469"/>
      <c r="B42" s="330"/>
      <c r="C42" s="472"/>
      <c r="D42" s="472"/>
      <c r="E42" s="475"/>
      <c r="F42" s="475"/>
      <c r="G42" s="475"/>
      <c r="H42" s="478"/>
      <c r="I42" s="481"/>
      <c r="J42" s="460"/>
      <c r="K42" s="463"/>
      <c r="L42" s="463"/>
      <c r="M42" s="466"/>
      <c r="N42" s="463"/>
      <c r="O42" s="457"/>
      <c r="P42" s="457"/>
      <c r="Q42" s="457"/>
      <c r="R42" s="457"/>
      <c r="S42" s="457"/>
      <c r="T42" s="457"/>
    </row>
    <row r="43" spans="1:20" x14ac:dyDescent="0.25">
      <c r="A43" s="469"/>
      <c r="B43" s="330"/>
      <c r="C43" s="472"/>
      <c r="D43" s="472"/>
      <c r="E43" s="475"/>
      <c r="F43" s="475"/>
      <c r="G43" s="475"/>
      <c r="H43" s="478"/>
      <c r="I43" s="481"/>
      <c r="J43" s="460"/>
      <c r="K43" s="463"/>
      <c r="L43" s="463"/>
      <c r="M43" s="466"/>
      <c r="N43" s="463"/>
      <c r="O43" s="457"/>
      <c r="P43" s="457"/>
      <c r="Q43" s="457"/>
      <c r="R43" s="457"/>
      <c r="S43" s="457"/>
      <c r="T43" s="457"/>
    </row>
    <row r="44" spans="1:20" ht="15.75" thickBot="1" x14ac:dyDescent="0.3">
      <c r="A44" s="470"/>
      <c r="B44" s="455"/>
      <c r="C44" s="473"/>
      <c r="D44" s="473"/>
      <c r="E44" s="476"/>
      <c r="F44" s="476"/>
      <c r="G44" s="476"/>
      <c r="H44" s="479"/>
      <c r="I44" s="482"/>
      <c r="J44" s="461"/>
      <c r="K44" s="464"/>
      <c r="L44" s="464"/>
      <c r="M44" s="467"/>
      <c r="N44" s="464"/>
      <c r="O44" s="458"/>
      <c r="P44" s="458"/>
      <c r="Q44" s="458"/>
      <c r="R44" s="458"/>
      <c r="S44" s="458"/>
      <c r="T44" s="458"/>
    </row>
    <row r="45" spans="1:20" x14ac:dyDescent="0.25">
      <c r="A45" s="468">
        <f>'Mapa Final'!A40</f>
        <v>0</v>
      </c>
      <c r="B45" s="454">
        <f>'Mapa Final'!B40</f>
        <v>0</v>
      </c>
      <c r="C45" s="471">
        <f>'Mapa Final'!C40</f>
        <v>0</v>
      </c>
      <c r="D45" s="471">
        <f>'Mapa Final'!D40</f>
        <v>0</v>
      </c>
      <c r="E45" s="474">
        <f>'Mapa Final'!E40</f>
        <v>0</v>
      </c>
      <c r="F45" s="474">
        <f>'Mapa Final'!F40</f>
        <v>0</v>
      </c>
      <c r="G45" s="474">
        <f>'Mapa Final'!G40</f>
        <v>0</v>
      </c>
      <c r="H45" s="477" t="str">
        <f>'Mapa Final'!I40</f>
        <v>Muy Baja</v>
      </c>
      <c r="I45" s="480" t="b">
        <f>'Mapa Final'!L40</f>
        <v>0</v>
      </c>
      <c r="J45" s="459" t="e">
        <f>'Mapa Final'!N40</f>
        <v>#N/A</v>
      </c>
      <c r="K45" s="462" t="e">
        <f>'Mapa Final'!AA40</f>
        <v>#DIV/0!</v>
      </c>
      <c r="L45" s="462" t="e">
        <f>'Mapa Final'!AE40</f>
        <v>#DIV/0!</v>
      </c>
      <c r="M45" s="465" t="e">
        <f>'Mapa Final'!AG40</f>
        <v>#DIV/0!</v>
      </c>
      <c r="N45" s="462">
        <f>'Mapa Final'!AH40</f>
        <v>0</v>
      </c>
      <c r="O45" s="456"/>
      <c r="P45" s="456"/>
      <c r="Q45" s="456"/>
      <c r="R45" s="456"/>
      <c r="S45" s="456"/>
      <c r="T45" s="456"/>
    </row>
    <row r="46" spans="1:20" x14ac:dyDescent="0.25">
      <c r="A46" s="469"/>
      <c r="B46" s="330"/>
      <c r="C46" s="472"/>
      <c r="D46" s="472"/>
      <c r="E46" s="475"/>
      <c r="F46" s="475"/>
      <c r="G46" s="475"/>
      <c r="H46" s="478"/>
      <c r="I46" s="481"/>
      <c r="J46" s="460"/>
      <c r="K46" s="463"/>
      <c r="L46" s="463"/>
      <c r="M46" s="466"/>
      <c r="N46" s="463"/>
      <c r="O46" s="457"/>
      <c r="P46" s="457"/>
      <c r="Q46" s="457"/>
      <c r="R46" s="457"/>
      <c r="S46" s="457"/>
      <c r="T46" s="457"/>
    </row>
    <row r="47" spans="1:20" x14ac:dyDescent="0.25">
      <c r="A47" s="469"/>
      <c r="B47" s="330"/>
      <c r="C47" s="472"/>
      <c r="D47" s="472"/>
      <c r="E47" s="475"/>
      <c r="F47" s="475"/>
      <c r="G47" s="475"/>
      <c r="H47" s="478"/>
      <c r="I47" s="481"/>
      <c r="J47" s="460"/>
      <c r="K47" s="463"/>
      <c r="L47" s="463"/>
      <c r="M47" s="466"/>
      <c r="N47" s="463"/>
      <c r="O47" s="457"/>
      <c r="P47" s="457"/>
      <c r="Q47" s="457"/>
      <c r="R47" s="457"/>
      <c r="S47" s="457"/>
      <c r="T47" s="457"/>
    </row>
    <row r="48" spans="1:20" x14ac:dyDescent="0.25">
      <c r="A48" s="469"/>
      <c r="B48" s="330"/>
      <c r="C48" s="472"/>
      <c r="D48" s="472"/>
      <c r="E48" s="475"/>
      <c r="F48" s="475"/>
      <c r="G48" s="475"/>
      <c r="H48" s="478"/>
      <c r="I48" s="481"/>
      <c r="J48" s="460"/>
      <c r="K48" s="463"/>
      <c r="L48" s="463"/>
      <c r="M48" s="466"/>
      <c r="N48" s="463"/>
      <c r="O48" s="457"/>
      <c r="P48" s="457"/>
      <c r="Q48" s="457"/>
      <c r="R48" s="457"/>
      <c r="S48" s="457"/>
      <c r="T48" s="457"/>
    </row>
    <row r="49" spans="1:20" ht="15.75" thickBot="1" x14ac:dyDescent="0.3">
      <c r="A49" s="470"/>
      <c r="B49" s="455"/>
      <c r="C49" s="473"/>
      <c r="D49" s="473"/>
      <c r="E49" s="476"/>
      <c r="F49" s="476"/>
      <c r="G49" s="476"/>
      <c r="H49" s="479"/>
      <c r="I49" s="482"/>
      <c r="J49" s="461"/>
      <c r="K49" s="464"/>
      <c r="L49" s="464"/>
      <c r="M49" s="467"/>
      <c r="N49" s="464"/>
      <c r="O49" s="458"/>
      <c r="P49" s="458"/>
      <c r="Q49" s="458"/>
      <c r="R49" s="458"/>
      <c r="S49" s="458"/>
      <c r="T49" s="458"/>
    </row>
    <row r="50" spans="1:20" x14ac:dyDescent="0.25">
      <c r="A50" s="468">
        <f>'Mapa Final'!A45</f>
        <v>0</v>
      </c>
      <c r="B50" s="454">
        <f>'Mapa Final'!B45</f>
        <v>0</v>
      </c>
      <c r="C50" s="471">
        <f>'Mapa Final'!C45</f>
        <v>0</v>
      </c>
      <c r="D50" s="471">
        <f>'Mapa Final'!D45</f>
        <v>0</v>
      </c>
      <c r="E50" s="474">
        <f>'Mapa Final'!E45</f>
        <v>0</v>
      </c>
      <c r="F50" s="474">
        <f>'Mapa Final'!F45</f>
        <v>0</v>
      </c>
      <c r="G50" s="474">
        <f>'Mapa Final'!G45</f>
        <v>0</v>
      </c>
      <c r="H50" s="477" t="str">
        <f>'Mapa Final'!I45</f>
        <v>Muy Baja</v>
      </c>
      <c r="I50" s="480" t="b">
        <f>'Mapa Final'!L45</f>
        <v>0</v>
      </c>
      <c r="J50" s="459" t="e">
        <f>'Mapa Final'!N45</f>
        <v>#N/A</v>
      </c>
      <c r="K50" s="462" t="e">
        <f>'Mapa Final'!AA45</f>
        <v>#DIV/0!</v>
      </c>
      <c r="L50" s="462" t="e">
        <f>'Mapa Final'!AE45</f>
        <v>#DIV/0!</v>
      </c>
      <c r="M50" s="465" t="e">
        <f>'Mapa Final'!AG45</f>
        <v>#DIV/0!</v>
      </c>
      <c r="N50" s="462">
        <f>'Mapa Final'!AH45</f>
        <v>0</v>
      </c>
      <c r="O50" s="456"/>
      <c r="P50" s="456"/>
      <c r="Q50" s="456"/>
      <c r="R50" s="456"/>
      <c r="S50" s="456"/>
      <c r="T50" s="456"/>
    </row>
    <row r="51" spans="1:20" x14ac:dyDescent="0.25">
      <c r="A51" s="469"/>
      <c r="B51" s="330"/>
      <c r="C51" s="472"/>
      <c r="D51" s="472"/>
      <c r="E51" s="475"/>
      <c r="F51" s="475"/>
      <c r="G51" s="475"/>
      <c r="H51" s="478"/>
      <c r="I51" s="481"/>
      <c r="J51" s="460"/>
      <c r="K51" s="463"/>
      <c r="L51" s="463"/>
      <c r="M51" s="466"/>
      <c r="N51" s="463"/>
      <c r="O51" s="457"/>
      <c r="P51" s="457"/>
      <c r="Q51" s="457"/>
      <c r="R51" s="457"/>
      <c r="S51" s="457"/>
      <c r="T51" s="457"/>
    </row>
    <row r="52" spans="1:20" x14ac:dyDescent="0.25">
      <c r="A52" s="469"/>
      <c r="B52" s="330"/>
      <c r="C52" s="472"/>
      <c r="D52" s="472"/>
      <c r="E52" s="475"/>
      <c r="F52" s="475"/>
      <c r="G52" s="475"/>
      <c r="H52" s="478"/>
      <c r="I52" s="481"/>
      <c r="J52" s="460"/>
      <c r="K52" s="463"/>
      <c r="L52" s="463"/>
      <c r="M52" s="466"/>
      <c r="N52" s="463"/>
      <c r="O52" s="457"/>
      <c r="P52" s="457"/>
      <c r="Q52" s="457"/>
      <c r="R52" s="457"/>
      <c r="S52" s="457"/>
      <c r="T52" s="457"/>
    </row>
    <row r="53" spans="1:20" x14ac:dyDescent="0.25">
      <c r="A53" s="469"/>
      <c r="B53" s="330"/>
      <c r="C53" s="472"/>
      <c r="D53" s="472"/>
      <c r="E53" s="475"/>
      <c r="F53" s="475"/>
      <c r="G53" s="475"/>
      <c r="H53" s="478"/>
      <c r="I53" s="481"/>
      <c r="J53" s="460"/>
      <c r="K53" s="463"/>
      <c r="L53" s="463"/>
      <c r="M53" s="466"/>
      <c r="N53" s="463"/>
      <c r="O53" s="457"/>
      <c r="P53" s="457"/>
      <c r="Q53" s="457"/>
      <c r="R53" s="457"/>
      <c r="S53" s="457"/>
      <c r="T53" s="457"/>
    </row>
    <row r="54" spans="1:20" ht="15.75" thickBot="1" x14ac:dyDescent="0.3">
      <c r="A54" s="470"/>
      <c r="B54" s="455"/>
      <c r="C54" s="473"/>
      <c r="D54" s="473"/>
      <c r="E54" s="476"/>
      <c r="F54" s="476"/>
      <c r="G54" s="476"/>
      <c r="H54" s="479"/>
      <c r="I54" s="482"/>
      <c r="J54" s="461"/>
      <c r="K54" s="464"/>
      <c r="L54" s="464"/>
      <c r="M54" s="467"/>
      <c r="N54" s="464"/>
      <c r="O54" s="458"/>
      <c r="P54" s="458"/>
      <c r="Q54" s="458"/>
      <c r="R54" s="458"/>
      <c r="S54" s="458"/>
      <c r="T54" s="458"/>
    </row>
    <row r="55" spans="1:20" x14ac:dyDescent="0.25">
      <c r="A55" s="468">
        <f>'Mapa Final'!A50</f>
        <v>0</v>
      </c>
      <c r="B55" s="454">
        <f>'Mapa Final'!B50</f>
        <v>0</v>
      </c>
      <c r="C55" s="471">
        <f>'Mapa Final'!C50</f>
        <v>0</v>
      </c>
      <c r="D55" s="471">
        <f>'Mapa Final'!D50</f>
        <v>0</v>
      </c>
      <c r="E55" s="474">
        <f>'Mapa Final'!E50</f>
        <v>0</v>
      </c>
      <c r="F55" s="474">
        <f>'Mapa Final'!F50</f>
        <v>0</v>
      </c>
      <c r="G55" s="474">
        <f>'Mapa Final'!G50</f>
        <v>0</v>
      </c>
      <c r="H55" s="477" t="str">
        <f>'Mapa Final'!I50</f>
        <v>Muy Baja</v>
      </c>
      <c r="I55" s="480" t="b">
        <f>'Mapa Final'!L50</f>
        <v>0</v>
      </c>
      <c r="J55" s="459" t="e">
        <f>'Mapa Final'!N50</f>
        <v>#N/A</v>
      </c>
      <c r="K55" s="462" t="e">
        <f>'Mapa Final'!AA50</f>
        <v>#DIV/0!</v>
      </c>
      <c r="L55" s="462" t="e">
        <f>'Mapa Final'!AE50</f>
        <v>#DIV/0!</v>
      </c>
      <c r="M55" s="465" t="e">
        <f>'Mapa Final'!AG50</f>
        <v>#DIV/0!</v>
      </c>
      <c r="N55" s="462">
        <f>'Mapa Final'!AH50</f>
        <v>0</v>
      </c>
      <c r="O55" s="456"/>
      <c r="P55" s="456"/>
      <c r="Q55" s="456"/>
      <c r="R55" s="456"/>
      <c r="S55" s="456"/>
      <c r="T55" s="456"/>
    </row>
    <row r="56" spans="1:20" x14ac:dyDescent="0.25">
      <c r="A56" s="469"/>
      <c r="B56" s="330"/>
      <c r="C56" s="472"/>
      <c r="D56" s="472"/>
      <c r="E56" s="475"/>
      <c r="F56" s="475"/>
      <c r="G56" s="475"/>
      <c r="H56" s="478"/>
      <c r="I56" s="481"/>
      <c r="J56" s="460"/>
      <c r="K56" s="463"/>
      <c r="L56" s="463"/>
      <c r="M56" s="466"/>
      <c r="N56" s="463"/>
      <c r="O56" s="457"/>
      <c r="P56" s="457"/>
      <c r="Q56" s="457"/>
      <c r="R56" s="457"/>
      <c r="S56" s="457"/>
      <c r="T56" s="457"/>
    </row>
    <row r="57" spans="1:20" x14ac:dyDescent="0.25">
      <c r="A57" s="469"/>
      <c r="B57" s="330"/>
      <c r="C57" s="472"/>
      <c r="D57" s="472"/>
      <c r="E57" s="475"/>
      <c r="F57" s="475"/>
      <c r="G57" s="475"/>
      <c r="H57" s="478"/>
      <c r="I57" s="481"/>
      <c r="J57" s="460"/>
      <c r="K57" s="463"/>
      <c r="L57" s="463"/>
      <c r="M57" s="466"/>
      <c r="N57" s="463"/>
      <c r="O57" s="457"/>
      <c r="P57" s="457"/>
      <c r="Q57" s="457"/>
      <c r="R57" s="457"/>
      <c r="S57" s="457"/>
      <c r="T57" s="457"/>
    </row>
    <row r="58" spans="1:20" x14ac:dyDescent="0.25">
      <c r="A58" s="469"/>
      <c r="B58" s="330"/>
      <c r="C58" s="472"/>
      <c r="D58" s="472"/>
      <c r="E58" s="475"/>
      <c r="F58" s="475"/>
      <c r="G58" s="475"/>
      <c r="H58" s="478"/>
      <c r="I58" s="481"/>
      <c r="J58" s="460"/>
      <c r="K58" s="463"/>
      <c r="L58" s="463"/>
      <c r="M58" s="466"/>
      <c r="N58" s="463"/>
      <c r="O58" s="457"/>
      <c r="P58" s="457"/>
      <c r="Q58" s="457"/>
      <c r="R58" s="457"/>
      <c r="S58" s="457"/>
      <c r="T58" s="457"/>
    </row>
    <row r="59" spans="1:20" ht="15.75" thickBot="1" x14ac:dyDescent="0.3">
      <c r="A59" s="470"/>
      <c r="B59" s="455"/>
      <c r="C59" s="473"/>
      <c r="D59" s="473"/>
      <c r="E59" s="476"/>
      <c r="F59" s="476"/>
      <c r="G59" s="476"/>
      <c r="H59" s="479"/>
      <c r="I59" s="482"/>
      <c r="J59" s="461"/>
      <c r="K59" s="464"/>
      <c r="L59" s="464"/>
      <c r="M59" s="467"/>
      <c r="N59" s="464"/>
      <c r="O59" s="458"/>
      <c r="P59" s="458"/>
      <c r="Q59" s="458"/>
      <c r="R59" s="458"/>
      <c r="S59" s="458"/>
      <c r="T59" s="458"/>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1195" priority="663" operator="containsText" text="3- Moderado">
      <formula>NOT(ISERROR(SEARCH("3- Moderado",A7)))</formula>
    </cfRule>
    <cfRule type="containsText" dxfId="1194" priority="664" operator="containsText" text="6- Moderado">
      <formula>NOT(ISERROR(SEARCH("6- Moderado",A7)))</formula>
    </cfRule>
    <cfRule type="containsText" dxfId="1193" priority="665" operator="containsText" text="4- Moderado">
      <formula>NOT(ISERROR(SEARCH("4- Moderado",A7)))</formula>
    </cfRule>
    <cfRule type="containsText" dxfId="1192" priority="666" operator="containsText" text="3- Bajo">
      <formula>NOT(ISERROR(SEARCH("3- Bajo",A7)))</formula>
    </cfRule>
    <cfRule type="containsText" dxfId="1191" priority="667" operator="containsText" text="4- Bajo">
      <formula>NOT(ISERROR(SEARCH("4- Bajo",A7)))</formula>
    </cfRule>
    <cfRule type="containsText" dxfId="1190" priority="668" operator="containsText" text="1- Bajo">
      <formula>NOT(ISERROR(SEARCH("1- Bajo",A7)))</formula>
    </cfRule>
  </conditionalFormatting>
  <conditionalFormatting sqref="H8:J8">
    <cfRule type="containsText" dxfId="1189" priority="656" operator="containsText" text="3- Moderado">
      <formula>NOT(ISERROR(SEARCH("3- Moderado",H8)))</formula>
    </cfRule>
    <cfRule type="containsText" dxfId="1188" priority="657" operator="containsText" text="6- Moderado">
      <formula>NOT(ISERROR(SEARCH("6- Moderado",H8)))</formula>
    </cfRule>
    <cfRule type="containsText" dxfId="1187" priority="658" operator="containsText" text="4- Moderado">
      <formula>NOT(ISERROR(SEARCH("4- Moderado",H8)))</formula>
    </cfRule>
    <cfRule type="containsText" dxfId="1186" priority="659" operator="containsText" text="3- Bajo">
      <formula>NOT(ISERROR(SEARCH("3- Bajo",H8)))</formula>
    </cfRule>
    <cfRule type="containsText" dxfId="1185" priority="660" operator="containsText" text="4- Bajo">
      <formula>NOT(ISERROR(SEARCH("4- Bajo",H8)))</formula>
    </cfRule>
    <cfRule type="containsText" dxfId="1184" priority="662" operator="containsText" text="1- Bajo">
      <formula>NOT(ISERROR(SEARCH("1- Bajo",H8)))</formula>
    </cfRule>
  </conditionalFormatting>
  <conditionalFormatting sqref="J8 J60:J1048576">
    <cfRule type="containsText" dxfId="1183" priority="645" operator="containsText" text="25- Extremo">
      <formula>NOT(ISERROR(SEARCH("25- Extremo",J8)))</formula>
    </cfRule>
    <cfRule type="containsText" dxfId="1182" priority="646" operator="containsText" text="20- Extremo">
      <formula>NOT(ISERROR(SEARCH("20- Extremo",J8)))</formula>
    </cfRule>
    <cfRule type="containsText" dxfId="1181" priority="647" operator="containsText" text="15- Extremo">
      <formula>NOT(ISERROR(SEARCH("15- Extremo",J8)))</formula>
    </cfRule>
    <cfRule type="containsText" dxfId="1180" priority="648" operator="containsText" text="10- Extremo">
      <formula>NOT(ISERROR(SEARCH("10- Extremo",J8)))</formula>
    </cfRule>
    <cfRule type="containsText" dxfId="1179" priority="649" operator="containsText" text="5- Extremo">
      <formula>NOT(ISERROR(SEARCH("5- Extremo",J8)))</formula>
    </cfRule>
    <cfRule type="containsText" dxfId="1178" priority="650" operator="containsText" text="12- Alto">
      <formula>NOT(ISERROR(SEARCH("12- Alto",J8)))</formula>
    </cfRule>
    <cfRule type="containsText" dxfId="1177" priority="651" operator="containsText" text="10- Alto">
      <formula>NOT(ISERROR(SEARCH("10- Alto",J8)))</formula>
    </cfRule>
    <cfRule type="containsText" dxfId="1176" priority="652" operator="containsText" text="9- Alto">
      <formula>NOT(ISERROR(SEARCH("9- Alto",J8)))</formula>
    </cfRule>
    <cfRule type="containsText" dxfId="1175" priority="653" operator="containsText" text="8- Alto">
      <formula>NOT(ISERROR(SEARCH("8- Alto",J8)))</formula>
    </cfRule>
    <cfRule type="containsText" dxfId="1174" priority="654" operator="containsText" text="5- Alto">
      <formula>NOT(ISERROR(SEARCH("5- Alto",J8)))</formula>
    </cfRule>
    <cfRule type="containsText" dxfId="1173" priority="655" operator="containsText" text="4- Alto">
      <formula>NOT(ISERROR(SEARCH("4- Alto",J8)))</formula>
    </cfRule>
    <cfRule type="containsText" dxfId="1172" priority="661" operator="containsText" text="2- Bajo">
      <formula>NOT(ISERROR(SEARCH("2- Bajo",J8)))</formula>
    </cfRule>
  </conditionalFormatting>
  <conditionalFormatting sqref="K10:L10 K15:L15 K20:L20">
    <cfRule type="containsText" dxfId="1171" priority="639" operator="containsText" text="3- Moderado">
      <formula>NOT(ISERROR(SEARCH("3- Moderado",K10)))</formula>
    </cfRule>
    <cfRule type="containsText" dxfId="1170" priority="640" operator="containsText" text="6- Moderado">
      <formula>NOT(ISERROR(SEARCH("6- Moderado",K10)))</formula>
    </cfRule>
    <cfRule type="containsText" dxfId="1169" priority="641" operator="containsText" text="4- Moderado">
      <formula>NOT(ISERROR(SEARCH("4- Moderado",K10)))</formula>
    </cfRule>
    <cfRule type="containsText" dxfId="1168" priority="642" operator="containsText" text="3- Bajo">
      <formula>NOT(ISERROR(SEARCH("3- Bajo",K10)))</formula>
    </cfRule>
    <cfRule type="containsText" dxfId="1167" priority="643" operator="containsText" text="4- Bajo">
      <formula>NOT(ISERROR(SEARCH("4- Bajo",K10)))</formula>
    </cfRule>
    <cfRule type="containsText" dxfId="1166" priority="644" operator="containsText" text="1- Bajo">
      <formula>NOT(ISERROR(SEARCH("1- Bajo",K10)))</formula>
    </cfRule>
  </conditionalFormatting>
  <conditionalFormatting sqref="H10:I10 H15:I15 H20:I20">
    <cfRule type="containsText" dxfId="1165" priority="633" operator="containsText" text="3- Moderado">
      <formula>NOT(ISERROR(SEARCH("3- Moderado",H10)))</formula>
    </cfRule>
    <cfRule type="containsText" dxfId="1164" priority="634" operator="containsText" text="6- Moderado">
      <formula>NOT(ISERROR(SEARCH("6- Moderado",H10)))</formula>
    </cfRule>
    <cfRule type="containsText" dxfId="1163" priority="635" operator="containsText" text="4- Moderado">
      <formula>NOT(ISERROR(SEARCH("4- Moderado",H10)))</formula>
    </cfRule>
    <cfRule type="containsText" dxfId="1162" priority="636" operator="containsText" text="3- Bajo">
      <formula>NOT(ISERROR(SEARCH("3- Bajo",H10)))</formula>
    </cfRule>
    <cfRule type="containsText" dxfId="1161" priority="637" operator="containsText" text="4- Bajo">
      <formula>NOT(ISERROR(SEARCH("4- Bajo",H10)))</formula>
    </cfRule>
    <cfRule type="containsText" dxfId="1160" priority="638" operator="containsText" text="1- Bajo">
      <formula>NOT(ISERROR(SEARCH("1- Bajo",H10)))</formula>
    </cfRule>
  </conditionalFormatting>
  <conditionalFormatting sqref="A10:E10 E15 A15:B15 B20 B25 B30 B35 B40 B45 B50 B55">
    <cfRule type="containsText" dxfId="1159" priority="627" operator="containsText" text="3- Moderado">
      <formula>NOT(ISERROR(SEARCH("3- Moderado",A10)))</formula>
    </cfRule>
    <cfRule type="containsText" dxfId="1158" priority="628" operator="containsText" text="6- Moderado">
      <formula>NOT(ISERROR(SEARCH("6- Moderado",A10)))</formula>
    </cfRule>
    <cfRule type="containsText" dxfId="1157" priority="629" operator="containsText" text="4- Moderado">
      <formula>NOT(ISERROR(SEARCH("4- Moderado",A10)))</formula>
    </cfRule>
    <cfRule type="containsText" dxfId="1156" priority="630" operator="containsText" text="3- Bajo">
      <formula>NOT(ISERROR(SEARCH("3- Bajo",A10)))</formula>
    </cfRule>
    <cfRule type="containsText" dxfId="1155" priority="631" operator="containsText" text="4- Bajo">
      <formula>NOT(ISERROR(SEARCH("4- Bajo",A10)))</formula>
    </cfRule>
    <cfRule type="containsText" dxfId="1154" priority="632" operator="containsText" text="1- Bajo">
      <formula>NOT(ISERROR(SEARCH("1- Bajo",A10)))</formula>
    </cfRule>
  </conditionalFormatting>
  <conditionalFormatting sqref="F10:G10 F15:G15">
    <cfRule type="containsText" dxfId="1153" priority="621" operator="containsText" text="3- Moderado">
      <formula>NOT(ISERROR(SEARCH("3- Moderado",F10)))</formula>
    </cfRule>
    <cfRule type="containsText" dxfId="1152" priority="622" operator="containsText" text="6- Moderado">
      <formula>NOT(ISERROR(SEARCH("6- Moderado",F10)))</formula>
    </cfRule>
    <cfRule type="containsText" dxfId="1151" priority="623" operator="containsText" text="4- Moderado">
      <formula>NOT(ISERROR(SEARCH("4- Moderado",F10)))</formula>
    </cfRule>
    <cfRule type="containsText" dxfId="1150" priority="624" operator="containsText" text="3- Bajo">
      <formula>NOT(ISERROR(SEARCH("3- Bajo",F10)))</formula>
    </cfRule>
    <cfRule type="containsText" dxfId="1149" priority="625" operator="containsText" text="4- Bajo">
      <formula>NOT(ISERROR(SEARCH("4- Bajo",F10)))</formula>
    </cfRule>
    <cfRule type="containsText" dxfId="1148" priority="626" operator="containsText" text="1- Bajo">
      <formula>NOT(ISERROR(SEARCH("1- Bajo",F10)))</formula>
    </cfRule>
  </conditionalFormatting>
  <conditionalFormatting sqref="K8">
    <cfRule type="containsText" dxfId="1147" priority="615" operator="containsText" text="3- Moderado">
      <formula>NOT(ISERROR(SEARCH("3- Moderado",K8)))</formula>
    </cfRule>
    <cfRule type="containsText" dxfId="1146" priority="616" operator="containsText" text="6- Moderado">
      <formula>NOT(ISERROR(SEARCH("6- Moderado",K8)))</formula>
    </cfRule>
    <cfRule type="containsText" dxfId="1145" priority="617" operator="containsText" text="4- Moderado">
      <formula>NOT(ISERROR(SEARCH("4- Moderado",K8)))</formula>
    </cfRule>
    <cfRule type="containsText" dxfId="1144" priority="618" operator="containsText" text="3- Bajo">
      <formula>NOT(ISERROR(SEARCH("3- Bajo",K8)))</formula>
    </cfRule>
    <cfRule type="containsText" dxfId="1143" priority="619" operator="containsText" text="4- Bajo">
      <formula>NOT(ISERROR(SEARCH("4- Bajo",K8)))</formula>
    </cfRule>
    <cfRule type="containsText" dxfId="1142" priority="620" operator="containsText" text="1- Bajo">
      <formula>NOT(ISERROR(SEARCH("1- Bajo",K8)))</formula>
    </cfRule>
  </conditionalFormatting>
  <conditionalFormatting sqref="L8">
    <cfRule type="containsText" dxfId="1141" priority="609" operator="containsText" text="3- Moderado">
      <formula>NOT(ISERROR(SEARCH("3- Moderado",L8)))</formula>
    </cfRule>
    <cfRule type="containsText" dxfId="1140" priority="610" operator="containsText" text="6- Moderado">
      <formula>NOT(ISERROR(SEARCH("6- Moderado",L8)))</formula>
    </cfRule>
    <cfRule type="containsText" dxfId="1139" priority="611" operator="containsText" text="4- Moderado">
      <formula>NOT(ISERROR(SEARCH("4- Moderado",L8)))</formula>
    </cfRule>
    <cfRule type="containsText" dxfId="1138" priority="612" operator="containsText" text="3- Bajo">
      <formula>NOT(ISERROR(SEARCH("3- Bajo",L8)))</formula>
    </cfRule>
    <cfRule type="containsText" dxfId="1137" priority="613" operator="containsText" text="4- Bajo">
      <formula>NOT(ISERROR(SEARCH("4- Bajo",L8)))</formula>
    </cfRule>
    <cfRule type="containsText" dxfId="1136" priority="614" operator="containsText" text="1- Bajo">
      <formula>NOT(ISERROR(SEARCH("1- Bajo",L8)))</formula>
    </cfRule>
  </conditionalFormatting>
  <conditionalFormatting sqref="M8">
    <cfRule type="containsText" dxfId="1135" priority="603" operator="containsText" text="3- Moderado">
      <formula>NOT(ISERROR(SEARCH("3- Moderado",M8)))</formula>
    </cfRule>
    <cfRule type="containsText" dxfId="1134" priority="604" operator="containsText" text="6- Moderado">
      <formula>NOT(ISERROR(SEARCH("6- Moderado",M8)))</formula>
    </cfRule>
    <cfRule type="containsText" dxfId="1133" priority="605" operator="containsText" text="4- Moderado">
      <formula>NOT(ISERROR(SEARCH("4- Moderado",M8)))</formula>
    </cfRule>
    <cfRule type="containsText" dxfId="1132" priority="606" operator="containsText" text="3- Bajo">
      <formula>NOT(ISERROR(SEARCH("3- Bajo",M8)))</formula>
    </cfRule>
    <cfRule type="containsText" dxfId="1131" priority="607" operator="containsText" text="4- Bajo">
      <formula>NOT(ISERROR(SEARCH("4- Bajo",M8)))</formula>
    </cfRule>
    <cfRule type="containsText" dxfId="1130" priority="608" operator="containsText" text="1- Bajo">
      <formula>NOT(ISERROR(SEARCH("1- Bajo",M8)))</formula>
    </cfRule>
  </conditionalFormatting>
  <conditionalFormatting sqref="J10:J24">
    <cfRule type="containsText" dxfId="1129" priority="598" operator="containsText" text="Bajo">
      <formula>NOT(ISERROR(SEARCH("Bajo",J10)))</formula>
    </cfRule>
    <cfRule type="containsText" dxfId="1128" priority="599" operator="containsText" text="Moderado">
      <formula>NOT(ISERROR(SEARCH("Moderado",J10)))</formula>
    </cfRule>
    <cfRule type="containsText" dxfId="1127" priority="600" operator="containsText" text="Alto">
      <formula>NOT(ISERROR(SEARCH("Alto",J10)))</formula>
    </cfRule>
    <cfRule type="containsText" dxfId="1126" priority="601" operator="containsText" text="Extremo">
      <formula>NOT(ISERROR(SEARCH("Extremo",J10)))</formula>
    </cfRule>
    <cfRule type="colorScale" priority="602">
      <colorScale>
        <cfvo type="min"/>
        <cfvo type="max"/>
        <color rgb="FFFF7128"/>
        <color rgb="FFFFEF9C"/>
      </colorScale>
    </cfRule>
  </conditionalFormatting>
  <conditionalFormatting sqref="M10:M24">
    <cfRule type="containsText" dxfId="1125" priority="573" operator="containsText" text="Moderado">
      <formula>NOT(ISERROR(SEARCH("Moderado",M10)))</formula>
    </cfRule>
    <cfRule type="containsText" dxfId="1124" priority="593" operator="containsText" text="Bajo">
      <formula>NOT(ISERROR(SEARCH("Bajo",M10)))</formula>
    </cfRule>
    <cfRule type="containsText" dxfId="1123" priority="594" operator="containsText" text="Moderado">
      <formula>NOT(ISERROR(SEARCH("Moderado",M10)))</formula>
    </cfRule>
    <cfRule type="containsText" dxfId="1122" priority="595" operator="containsText" text="Alto">
      <formula>NOT(ISERROR(SEARCH("Alto",M10)))</formula>
    </cfRule>
    <cfRule type="containsText" dxfId="1121" priority="596" operator="containsText" text="Extremo">
      <formula>NOT(ISERROR(SEARCH("Extremo",M10)))</formula>
    </cfRule>
    <cfRule type="colorScale" priority="597">
      <colorScale>
        <cfvo type="min"/>
        <cfvo type="max"/>
        <color rgb="FFFF7128"/>
        <color rgb="FFFFEF9C"/>
      </colorScale>
    </cfRule>
  </conditionalFormatting>
  <conditionalFormatting sqref="N10 N15 N20">
    <cfRule type="containsText" dxfId="1120" priority="587" operator="containsText" text="3- Moderado">
      <formula>NOT(ISERROR(SEARCH("3- Moderado",N10)))</formula>
    </cfRule>
    <cfRule type="containsText" dxfId="1119" priority="588" operator="containsText" text="6- Moderado">
      <formula>NOT(ISERROR(SEARCH("6- Moderado",N10)))</formula>
    </cfRule>
    <cfRule type="containsText" dxfId="1118" priority="589" operator="containsText" text="4- Moderado">
      <formula>NOT(ISERROR(SEARCH("4- Moderado",N10)))</formula>
    </cfRule>
    <cfRule type="containsText" dxfId="1117" priority="590" operator="containsText" text="3- Bajo">
      <formula>NOT(ISERROR(SEARCH("3- Bajo",N10)))</formula>
    </cfRule>
    <cfRule type="containsText" dxfId="1116" priority="591" operator="containsText" text="4- Bajo">
      <formula>NOT(ISERROR(SEARCH("4- Bajo",N10)))</formula>
    </cfRule>
    <cfRule type="containsText" dxfId="1115" priority="592" operator="containsText" text="1- Bajo">
      <formula>NOT(ISERROR(SEARCH("1- Bajo",N10)))</formula>
    </cfRule>
  </conditionalFormatting>
  <conditionalFormatting sqref="H10:H24">
    <cfRule type="containsText" dxfId="1114" priority="574" operator="containsText" text="Muy Alta">
      <formula>NOT(ISERROR(SEARCH("Muy Alta",H10)))</formula>
    </cfRule>
    <cfRule type="containsText" dxfId="1113" priority="575" operator="containsText" text="Alta">
      <formula>NOT(ISERROR(SEARCH("Alta",H10)))</formula>
    </cfRule>
    <cfRule type="containsText" dxfId="1112" priority="576" operator="containsText" text="Muy Alta">
      <formula>NOT(ISERROR(SEARCH("Muy Alta",H10)))</formula>
    </cfRule>
    <cfRule type="containsText" dxfId="1111" priority="581" operator="containsText" text="Muy Baja">
      <formula>NOT(ISERROR(SEARCH("Muy Baja",H10)))</formula>
    </cfRule>
    <cfRule type="containsText" dxfId="1110" priority="582" operator="containsText" text="Baja">
      <formula>NOT(ISERROR(SEARCH("Baja",H10)))</formula>
    </cfRule>
    <cfRule type="containsText" dxfId="1109" priority="583" operator="containsText" text="Media">
      <formula>NOT(ISERROR(SEARCH("Media",H10)))</formula>
    </cfRule>
    <cfRule type="containsText" dxfId="1108" priority="584" operator="containsText" text="Alta">
      <formula>NOT(ISERROR(SEARCH("Alta",H10)))</formula>
    </cfRule>
    <cfRule type="containsText" dxfId="1107" priority="586" operator="containsText" text="Muy Alta">
      <formula>NOT(ISERROR(SEARCH("Muy Alta",H10)))</formula>
    </cfRule>
  </conditionalFormatting>
  <conditionalFormatting sqref="I10:I24">
    <cfRule type="containsText" dxfId="1106" priority="577" operator="containsText" text="Catastrófico">
      <formula>NOT(ISERROR(SEARCH("Catastrófico",I10)))</formula>
    </cfRule>
    <cfRule type="containsText" dxfId="1105" priority="578" operator="containsText" text="Mayor">
      <formula>NOT(ISERROR(SEARCH("Mayor",I10)))</formula>
    </cfRule>
    <cfRule type="containsText" dxfId="1104" priority="579" operator="containsText" text="Menor">
      <formula>NOT(ISERROR(SEARCH("Menor",I10)))</formula>
    </cfRule>
    <cfRule type="containsText" dxfId="1103" priority="580" operator="containsText" text="Leve">
      <formula>NOT(ISERROR(SEARCH("Leve",I10)))</formula>
    </cfRule>
    <cfRule type="containsText" dxfId="1102" priority="585" operator="containsText" text="Moderado">
      <formula>NOT(ISERROR(SEARCH("Moderado",I10)))</formula>
    </cfRule>
  </conditionalFormatting>
  <conditionalFormatting sqref="K10:K24">
    <cfRule type="containsText" dxfId="1101" priority="572" operator="containsText" text="Media">
      <formula>NOT(ISERROR(SEARCH("Media",K10)))</formula>
    </cfRule>
  </conditionalFormatting>
  <conditionalFormatting sqref="L10:L24">
    <cfRule type="containsText" dxfId="1100" priority="571" operator="containsText" text="Moderado">
      <formula>NOT(ISERROR(SEARCH("Moderado",L10)))</formula>
    </cfRule>
  </conditionalFormatting>
  <conditionalFormatting sqref="C15">
    <cfRule type="containsText" dxfId="1099" priority="565" operator="containsText" text="3- Moderado">
      <formula>NOT(ISERROR(SEARCH("3- Moderado",C15)))</formula>
    </cfRule>
    <cfRule type="containsText" dxfId="1098" priority="566" operator="containsText" text="6- Moderado">
      <formula>NOT(ISERROR(SEARCH("6- Moderado",C15)))</formula>
    </cfRule>
    <cfRule type="containsText" dxfId="1097" priority="567" operator="containsText" text="4- Moderado">
      <formula>NOT(ISERROR(SEARCH("4- Moderado",C15)))</formula>
    </cfRule>
    <cfRule type="containsText" dxfId="1096" priority="568" operator="containsText" text="3- Bajo">
      <formula>NOT(ISERROR(SEARCH("3- Bajo",C15)))</formula>
    </cfRule>
    <cfRule type="containsText" dxfId="1095" priority="569" operator="containsText" text="4- Bajo">
      <formula>NOT(ISERROR(SEARCH("4- Bajo",C15)))</formula>
    </cfRule>
    <cfRule type="containsText" dxfId="1094" priority="570" operator="containsText" text="1- Bajo">
      <formula>NOT(ISERROR(SEARCH("1- Bajo",C15)))</formula>
    </cfRule>
  </conditionalFormatting>
  <conditionalFormatting sqref="D15">
    <cfRule type="containsText" dxfId="1093" priority="559" operator="containsText" text="3- Moderado">
      <formula>NOT(ISERROR(SEARCH("3- Moderado",D15)))</formula>
    </cfRule>
    <cfRule type="containsText" dxfId="1092" priority="560" operator="containsText" text="6- Moderado">
      <formula>NOT(ISERROR(SEARCH("6- Moderado",D15)))</formula>
    </cfRule>
    <cfRule type="containsText" dxfId="1091" priority="561" operator="containsText" text="4- Moderado">
      <formula>NOT(ISERROR(SEARCH("4- Moderado",D15)))</formula>
    </cfRule>
    <cfRule type="containsText" dxfId="1090" priority="562" operator="containsText" text="3- Bajo">
      <formula>NOT(ISERROR(SEARCH("3- Bajo",D15)))</formula>
    </cfRule>
    <cfRule type="containsText" dxfId="1089" priority="563" operator="containsText" text="4- Bajo">
      <formula>NOT(ISERROR(SEARCH("4- Bajo",D15)))</formula>
    </cfRule>
    <cfRule type="containsText" dxfId="1088" priority="564" operator="containsText" text="1- Bajo">
      <formula>NOT(ISERROR(SEARCH("1- Bajo",D15)))</formula>
    </cfRule>
  </conditionalFormatting>
  <conditionalFormatting sqref="J10:J24">
    <cfRule type="containsText" dxfId="1087" priority="558" operator="containsText" text="Moderado">
      <formula>NOT(ISERROR(SEARCH("Moderado",J10)))</formula>
    </cfRule>
  </conditionalFormatting>
  <conditionalFormatting sqref="J10:J24">
    <cfRule type="containsText" dxfId="1086" priority="556" operator="containsText" text="Bajo">
      <formula>NOT(ISERROR(SEARCH("Bajo",J10)))</formula>
    </cfRule>
    <cfRule type="containsText" dxfId="1085" priority="557" operator="containsText" text="Extremo">
      <formula>NOT(ISERROR(SEARCH("Extremo",J10)))</formula>
    </cfRule>
  </conditionalFormatting>
  <conditionalFormatting sqref="K10:K24">
    <cfRule type="containsText" dxfId="1084" priority="554" operator="containsText" text="Baja">
      <formula>NOT(ISERROR(SEARCH("Baja",K10)))</formula>
    </cfRule>
    <cfRule type="containsText" dxfId="1083" priority="555" operator="containsText" text="Muy Baja">
      <formula>NOT(ISERROR(SEARCH("Muy Baja",K10)))</formula>
    </cfRule>
  </conditionalFormatting>
  <conditionalFormatting sqref="K10:K24">
    <cfRule type="containsText" dxfId="1082" priority="552" operator="containsText" text="Muy Alta">
      <formula>NOT(ISERROR(SEARCH("Muy Alta",K10)))</formula>
    </cfRule>
    <cfRule type="containsText" dxfId="1081" priority="553" operator="containsText" text="Alta">
      <formula>NOT(ISERROR(SEARCH("Alta",K10)))</formula>
    </cfRule>
  </conditionalFormatting>
  <conditionalFormatting sqref="L10:L24">
    <cfRule type="containsText" dxfId="1080" priority="548" operator="containsText" text="Catastrófico">
      <formula>NOT(ISERROR(SEARCH("Catastrófico",L10)))</formula>
    </cfRule>
    <cfRule type="containsText" dxfId="1079" priority="549" operator="containsText" text="Mayor">
      <formula>NOT(ISERROR(SEARCH("Mayor",L10)))</formula>
    </cfRule>
    <cfRule type="containsText" dxfId="1078" priority="550" operator="containsText" text="Menor">
      <formula>NOT(ISERROR(SEARCH("Menor",L10)))</formula>
    </cfRule>
    <cfRule type="containsText" dxfId="1077" priority="551" operator="containsText" text="Leve">
      <formula>NOT(ISERROR(SEARCH("Leve",L10)))</formula>
    </cfRule>
  </conditionalFormatting>
  <conditionalFormatting sqref="A20 E20">
    <cfRule type="containsText" dxfId="1076" priority="542" operator="containsText" text="3- Moderado">
      <formula>NOT(ISERROR(SEARCH("3- Moderado",A20)))</formula>
    </cfRule>
    <cfRule type="containsText" dxfId="1075" priority="543" operator="containsText" text="6- Moderado">
      <formula>NOT(ISERROR(SEARCH("6- Moderado",A20)))</formula>
    </cfRule>
    <cfRule type="containsText" dxfId="1074" priority="544" operator="containsText" text="4- Moderado">
      <formula>NOT(ISERROR(SEARCH("4- Moderado",A20)))</formula>
    </cfRule>
    <cfRule type="containsText" dxfId="1073" priority="545" operator="containsText" text="3- Bajo">
      <formula>NOT(ISERROR(SEARCH("3- Bajo",A20)))</formula>
    </cfRule>
    <cfRule type="containsText" dxfId="1072" priority="546" operator="containsText" text="4- Bajo">
      <formula>NOT(ISERROR(SEARCH("4- Bajo",A20)))</formula>
    </cfRule>
    <cfRule type="containsText" dxfId="1071" priority="547" operator="containsText" text="1- Bajo">
      <formula>NOT(ISERROR(SEARCH("1- Bajo",A20)))</formula>
    </cfRule>
  </conditionalFormatting>
  <conditionalFormatting sqref="F20:G20">
    <cfRule type="containsText" dxfId="1070" priority="536" operator="containsText" text="3- Moderado">
      <formula>NOT(ISERROR(SEARCH("3- Moderado",F20)))</formula>
    </cfRule>
    <cfRule type="containsText" dxfId="1069" priority="537" operator="containsText" text="6- Moderado">
      <formula>NOT(ISERROR(SEARCH("6- Moderado",F20)))</formula>
    </cfRule>
    <cfRule type="containsText" dxfId="1068" priority="538" operator="containsText" text="4- Moderado">
      <formula>NOT(ISERROR(SEARCH("4- Moderado",F20)))</formula>
    </cfRule>
    <cfRule type="containsText" dxfId="1067" priority="539" operator="containsText" text="3- Bajo">
      <formula>NOT(ISERROR(SEARCH("3- Bajo",F20)))</formula>
    </cfRule>
    <cfRule type="containsText" dxfId="1066" priority="540" operator="containsText" text="4- Bajo">
      <formula>NOT(ISERROR(SEARCH("4- Bajo",F20)))</formula>
    </cfRule>
    <cfRule type="containsText" dxfId="1065" priority="541" operator="containsText" text="1- Bajo">
      <formula>NOT(ISERROR(SEARCH("1- Bajo",F20)))</formula>
    </cfRule>
  </conditionalFormatting>
  <conditionalFormatting sqref="C20">
    <cfRule type="containsText" dxfId="1064" priority="530" operator="containsText" text="3- Moderado">
      <formula>NOT(ISERROR(SEARCH("3- Moderado",C20)))</formula>
    </cfRule>
    <cfRule type="containsText" dxfId="1063" priority="531" operator="containsText" text="6- Moderado">
      <formula>NOT(ISERROR(SEARCH("6- Moderado",C20)))</formula>
    </cfRule>
    <cfRule type="containsText" dxfId="1062" priority="532" operator="containsText" text="4- Moderado">
      <formula>NOT(ISERROR(SEARCH("4- Moderado",C20)))</formula>
    </cfRule>
    <cfRule type="containsText" dxfId="1061" priority="533" operator="containsText" text="3- Bajo">
      <formula>NOT(ISERROR(SEARCH("3- Bajo",C20)))</formula>
    </cfRule>
    <cfRule type="containsText" dxfId="1060" priority="534" operator="containsText" text="4- Bajo">
      <formula>NOT(ISERROR(SEARCH("4- Bajo",C20)))</formula>
    </cfRule>
    <cfRule type="containsText" dxfId="1059" priority="535" operator="containsText" text="1- Bajo">
      <formula>NOT(ISERROR(SEARCH("1- Bajo",C20)))</formula>
    </cfRule>
  </conditionalFormatting>
  <conditionalFormatting sqref="D20">
    <cfRule type="containsText" dxfId="1058" priority="524" operator="containsText" text="3- Moderado">
      <formula>NOT(ISERROR(SEARCH("3- Moderado",D20)))</formula>
    </cfRule>
    <cfRule type="containsText" dxfId="1057" priority="525" operator="containsText" text="6- Moderado">
      <formula>NOT(ISERROR(SEARCH("6- Moderado",D20)))</formula>
    </cfRule>
    <cfRule type="containsText" dxfId="1056" priority="526" operator="containsText" text="4- Moderado">
      <formula>NOT(ISERROR(SEARCH("4- Moderado",D20)))</formula>
    </cfRule>
    <cfRule type="containsText" dxfId="1055" priority="527" operator="containsText" text="3- Bajo">
      <formula>NOT(ISERROR(SEARCH("3- Bajo",D20)))</formula>
    </cfRule>
    <cfRule type="containsText" dxfId="1054" priority="528" operator="containsText" text="4- Bajo">
      <formula>NOT(ISERROR(SEARCH("4- Bajo",D20)))</formula>
    </cfRule>
    <cfRule type="containsText" dxfId="1053" priority="529" operator="containsText" text="1- Bajo">
      <formula>NOT(ISERROR(SEARCH("1- Bajo",D20)))</formula>
    </cfRule>
  </conditionalFormatting>
  <conditionalFormatting sqref="K25:L25">
    <cfRule type="containsText" dxfId="1052" priority="518" operator="containsText" text="3- Moderado">
      <formula>NOT(ISERROR(SEARCH("3- Moderado",K25)))</formula>
    </cfRule>
    <cfRule type="containsText" dxfId="1051" priority="519" operator="containsText" text="6- Moderado">
      <formula>NOT(ISERROR(SEARCH("6- Moderado",K25)))</formula>
    </cfRule>
    <cfRule type="containsText" dxfId="1050" priority="520" operator="containsText" text="4- Moderado">
      <formula>NOT(ISERROR(SEARCH("4- Moderado",K25)))</formula>
    </cfRule>
    <cfRule type="containsText" dxfId="1049" priority="521" operator="containsText" text="3- Bajo">
      <formula>NOT(ISERROR(SEARCH("3- Bajo",K25)))</formula>
    </cfRule>
    <cfRule type="containsText" dxfId="1048" priority="522" operator="containsText" text="4- Bajo">
      <formula>NOT(ISERROR(SEARCH("4- Bajo",K25)))</formula>
    </cfRule>
    <cfRule type="containsText" dxfId="1047" priority="523" operator="containsText" text="1- Bajo">
      <formula>NOT(ISERROR(SEARCH("1- Bajo",K25)))</formula>
    </cfRule>
  </conditionalFormatting>
  <conditionalFormatting sqref="H25:I25">
    <cfRule type="containsText" dxfId="1046" priority="512" operator="containsText" text="3- Moderado">
      <formula>NOT(ISERROR(SEARCH("3- Moderado",H25)))</formula>
    </cfRule>
    <cfRule type="containsText" dxfId="1045" priority="513" operator="containsText" text="6- Moderado">
      <formula>NOT(ISERROR(SEARCH("6- Moderado",H25)))</formula>
    </cfRule>
    <cfRule type="containsText" dxfId="1044" priority="514" operator="containsText" text="4- Moderado">
      <formula>NOT(ISERROR(SEARCH("4- Moderado",H25)))</formula>
    </cfRule>
    <cfRule type="containsText" dxfId="1043" priority="515" operator="containsText" text="3- Bajo">
      <formula>NOT(ISERROR(SEARCH("3- Bajo",H25)))</formula>
    </cfRule>
    <cfRule type="containsText" dxfId="1042" priority="516" operator="containsText" text="4- Bajo">
      <formula>NOT(ISERROR(SEARCH("4- Bajo",H25)))</formula>
    </cfRule>
    <cfRule type="containsText" dxfId="1041" priority="517" operator="containsText" text="1- Bajo">
      <formula>NOT(ISERROR(SEARCH("1- Bajo",H25)))</formula>
    </cfRule>
  </conditionalFormatting>
  <conditionalFormatting sqref="A25 C25:E25">
    <cfRule type="containsText" dxfId="1040" priority="506" operator="containsText" text="3- Moderado">
      <formula>NOT(ISERROR(SEARCH("3- Moderado",A25)))</formula>
    </cfRule>
    <cfRule type="containsText" dxfId="1039" priority="507" operator="containsText" text="6- Moderado">
      <formula>NOT(ISERROR(SEARCH("6- Moderado",A25)))</formula>
    </cfRule>
    <cfRule type="containsText" dxfId="1038" priority="508" operator="containsText" text="4- Moderado">
      <formula>NOT(ISERROR(SEARCH("4- Moderado",A25)))</formula>
    </cfRule>
    <cfRule type="containsText" dxfId="1037" priority="509" operator="containsText" text="3- Bajo">
      <formula>NOT(ISERROR(SEARCH("3- Bajo",A25)))</formula>
    </cfRule>
    <cfRule type="containsText" dxfId="1036" priority="510" operator="containsText" text="4- Bajo">
      <formula>NOT(ISERROR(SEARCH("4- Bajo",A25)))</formula>
    </cfRule>
    <cfRule type="containsText" dxfId="1035" priority="511" operator="containsText" text="1- Bajo">
      <formula>NOT(ISERROR(SEARCH("1- Bajo",A25)))</formula>
    </cfRule>
  </conditionalFormatting>
  <conditionalFormatting sqref="F25:G25">
    <cfRule type="containsText" dxfId="1034" priority="500" operator="containsText" text="3- Moderado">
      <formula>NOT(ISERROR(SEARCH("3- Moderado",F25)))</formula>
    </cfRule>
    <cfRule type="containsText" dxfId="1033" priority="501" operator="containsText" text="6- Moderado">
      <formula>NOT(ISERROR(SEARCH("6- Moderado",F25)))</formula>
    </cfRule>
    <cfRule type="containsText" dxfId="1032" priority="502" operator="containsText" text="4- Moderado">
      <formula>NOT(ISERROR(SEARCH("4- Moderado",F25)))</formula>
    </cfRule>
    <cfRule type="containsText" dxfId="1031" priority="503" operator="containsText" text="3- Bajo">
      <formula>NOT(ISERROR(SEARCH("3- Bajo",F25)))</formula>
    </cfRule>
    <cfRule type="containsText" dxfId="1030" priority="504" operator="containsText" text="4- Bajo">
      <formula>NOT(ISERROR(SEARCH("4- Bajo",F25)))</formula>
    </cfRule>
    <cfRule type="containsText" dxfId="1029" priority="505" operator="containsText" text="1- Bajo">
      <formula>NOT(ISERROR(SEARCH("1- Bajo",F25)))</formula>
    </cfRule>
  </conditionalFormatting>
  <conditionalFormatting sqref="J25:J29">
    <cfRule type="containsText" dxfId="1028" priority="495" operator="containsText" text="Bajo">
      <formula>NOT(ISERROR(SEARCH("Bajo",J25)))</formula>
    </cfRule>
    <cfRule type="containsText" dxfId="1027" priority="496" operator="containsText" text="Moderado">
      <formula>NOT(ISERROR(SEARCH("Moderado",J25)))</formula>
    </cfRule>
    <cfRule type="containsText" dxfId="1026" priority="497" operator="containsText" text="Alto">
      <formula>NOT(ISERROR(SEARCH("Alto",J25)))</formula>
    </cfRule>
    <cfRule type="containsText" dxfId="1025" priority="498" operator="containsText" text="Extremo">
      <formula>NOT(ISERROR(SEARCH("Extremo",J25)))</formula>
    </cfRule>
    <cfRule type="colorScale" priority="499">
      <colorScale>
        <cfvo type="min"/>
        <cfvo type="max"/>
        <color rgb="FFFF7128"/>
        <color rgb="FFFFEF9C"/>
      </colorScale>
    </cfRule>
  </conditionalFormatting>
  <conditionalFormatting sqref="M25:M29">
    <cfRule type="containsText" dxfId="1024" priority="470" operator="containsText" text="Moderado">
      <formula>NOT(ISERROR(SEARCH("Moderado",M25)))</formula>
    </cfRule>
    <cfRule type="containsText" dxfId="1023" priority="490" operator="containsText" text="Bajo">
      <formula>NOT(ISERROR(SEARCH("Bajo",M25)))</formula>
    </cfRule>
    <cfRule type="containsText" dxfId="1022" priority="491" operator="containsText" text="Moderado">
      <formula>NOT(ISERROR(SEARCH("Moderado",M25)))</formula>
    </cfRule>
    <cfRule type="containsText" dxfId="1021" priority="492" operator="containsText" text="Alto">
      <formula>NOT(ISERROR(SEARCH("Alto",M25)))</formula>
    </cfRule>
    <cfRule type="containsText" dxfId="1020" priority="493" operator="containsText" text="Extremo">
      <formula>NOT(ISERROR(SEARCH("Extremo",M25)))</formula>
    </cfRule>
    <cfRule type="colorScale" priority="494">
      <colorScale>
        <cfvo type="min"/>
        <cfvo type="max"/>
        <color rgb="FFFF7128"/>
        <color rgb="FFFFEF9C"/>
      </colorScale>
    </cfRule>
  </conditionalFormatting>
  <conditionalFormatting sqref="N25">
    <cfRule type="containsText" dxfId="1019" priority="484" operator="containsText" text="3- Moderado">
      <formula>NOT(ISERROR(SEARCH("3- Moderado",N25)))</formula>
    </cfRule>
    <cfRule type="containsText" dxfId="1018" priority="485" operator="containsText" text="6- Moderado">
      <formula>NOT(ISERROR(SEARCH("6- Moderado",N25)))</formula>
    </cfRule>
    <cfRule type="containsText" dxfId="1017" priority="486" operator="containsText" text="4- Moderado">
      <formula>NOT(ISERROR(SEARCH("4- Moderado",N25)))</formula>
    </cfRule>
    <cfRule type="containsText" dxfId="1016" priority="487" operator="containsText" text="3- Bajo">
      <formula>NOT(ISERROR(SEARCH("3- Bajo",N25)))</formula>
    </cfRule>
    <cfRule type="containsText" dxfId="1015" priority="488" operator="containsText" text="4- Bajo">
      <formula>NOT(ISERROR(SEARCH("4- Bajo",N25)))</formula>
    </cfRule>
    <cfRule type="containsText" dxfId="1014" priority="489" operator="containsText" text="1- Bajo">
      <formula>NOT(ISERROR(SEARCH("1- Bajo",N25)))</formula>
    </cfRule>
  </conditionalFormatting>
  <conditionalFormatting sqref="H25:H29">
    <cfRule type="containsText" dxfId="1013" priority="471" operator="containsText" text="Muy Alta">
      <formula>NOT(ISERROR(SEARCH("Muy Alta",H25)))</formula>
    </cfRule>
    <cfRule type="containsText" dxfId="1012" priority="472" operator="containsText" text="Alta">
      <formula>NOT(ISERROR(SEARCH("Alta",H25)))</formula>
    </cfRule>
    <cfRule type="containsText" dxfId="1011" priority="473" operator="containsText" text="Muy Alta">
      <formula>NOT(ISERROR(SEARCH("Muy Alta",H25)))</formula>
    </cfRule>
    <cfRule type="containsText" dxfId="1010" priority="478" operator="containsText" text="Muy Baja">
      <formula>NOT(ISERROR(SEARCH("Muy Baja",H25)))</formula>
    </cfRule>
    <cfRule type="containsText" dxfId="1009" priority="479" operator="containsText" text="Baja">
      <formula>NOT(ISERROR(SEARCH("Baja",H25)))</formula>
    </cfRule>
    <cfRule type="containsText" dxfId="1008" priority="480" operator="containsText" text="Media">
      <formula>NOT(ISERROR(SEARCH("Media",H25)))</formula>
    </cfRule>
    <cfRule type="containsText" dxfId="1007" priority="481" operator="containsText" text="Alta">
      <formula>NOT(ISERROR(SEARCH("Alta",H25)))</formula>
    </cfRule>
    <cfRule type="containsText" dxfId="1006" priority="483" operator="containsText" text="Muy Alta">
      <formula>NOT(ISERROR(SEARCH("Muy Alta",H25)))</formula>
    </cfRule>
  </conditionalFormatting>
  <conditionalFormatting sqref="I25:I29">
    <cfRule type="containsText" dxfId="1005" priority="474" operator="containsText" text="Catastrófico">
      <formula>NOT(ISERROR(SEARCH("Catastrófico",I25)))</formula>
    </cfRule>
    <cfRule type="containsText" dxfId="1004" priority="475" operator="containsText" text="Mayor">
      <formula>NOT(ISERROR(SEARCH("Mayor",I25)))</formula>
    </cfRule>
    <cfRule type="containsText" dxfId="1003" priority="476" operator="containsText" text="Menor">
      <formula>NOT(ISERROR(SEARCH("Menor",I25)))</formula>
    </cfRule>
    <cfRule type="containsText" dxfId="1002" priority="477" operator="containsText" text="Leve">
      <formula>NOT(ISERROR(SEARCH("Leve",I25)))</formula>
    </cfRule>
    <cfRule type="containsText" dxfId="1001" priority="482" operator="containsText" text="Moderado">
      <formula>NOT(ISERROR(SEARCH("Moderado",I25)))</formula>
    </cfRule>
  </conditionalFormatting>
  <conditionalFormatting sqref="K25:K29">
    <cfRule type="containsText" dxfId="1000" priority="469" operator="containsText" text="Media">
      <formula>NOT(ISERROR(SEARCH("Media",K25)))</formula>
    </cfRule>
  </conditionalFormatting>
  <conditionalFormatting sqref="L25:L29">
    <cfRule type="containsText" dxfId="999" priority="468" operator="containsText" text="Moderado">
      <formula>NOT(ISERROR(SEARCH("Moderado",L25)))</formula>
    </cfRule>
  </conditionalFormatting>
  <conditionalFormatting sqref="J25:J29">
    <cfRule type="containsText" dxfId="998" priority="467" operator="containsText" text="Moderado">
      <formula>NOT(ISERROR(SEARCH("Moderado",J25)))</formula>
    </cfRule>
  </conditionalFormatting>
  <conditionalFormatting sqref="J25:J29">
    <cfRule type="containsText" dxfId="997" priority="465" operator="containsText" text="Bajo">
      <formula>NOT(ISERROR(SEARCH("Bajo",J25)))</formula>
    </cfRule>
    <cfRule type="containsText" dxfId="996" priority="466" operator="containsText" text="Extremo">
      <formula>NOT(ISERROR(SEARCH("Extremo",J25)))</formula>
    </cfRule>
  </conditionalFormatting>
  <conditionalFormatting sqref="K25:K29">
    <cfRule type="containsText" dxfId="995" priority="463" operator="containsText" text="Baja">
      <formula>NOT(ISERROR(SEARCH("Baja",K25)))</formula>
    </cfRule>
    <cfRule type="containsText" dxfId="994" priority="464" operator="containsText" text="Muy Baja">
      <formula>NOT(ISERROR(SEARCH("Muy Baja",K25)))</formula>
    </cfRule>
  </conditionalFormatting>
  <conditionalFormatting sqref="K25:K29">
    <cfRule type="containsText" dxfId="993" priority="461" operator="containsText" text="Muy Alta">
      <formula>NOT(ISERROR(SEARCH("Muy Alta",K25)))</formula>
    </cfRule>
    <cfRule type="containsText" dxfId="992" priority="462" operator="containsText" text="Alta">
      <formula>NOT(ISERROR(SEARCH("Alta",K25)))</formula>
    </cfRule>
  </conditionalFormatting>
  <conditionalFormatting sqref="L25:L29">
    <cfRule type="containsText" dxfId="991" priority="457" operator="containsText" text="Catastrófico">
      <formula>NOT(ISERROR(SEARCH("Catastrófico",L25)))</formula>
    </cfRule>
    <cfRule type="containsText" dxfId="990" priority="458" operator="containsText" text="Mayor">
      <formula>NOT(ISERROR(SEARCH("Mayor",L25)))</formula>
    </cfRule>
    <cfRule type="containsText" dxfId="989" priority="459" operator="containsText" text="Menor">
      <formula>NOT(ISERROR(SEARCH("Menor",L25)))</formula>
    </cfRule>
    <cfRule type="containsText" dxfId="988" priority="460" operator="containsText" text="Leve">
      <formula>NOT(ISERROR(SEARCH("Leve",L25)))</formula>
    </cfRule>
  </conditionalFormatting>
  <conditionalFormatting sqref="K30:L30">
    <cfRule type="containsText" dxfId="987" priority="451" operator="containsText" text="3- Moderado">
      <formula>NOT(ISERROR(SEARCH("3- Moderado",K30)))</formula>
    </cfRule>
    <cfRule type="containsText" dxfId="986" priority="452" operator="containsText" text="6- Moderado">
      <formula>NOT(ISERROR(SEARCH("6- Moderado",K30)))</formula>
    </cfRule>
    <cfRule type="containsText" dxfId="985" priority="453" operator="containsText" text="4- Moderado">
      <formula>NOT(ISERROR(SEARCH("4- Moderado",K30)))</formula>
    </cfRule>
    <cfRule type="containsText" dxfId="984" priority="454" operator="containsText" text="3- Bajo">
      <formula>NOT(ISERROR(SEARCH("3- Bajo",K30)))</formula>
    </cfRule>
    <cfRule type="containsText" dxfId="983" priority="455" operator="containsText" text="4- Bajo">
      <formula>NOT(ISERROR(SEARCH("4- Bajo",K30)))</formula>
    </cfRule>
    <cfRule type="containsText" dxfId="982" priority="456" operator="containsText" text="1- Bajo">
      <formula>NOT(ISERROR(SEARCH("1- Bajo",K30)))</formula>
    </cfRule>
  </conditionalFormatting>
  <conditionalFormatting sqref="H30:I30">
    <cfRule type="containsText" dxfId="981" priority="445" operator="containsText" text="3- Moderado">
      <formula>NOT(ISERROR(SEARCH("3- Moderado",H30)))</formula>
    </cfRule>
    <cfRule type="containsText" dxfId="980" priority="446" operator="containsText" text="6- Moderado">
      <formula>NOT(ISERROR(SEARCH("6- Moderado",H30)))</formula>
    </cfRule>
    <cfRule type="containsText" dxfId="979" priority="447" operator="containsText" text="4- Moderado">
      <formula>NOT(ISERROR(SEARCH("4- Moderado",H30)))</formula>
    </cfRule>
    <cfRule type="containsText" dxfId="978" priority="448" operator="containsText" text="3- Bajo">
      <formula>NOT(ISERROR(SEARCH("3- Bajo",H30)))</formula>
    </cfRule>
    <cfRule type="containsText" dxfId="977" priority="449" operator="containsText" text="4- Bajo">
      <formula>NOT(ISERROR(SEARCH("4- Bajo",H30)))</formula>
    </cfRule>
    <cfRule type="containsText" dxfId="976" priority="450" operator="containsText" text="1- Bajo">
      <formula>NOT(ISERROR(SEARCH("1- Bajo",H30)))</formula>
    </cfRule>
  </conditionalFormatting>
  <conditionalFormatting sqref="A30 C30:E30">
    <cfRule type="containsText" dxfId="975" priority="439" operator="containsText" text="3- Moderado">
      <formula>NOT(ISERROR(SEARCH("3- Moderado",A30)))</formula>
    </cfRule>
    <cfRule type="containsText" dxfId="974" priority="440" operator="containsText" text="6- Moderado">
      <formula>NOT(ISERROR(SEARCH("6- Moderado",A30)))</formula>
    </cfRule>
    <cfRule type="containsText" dxfId="973" priority="441" operator="containsText" text="4- Moderado">
      <formula>NOT(ISERROR(SEARCH("4- Moderado",A30)))</formula>
    </cfRule>
    <cfRule type="containsText" dxfId="972" priority="442" operator="containsText" text="3- Bajo">
      <formula>NOT(ISERROR(SEARCH("3- Bajo",A30)))</formula>
    </cfRule>
    <cfRule type="containsText" dxfId="971" priority="443" operator="containsText" text="4- Bajo">
      <formula>NOT(ISERROR(SEARCH("4- Bajo",A30)))</formula>
    </cfRule>
    <cfRule type="containsText" dxfId="970" priority="444" operator="containsText" text="1- Bajo">
      <formula>NOT(ISERROR(SEARCH("1- Bajo",A30)))</formula>
    </cfRule>
  </conditionalFormatting>
  <conditionalFormatting sqref="F30:G30">
    <cfRule type="containsText" dxfId="969" priority="433" operator="containsText" text="3- Moderado">
      <formula>NOT(ISERROR(SEARCH("3- Moderado",F30)))</formula>
    </cfRule>
    <cfRule type="containsText" dxfId="968" priority="434" operator="containsText" text="6- Moderado">
      <formula>NOT(ISERROR(SEARCH("6- Moderado",F30)))</formula>
    </cfRule>
    <cfRule type="containsText" dxfId="967" priority="435" operator="containsText" text="4- Moderado">
      <formula>NOT(ISERROR(SEARCH("4- Moderado",F30)))</formula>
    </cfRule>
    <cfRule type="containsText" dxfId="966" priority="436" operator="containsText" text="3- Bajo">
      <formula>NOT(ISERROR(SEARCH("3- Bajo",F30)))</formula>
    </cfRule>
    <cfRule type="containsText" dxfId="965" priority="437" operator="containsText" text="4- Bajo">
      <formula>NOT(ISERROR(SEARCH("4- Bajo",F30)))</formula>
    </cfRule>
    <cfRule type="containsText" dxfId="964" priority="438" operator="containsText" text="1- Bajo">
      <formula>NOT(ISERROR(SEARCH("1- Bajo",F30)))</formula>
    </cfRule>
  </conditionalFormatting>
  <conditionalFormatting sqref="J30:J34">
    <cfRule type="containsText" dxfId="963" priority="428" operator="containsText" text="Bajo">
      <formula>NOT(ISERROR(SEARCH("Bajo",J30)))</formula>
    </cfRule>
    <cfRule type="containsText" dxfId="962" priority="429" operator="containsText" text="Moderado">
      <formula>NOT(ISERROR(SEARCH("Moderado",J30)))</formula>
    </cfRule>
    <cfRule type="containsText" dxfId="961" priority="430" operator="containsText" text="Alto">
      <formula>NOT(ISERROR(SEARCH("Alto",J30)))</formula>
    </cfRule>
    <cfRule type="containsText" dxfId="960" priority="431" operator="containsText" text="Extremo">
      <formula>NOT(ISERROR(SEARCH("Extremo",J30)))</formula>
    </cfRule>
    <cfRule type="colorScale" priority="432">
      <colorScale>
        <cfvo type="min"/>
        <cfvo type="max"/>
        <color rgb="FFFF7128"/>
        <color rgb="FFFFEF9C"/>
      </colorScale>
    </cfRule>
  </conditionalFormatting>
  <conditionalFormatting sqref="M30:M34">
    <cfRule type="containsText" dxfId="959" priority="403" operator="containsText" text="Moderado">
      <formula>NOT(ISERROR(SEARCH("Moderado",M30)))</formula>
    </cfRule>
    <cfRule type="containsText" dxfId="958" priority="423" operator="containsText" text="Bajo">
      <formula>NOT(ISERROR(SEARCH("Bajo",M30)))</formula>
    </cfRule>
    <cfRule type="containsText" dxfId="957" priority="424" operator="containsText" text="Moderado">
      <formula>NOT(ISERROR(SEARCH("Moderado",M30)))</formula>
    </cfRule>
    <cfRule type="containsText" dxfId="956" priority="425" operator="containsText" text="Alto">
      <formula>NOT(ISERROR(SEARCH("Alto",M30)))</formula>
    </cfRule>
    <cfRule type="containsText" dxfId="955" priority="426" operator="containsText" text="Extremo">
      <formula>NOT(ISERROR(SEARCH("Extremo",M30)))</formula>
    </cfRule>
    <cfRule type="colorScale" priority="427">
      <colorScale>
        <cfvo type="min"/>
        <cfvo type="max"/>
        <color rgb="FFFF7128"/>
        <color rgb="FFFFEF9C"/>
      </colorScale>
    </cfRule>
  </conditionalFormatting>
  <conditionalFormatting sqref="N30">
    <cfRule type="containsText" dxfId="954" priority="417" operator="containsText" text="3- Moderado">
      <formula>NOT(ISERROR(SEARCH("3- Moderado",N30)))</formula>
    </cfRule>
    <cfRule type="containsText" dxfId="953" priority="418" operator="containsText" text="6- Moderado">
      <formula>NOT(ISERROR(SEARCH("6- Moderado",N30)))</formula>
    </cfRule>
    <cfRule type="containsText" dxfId="952" priority="419" operator="containsText" text="4- Moderado">
      <formula>NOT(ISERROR(SEARCH("4- Moderado",N30)))</formula>
    </cfRule>
    <cfRule type="containsText" dxfId="951" priority="420" operator="containsText" text="3- Bajo">
      <formula>NOT(ISERROR(SEARCH("3- Bajo",N30)))</formula>
    </cfRule>
    <cfRule type="containsText" dxfId="950" priority="421" operator="containsText" text="4- Bajo">
      <formula>NOT(ISERROR(SEARCH("4- Bajo",N30)))</formula>
    </cfRule>
    <cfRule type="containsText" dxfId="949" priority="422" operator="containsText" text="1- Bajo">
      <formula>NOT(ISERROR(SEARCH("1- Bajo",N30)))</formula>
    </cfRule>
  </conditionalFormatting>
  <conditionalFormatting sqref="H30:H34">
    <cfRule type="containsText" dxfId="948" priority="404" operator="containsText" text="Muy Alta">
      <formula>NOT(ISERROR(SEARCH("Muy Alta",H30)))</formula>
    </cfRule>
    <cfRule type="containsText" dxfId="947" priority="405" operator="containsText" text="Alta">
      <formula>NOT(ISERROR(SEARCH("Alta",H30)))</formula>
    </cfRule>
    <cfRule type="containsText" dxfId="946" priority="406" operator="containsText" text="Muy Alta">
      <formula>NOT(ISERROR(SEARCH("Muy Alta",H30)))</formula>
    </cfRule>
    <cfRule type="containsText" dxfId="945" priority="411" operator="containsText" text="Muy Baja">
      <formula>NOT(ISERROR(SEARCH("Muy Baja",H30)))</formula>
    </cfRule>
    <cfRule type="containsText" dxfId="944" priority="412" operator="containsText" text="Baja">
      <formula>NOT(ISERROR(SEARCH("Baja",H30)))</formula>
    </cfRule>
    <cfRule type="containsText" dxfId="943" priority="413" operator="containsText" text="Media">
      <formula>NOT(ISERROR(SEARCH("Media",H30)))</formula>
    </cfRule>
    <cfRule type="containsText" dxfId="942" priority="414" operator="containsText" text="Alta">
      <formula>NOT(ISERROR(SEARCH("Alta",H30)))</formula>
    </cfRule>
    <cfRule type="containsText" dxfId="941" priority="416" operator="containsText" text="Muy Alta">
      <formula>NOT(ISERROR(SEARCH("Muy Alta",H30)))</formula>
    </cfRule>
  </conditionalFormatting>
  <conditionalFormatting sqref="I30:I34">
    <cfRule type="containsText" dxfId="940" priority="407" operator="containsText" text="Catastrófico">
      <formula>NOT(ISERROR(SEARCH("Catastrófico",I30)))</formula>
    </cfRule>
    <cfRule type="containsText" dxfId="939" priority="408" operator="containsText" text="Mayor">
      <formula>NOT(ISERROR(SEARCH("Mayor",I30)))</formula>
    </cfRule>
    <cfRule type="containsText" dxfId="938" priority="409" operator="containsText" text="Menor">
      <formula>NOT(ISERROR(SEARCH("Menor",I30)))</formula>
    </cfRule>
    <cfRule type="containsText" dxfId="937" priority="410" operator="containsText" text="Leve">
      <formula>NOT(ISERROR(SEARCH("Leve",I30)))</formula>
    </cfRule>
    <cfRule type="containsText" dxfId="936" priority="415" operator="containsText" text="Moderado">
      <formula>NOT(ISERROR(SEARCH("Moderado",I30)))</formula>
    </cfRule>
  </conditionalFormatting>
  <conditionalFormatting sqref="K30:K34">
    <cfRule type="containsText" dxfId="935" priority="402" operator="containsText" text="Media">
      <formula>NOT(ISERROR(SEARCH("Media",K30)))</formula>
    </cfRule>
  </conditionalFormatting>
  <conditionalFormatting sqref="L30:L34">
    <cfRule type="containsText" dxfId="934" priority="401" operator="containsText" text="Moderado">
      <formula>NOT(ISERROR(SEARCH("Moderado",L30)))</formula>
    </cfRule>
  </conditionalFormatting>
  <conditionalFormatting sqref="J30:J34">
    <cfRule type="containsText" dxfId="933" priority="400" operator="containsText" text="Moderado">
      <formula>NOT(ISERROR(SEARCH("Moderado",J30)))</formula>
    </cfRule>
  </conditionalFormatting>
  <conditionalFormatting sqref="J30:J34">
    <cfRule type="containsText" dxfId="932" priority="398" operator="containsText" text="Bajo">
      <formula>NOT(ISERROR(SEARCH("Bajo",J30)))</formula>
    </cfRule>
    <cfRule type="containsText" dxfId="931" priority="399" operator="containsText" text="Extremo">
      <formula>NOT(ISERROR(SEARCH("Extremo",J30)))</formula>
    </cfRule>
  </conditionalFormatting>
  <conditionalFormatting sqref="K30:K34">
    <cfRule type="containsText" dxfId="930" priority="396" operator="containsText" text="Baja">
      <formula>NOT(ISERROR(SEARCH("Baja",K30)))</formula>
    </cfRule>
    <cfRule type="containsText" dxfId="929" priority="397" operator="containsText" text="Muy Baja">
      <formula>NOT(ISERROR(SEARCH("Muy Baja",K30)))</formula>
    </cfRule>
  </conditionalFormatting>
  <conditionalFormatting sqref="K30:K34">
    <cfRule type="containsText" dxfId="928" priority="394" operator="containsText" text="Muy Alta">
      <formula>NOT(ISERROR(SEARCH("Muy Alta",K30)))</formula>
    </cfRule>
    <cfRule type="containsText" dxfId="927" priority="395" operator="containsText" text="Alta">
      <formula>NOT(ISERROR(SEARCH("Alta",K30)))</formula>
    </cfRule>
  </conditionalFormatting>
  <conditionalFormatting sqref="L30:L34">
    <cfRule type="containsText" dxfId="926" priority="390" operator="containsText" text="Catastrófico">
      <formula>NOT(ISERROR(SEARCH("Catastrófico",L30)))</formula>
    </cfRule>
    <cfRule type="containsText" dxfId="925" priority="391" operator="containsText" text="Mayor">
      <formula>NOT(ISERROR(SEARCH("Mayor",L30)))</formula>
    </cfRule>
    <cfRule type="containsText" dxfId="924" priority="392" operator="containsText" text="Menor">
      <formula>NOT(ISERROR(SEARCH("Menor",L30)))</formula>
    </cfRule>
    <cfRule type="containsText" dxfId="923" priority="393" operator="containsText" text="Leve">
      <formula>NOT(ISERROR(SEARCH("Leve",L30)))</formula>
    </cfRule>
  </conditionalFormatting>
  <conditionalFormatting sqref="K35:L35">
    <cfRule type="containsText" dxfId="922" priority="384" operator="containsText" text="3- Moderado">
      <formula>NOT(ISERROR(SEARCH("3- Moderado",K35)))</formula>
    </cfRule>
    <cfRule type="containsText" dxfId="921" priority="385" operator="containsText" text="6- Moderado">
      <formula>NOT(ISERROR(SEARCH("6- Moderado",K35)))</formula>
    </cfRule>
    <cfRule type="containsText" dxfId="920" priority="386" operator="containsText" text="4- Moderado">
      <formula>NOT(ISERROR(SEARCH("4- Moderado",K35)))</formula>
    </cfRule>
    <cfRule type="containsText" dxfId="919" priority="387" operator="containsText" text="3- Bajo">
      <formula>NOT(ISERROR(SEARCH("3- Bajo",K35)))</formula>
    </cfRule>
    <cfRule type="containsText" dxfId="918" priority="388" operator="containsText" text="4- Bajo">
      <formula>NOT(ISERROR(SEARCH("4- Bajo",K35)))</formula>
    </cfRule>
    <cfRule type="containsText" dxfId="917" priority="389" operator="containsText" text="1- Bajo">
      <formula>NOT(ISERROR(SEARCH("1- Bajo",K35)))</formula>
    </cfRule>
  </conditionalFormatting>
  <conditionalFormatting sqref="H35:I35">
    <cfRule type="containsText" dxfId="916" priority="378" operator="containsText" text="3- Moderado">
      <formula>NOT(ISERROR(SEARCH("3- Moderado",H35)))</formula>
    </cfRule>
    <cfRule type="containsText" dxfId="915" priority="379" operator="containsText" text="6- Moderado">
      <formula>NOT(ISERROR(SEARCH("6- Moderado",H35)))</formula>
    </cfRule>
    <cfRule type="containsText" dxfId="914" priority="380" operator="containsText" text="4- Moderado">
      <formula>NOT(ISERROR(SEARCH("4- Moderado",H35)))</formula>
    </cfRule>
    <cfRule type="containsText" dxfId="913" priority="381" operator="containsText" text="3- Bajo">
      <formula>NOT(ISERROR(SEARCH("3- Bajo",H35)))</formula>
    </cfRule>
    <cfRule type="containsText" dxfId="912" priority="382" operator="containsText" text="4- Bajo">
      <formula>NOT(ISERROR(SEARCH("4- Bajo",H35)))</formula>
    </cfRule>
    <cfRule type="containsText" dxfId="911" priority="383" operator="containsText" text="1- Bajo">
      <formula>NOT(ISERROR(SEARCH("1- Bajo",H35)))</formula>
    </cfRule>
  </conditionalFormatting>
  <conditionalFormatting sqref="A35 C35:E35">
    <cfRule type="containsText" dxfId="910" priority="372" operator="containsText" text="3- Moderado">
      <formula>NOT(ISERROR(SEARCH("3- Moderado",A35)))</formula>
    </cfRule>
    <cfRule type="containsText" dxfId="909" priority="373" operator="containsText" text="6- Moderado">
      <formula>NOT(ISERROR(SEARCH("6- Moderado",A35)))</formula>
    </cfRule>
    <cfRule type="containsText" dxfId="908" priority="374" operator="containsText" text="4- Moderado">
      <formula>NOT(ISERROR(SEARCH("4- Moderado",A35)))</formula>
    </cfRule>
    <cfRule type="containsText" dxfId="907" priority="375" operator="containsText" text="3- Bajo">
      <formula>NOT(ISERROR(SEARCH("3- Bajo",A35)))</formula>
    </cfRule>
    <cfRule type="containsText" dxfId="906" priority="376" operator="containsText" text="4- Bajo">
      <formula>NOT(ISERROR(SEARCH("4- Bajo",A35)))</formula>
    </cfRule>
    <cfRule type="containsText" dxfId="905" priority="377" operator="containsText" text="1- Bajo">
      <formula>NOT(ISERROR(SEARCH("1- Bajo",A35)))</formula>
    </cfRule>
  </conditionalFormatting>
  <conditionalFormatting sqref="F35:G35">
    <cfRule type="containsText" dxfId="904" priority="366" operator="containsText" text="3- Moderado">
      <formula>NOT(ISERROR(SEARCH("3- Moderado",F35)))</formula>
    </cfRule>
    <cfRule type="containsText" dxfId="903" priority="367" operator="containsText" text="6- Moderado">
      <formula>NOT(ISERROR(SEARCH("6- Moderado",F35)))</formula>
    </cfRule>
    <cfRule type="containsText" dxfId="902" priority="368" operator="containsText" text="4- Moderado">
      <formula>NOT(ISERROR(SEARCH("4- Moderado",F35)))</formula>
    </cfRule>
    <cfRule type="containsText" dxfId="901" priority="369" operator="containsText" text="3- Bajo">
      <formula>NOT(ISERROR(SEARCH("3- Bajo",F35)))</formula>
    </cfRule>
    <cfRule type="containsText" dxfId="900" priority="370" operator="containsText" text="4- Bajo">
      <formula>NOT(ISERROR(SEARCH("4- Bajo",F35)))</formula>
    </cfRule>
    <cfRule type="containsText" dxfId="899" priority="371" operator="containsText" text="1- Bajo">
      <formula>NOT(ISERROR(SEARCH("1- Bajo",F35)))</formula>
    </cfRule>
  </conditionalFormatting>
  <conditionalFormatting sqref="J35:J39">
    <cfRule type="containsText" dxfId="898" priority="361" operator="containsText" text="Bajo">
      <formula>NOT(ISERROR(SEARCH("Bajo",J35)))</formula>
    </cfRule>
    <cfRule type="containsText" dxfId="897" priority="362" operator="containsText" text="Moderado">
      <formula>NOT(ISERROR(SEARCH("Moderado",J35)))</formula>
    </cfRule>
    <cfRule type="containsText" dxfId="896" priority="363" operator="containsText" text="Alto">
      <formula>NOT(ISERROR(SEARCH("Alto",J35)))</formula>
    </cfRule>
    <cfRule type="containsText" dxfId="895" priority="364" operator="containsText" text="Extremo">
      <formula>NOT(ISERROR(SEARCH("Extremo",J35)))</formula>
    </cfRule>
    <cfRule type="colorScale" priority="365">
      <colorScale>
        <cfvo type="min"/>
        <cfvo type="max"/>
        <color rgb="FFFF7128"/>
        <color rgb="FFFFEF9C"/>
      </colorScale>
    </cfRule>
  </conditionalFormatting>
  <conditionalFormatting sqref="M35:M39">
    <cfRule type="containsText" dxfId="894" priority="336" operator="containsText" text="Moderado">
      <formula>NOT(ISERROR(SEARCH("Moderado",M35)))</formula>
    </cfRule>
    <cfRule type="containsText" dxfId="893" priority="356" operator="containsText" text="Bajo">
      <formula>NOT(ISERROR(SEARCH("Bajo",M35)))</formula>
    </cfRule>
    <cfRule type="containsText" dxfId="892" priority="357" operator="containsText" text="Moderado">
      <formula>NOT(ISERROR(SEARCH("Moderado",M35)))</formula>
    </cfRule>
    <cfRule type="containsText" dxfId="891" priority="358" operator="containsText" text="Alto">
      <formula>NOT(ISERROR(SEARCH("Alto",M35)))</formula>
    </cfRule>
    <cfRule type="containsText" dxfId="890" priority="359" operator="containsText" text="Extremo">
      <formula>NOT(ISERROR(SEARCH("Extremo",M35)))</formula>
    </cfRule>
    <cfRule type="colorScale" priority="360">
      <colorScale>
        <cfvo type="min"/>
        <cfvo type="max"/>
        <color rgb="FFFF7128"/>
        <color rgb="FFFFEF9C"/>
      </colorScale>
    </cfRule>
  </conditionalFormatting>
  <conditionalFormatting sqref="N35">
    <cfRule type="containsText" dxfId="889" priority="350" operator="containsText" text="3- Moderado">
      <formula>NOT(ISERROR(SEARCH("3- Moderado",N35)))</formula>
    </cfRule>
    <cfRule type="containsText" dxfId="888" priority="351" operator="containsText" text="6- Moderado">
      <formula>NOT(ISERROR(SEARCH("6- Moderado",N35)))</formula>
    </cfRule>
    <cfRule type="containsText" dxfId="887" priority="352" operator="containsText" text="4- Moderado">
      <formula>NOT(ISERROR(SEARCH("4- Moderado",N35)))</formula>
    </cfRule>
    <cfRule type="containsText" dxfId="886" priority="353" operator="containsText" text="3- Bajo">
      <formula>NOT(ISERROR(SEARCH("3- Bajo",N35)))</formula>
    </cfRule>
    <cfRule type="containsText" dxfId="885" priority="354" operator="containsText" text="4- Bajo">
      <formula>NOT(ISERROR(SEARCH("4- Bajo",N35)))</formula>
    </cfRule>
    <cfRule type="containsText" dxfId="884" priority="355" operator="containsText" text="1- Bajo">
      <formula>NOT(ISERROR(SEARCH("1- Bajo",N35)))</formula>
    </cfRule>
  </conditionalFormatting>
  <conditionalFormatting sqref="H35:H39">
    <cfRule type="containsText" dxfId="883" priority="337" operator="containsText" text="Muy Alta">
      <formula>NOT(ISERROR(SEARCH("Muy Alta",H35)))</formula>
    </cfRule>
    <cfRule type="containsText" dxfId="882" priority="338" operator="containsText" text="Alta">
      <formula>NOT(ISERROR(SEARCH("Alta",H35)))</formula>
    </cfRule>
    <cfRule type="containsText" dxfId="881" priority="339" operator="containsText" text="Muy Alta">
      <formula>NOT(ISERROR(SEARCH("Muy Alta",H35)))</formula>
    </cfRule>
    <cfRule type="containsText" dxfId="880" priority="344" operator="containsText" text="Muy Baja">
      <formula>NOT(ISERROR(SEARCH("Muy Baja",H35)))</formula>
    </cfRule>
    <cfRule type="containsText" dxfId="879" priority="345" operator="containsText" text="Baja">
      <formula>NOT(ISERROR(SEARCH("Baja",H35)))</formula>
    </cfRule>
    <cfRule type="containsText" dxfId="878" priority="346" operator="containsText" text="Media">
      <formula>NOT(ISERROR(SEARCH("Media",H35)))</formula>
    </cfRule>
    <cfRule type="containsText" dxfId="877" priority="347" operator="containsText" text="Alta">
      <formula>NOT(ISERROR(SEARCH("Alta",H35)))</formula>
    </cfRule>
    <cfRule type="containsText" dxfId="876" priority="349" operator="containsText" text="Muy Alta">
      <formula>NOT(ISERROR(SEARCH("Muy Alta",H35)))</formula>
    </cfRule>
  </conditionalFormatting>
  <conditionalFormatting sqref="I35:I39">
    <cfRule type="containsText" dxfId="875" priority="340" operator="containsText" text="Catastrófico">
      <formula>NOT(ISERROR(SEARCH("Catastrófico",I35)))</formula>
    </cfRule>
    <cfRule type="containsText" dxfId="874" priority="341" operator="containsText" text="Mayor">
      <formula>NOT(ISERROR(SEARCH("Mayor",I35)))</formula>
    </cfRule>
    <cfRule type="containsText" dxfId="873" priority="342" operator="containsText" text="Menor">
      <formula>NOT(ISERROR(SEARCH("Menor",I35)))</formula>
    </cfRule>
    <cfRule type="containsText" dxfId="872" priority="343" operator="containsText" text="Leve">
      <formula>NOT(ISERROR(SEARCH("Leve",I35)))</formula>
    </cfRule>
    <cfRule type="containsText" dxfId="871" priority="348" operator="containsText" text="Moderado">
      <formula>NOT(ISERROR(SEARCH("Moderado",I35)))</formula>
    </cfRule>
  </conditionalFormatting>
  <conditionalFormatting sqref="K35:K39">
    <cfRule type="containsText" dxfId="870" priority="335" operator="containsText" text="Media">
      <formula>NOT(ISERROR(SEARCH("Media",K35)))</formula>
    </cfRule>
  </conditionalFormatting>
  <conditionalFormatting sqref="L35:L39">
    <cfRule type="containsText" dxfId="869" priority="334" operator="containsText" text="Moderado">
      <formula>NOT(ISERROR(SEARCH("Moderado",L35)))</formula>
    </cfRule>
  </conditionalFormatting>
  <conditionalFormatting sqref="J35:J39">
    <cfRule type="containsText" dxfId="868" priority="333" operator="containsText" text="Moderado">
      <formula>NOT(ISERROR(SEARCH("Moderado",J35)))</formula>
    </cfRule>
  </conditionalFormatting>
  <conditionalFormatting sqref="J35:J39">
    <cfRule type="containsText" dxfId="867" priority="331" operator="containsText" text="Bajo">
      <formula>NOT(ISERROR(SEARCH("Bajo",J35)))</formula>
    </cfRule>
    <cfRule type="containsText" dxfId="866" priority="332" operator="containsText" text="Extremo">
      <formula>NOT(ISERROR(SEARCH("Extremo",J35)))</formula>
    </cfRule>
  </conditionalFormatting>
  <conditionalFormatting sqref="K35:K39">
    <cfRule type="containsText" dxfId="865" priority="329" operator="containsText" text="Baja">
      <formula>NOT(ISERROR(SEARCH("Baja",K35)))</formula>
    </cfRule>
    <cfRule type="containsText" dxfId="864" priority="330" operator="containsText" text="Muy Baja">
      <formula>NOT(ISERROR(SEARCH("Muy Baja",K35)))</formula>
    </cfRule>
  </conditionalFormatting>
  <conditionalFormatting sqref="K35:K39">
    <cfRule type="containsText" dxfId="863" priority="327" operator="containsText" text="Muy Alta">
      <formula>NOT(ISERROR(SEARCH("Muy Alta",K35)))</formula>
    </cfRule>
    <cfRule type="containsText" dxfId="862" priority="328" operator="containsText" text="Alta">
      <formula>NOT(ISERROR(SEARCH("Alta",K35)))</formula>
    </cfRule>
  </conditionalFormatting>
  <conditionalFormatting sqref="L35:L39">
    <cfRule type="containsText" dxfId="861" priority="323" operator="containsText" text="Catastrófico">
      <formula>NOT(ISERROR(SEARCH("Catastrófico",L35)))</formula>
    </cfRule>
    <cfRule type="containsText" dxfId="860" priority="324" operator="containsText" text="Mayor">
      <formula>NOT(ISERROR(SEARCH("Mayor",L35)))</formula>
    </cfRule>
    <cfRule type="containsText" dxfId="859" priority="325" operator="containsText" text="Menor">
      <formula>NOT(ISERROR(SEARCH("Menor",L35)))</formula>
    </cfRule>
    <cfRule type="containsText" dxfId="858" priority="326" operator="containsText" text="Leve">
      <formula>NOT(ISERROR(SEARCH("Leve",L35)))</formula>
    </cfRule>
  </conditionalFormatting>
  <conditionalFormatting sqref="K40:L40">
    <cfRule type="containsText" dxfId="857" priority="317" operator="containsText" text="3- Moderado">
      <formula>NOT(ISERROR(SEARCH("3- Moderado",K40)))</formula>
    </cfRule>
    <cfRule type="containsText" dxfId="856" priority="318" operator="containsText" text="6- Moderado">
      <formula>NOT(ISERROR(SEARCH("6- Moderado",K40)))</formula>
    </cfRule>
    <cfRule type="containsText" dxfId="855" priority="319" operator="containsText" text="4- Moderado">
      <formula>NOT(ISERROR(SEARCH("4- Moderado",K40)))</formula>
    </cfRule>
    <cfRule type="containsText" dxfId="854" priority="320" operator="containsText" text="3- Bajo">
      <formula>NOT(ISERROR(SEARCH("3- Bajo",K40)))</formula>
    </cfRule>
    <cfRule type="containsText" dxfId="853" priority="321" operator="containsText" text="4- Bajo">
      <formula>NOT(ISERROR(SEARCH("4- Bajo",K40)))</formula>
    </cfRule>
    <cfRule type="containsText" dxfId="852" priority="322" operator="containsText" text="1- Bajo">
      <formula>NOT(ISERROR(SEARCH("1- Bajo",K40)))</formula>
    </cfRule>
  </conditionalFormatting>
  <conditionalFormatting sqref="H40:I40">
    <cfRule type="containsText" dxfId="851" priority="311" operator="containsText" text="3- Moderado">
      <formula>NOT(ISERROR(SEARCH("3- Moderado",H40)))</formula>
    </cfRule>
    <cfRule type="containsText" dxfId="850" priority="312" operator="containsText" text="6- Moderado">
      <formula>NOT(ISERROR(SEARCH("6- Moderado",H40)))</formula>
    </cfRule>
    <cfRule type="containsText" dxfId="849" priority="313" operator="containsText" text="4- Moderado">
      <formula>NOT(ISERROR(SEARCH("4- Moderado",H40)))</formula>
    </cfRule>
    <cfRule type="containsText" dxfId="848" priority="314" operator="containsText" text="3- Bajo">
      <formula>NOT(ISERROR(SEARCH("3- Bajo",H40)))</formula>
    </cfRule>
    <cfRule type="containsText" dxfId="847" priority="315" operator="containsText" text="4- Bajo">
      <formula>NOT(ISERROR(SEARCH("4- Bajo",H40)))</formula>
    </cfRule>
    <cfRule type="containsText" dxfId="846" priority="316" operator="containsText" text="1- Bajo">
      <formula>NOT(ISERROR(SEARCH("1- Bajo",H40)))</formula>
    </cfRule>
  </conditionalFormatting>
  <conditionalFormatting sqref="A40 C40:E40">
    <cfRule type="containsText" dxfId="845" priority="305" operator="containsText" text="3- Moderado">
      <formula>NOT(ISERROR(SEARCH("3- Moderado",A40)))</formula>
    </cfRule>
    <cfRule type="containsText" dxfId="844" priority="306" operator="containsText" text="6- Moderado">
      <formula>NOT(ISERROR(SEARCH("6- Moderado",A40)))</formula>
    </cfRule>
    <cfRule type="containsText" dxfId="843" priority="307" operator="containsText" text="4- Moderado">
      <formula>NOT(ISERROR(SEARCH("4- Moderado",A40)))</formula>
    </cfRule>
    <cfRule type="containsText" dxfId="842" priority="308" operator="containsText" text="3- Bajo">
      <formula>NOT(ISERROR(SEARCH("3- Bajo",A40)))</formula>
    </cfRule>
    <cfRule type="containsText" dxfId="841" priority="309" operator="containsText" text="4- Bajo">
      <formula>NOT(ISERROR(SEARCH("4- Bajo",A40)))</formula>
    </cfRule>
    <cfRule type="containsText" dxfId="840" priority="310" operator="containsText" text="1- Bajo">
      <formula>NOT(ISERROR(SEARCH("1- Bajo",A40)))</formula>
    </cfRule>
  </conditionalFormatting>
  <conditionalFormatting sqref="F40:G40">
    <cfRule type="containsText" dxfId="839" priority="299" operator="containsText" text="3- Moderado">
      <formula>NOT(ISERROR(SEARCH("3- Moderado",F40)))</formula>
    </cfRule>
    <cfRule type="containsText" dxfId="838" priority="300" operator="containsText" text="6- Moderado">
      <formula>NOT(ISERROR(SEARCH("6- Moderado",F40)))</formula>
    </cfRule>
    <cfRule type="containsText" dxfId="837" priority="301" operator="containsText" text="4- Moderado">
      <formula>NOT(ISERROR(SEARCH("4- Moderado",F40)))</formula>
    </cfRule>
    <cfRule type="containsText" dxfId="836" priority="302" operator="containsText" text="3- Bajo">
      <formula>NOT(ISERROR(SEARCH("3- Bajo",F40)))</formula>
    </cfRule>
    <cfRule type="containsText" dxfId="835" priority="303" operator="containsText" text="4- Bajo">
      <formula>NOT(ISERROR(SEARCH("4- Bajo",F40)))</formula>
    </cfRule>
    <cfRule type="containsText" dxfId="834" priority="304" operator="containsText" text="1- Bajo">
      <formula>NOT(ISERROR(SEARCH("1- Bajo",F40)))</formula>
    </cfRule>
  </conditionalFormatting>
  <conditionalFormatting sqref="J40:J44">
    <cfRule type="containsText" dxfId="833" priority="294" operator="containsText" text="Bajo">
      <formula>NOT(ISERROR(SEARCH("Bajo",J40)))</formula>
    </cfRule>
    <cfRule type="containsText" dxfId="832" priority="295" operator="containsText" text="Moderado">
      <formula>NOT(ISERROR(SEARCH("Moderado",J40)))</formula>
    </cfRule>
    <cfRule type="containsText" dxfId="831" priority="296" operator="containsText" text="Alto">
      <formula>NOT(ISERROR(SEARCH("Alto",J40)))</formula>
    </cfRule>
    <cfRule type="containsText" dxfId="830" priority="297" operator="containsText" text="Extremo">
      <formula>NOT(ISERROR(SEARCH("Extremo",J40)))</formula>
    </cfRule>
    <cfRule type="colorScale" priority="298">
      <colorScale>
        <cfvo type="min"/>
        <cfvo type="max"/>
        <color rgb="FFFF7128"/>
        <color rgb="FFFFEF9C"/>
      </colorScale>
    </cfRule>
  </conditionalFormatting>
  <conditionalFormatting sqref="M40:M44">
    <cfRule type="containsText" dxfId="829" priority="269" operator="containsText" text="Moderado">
      <formula>NOT(ISERROR(SEARCH("Moderado",M40)))</formula>
    </cfRule>
    <cfRule type="containsText" dxfId="828" priority="289" operator="containsText" text="Bajo">
      <formula>NOT(ISERROR(SEARCH("Bajo",M40)))</formula>
    </cfRule>
    <cfRule type="containsText" dxfId="827" priority="290" operator="containsText" text="Moderado">
      <formula>NOT(ISERROR(SEARCH("Moderado",M40)))</formula>
    </cfRule>
    <cfRule type="containsText" dxfId="826" priority="291" operator="containsText" text="Alto">
      <formula>NOT(ISERROR(SEARCH("Alto",M40)))</formula>
    </cfRule>
    <cfRule type="containsText" dxfId="825" priority="292" operator="containsText" text="Extremo">
      <formula>NOT(ISERROR(SEARCH("Extremo",M40)))</formula>
    </cfRule>
    <cfRule type="colorScale" priority="293">
      <colorScale>
        <cfvo type="min"/>
        <cfvo type="max"/>
        <color rgb="FFFF7128"/>
        <color rgb="FFFFEF9C"/>
      </colorScale>
    </cfRule>
  </conditionalFormatting>
  <conditionalFormatting sqref="N40">
    <cfRule type="containsText" dxfId="824" priority="283" operator="containsText" text="3- Moderado">
      <formula>NOT(ISERROR(SEARCH("3- Moderado",N40)))</formula>
    </cfRule>
    <cfRule type="containsText" dxfId="823" priority="284" operator="containsText" text="6- Moderado">
      <formula>NOT(ISERROR(SEARCH("6- Moderado",N40)))</formula>
    </cfRule>
    <cfRule type="containsText" dxfId="822" priority="285" operator="containsText" text="4- Moderado">
      <formula>NOT(ISERROR(SEARCH("4- Moderado",N40)))</formula>
    </cfRule>
    <cfRule type="containsText" dxfId="821" priority="286" operator="containsText" text="3- Bajo">
      <formula>NOT(ISERROR(SEARCH("3- Bajo",N40)))</formula>
    </cfRule>
    <cfRule type="containsText" dxfId="820" priority="287" operator="containsText" text="4- Bajo">
      <formula>NOT(ISERROR(SEARCH("4- Bajo",N40)))</formula>
    </cfRule>
    <cfRule type="containsText" dxfId="819" priority="288" operator="containsText" text="1- Bajo">
      <formula>NOT(ISERROR(SEARCH("1- Bajo",N40)))</formula>
    </cfRule>
  </conditionalFormatting>
  <conditionalFormatting sqref="H40:H44">
    <cfRule type="containsText" dxfId="818" priority="270" operator="containsText" text="Muy Alta">
      <formula>NOT(ISERROR(SEARCH("Muy Alta",H40)))</formula>
    </cfRule>
    <cfRule type="containsText" dxfId="817" priority="271" operator="containsText" text="Alta">
      <formula>NOT(ISERROR(SEARCH("Alta",H40)))</formula>
    </cfRule>
    <cfRule type="containsText" dxfId="816" priority="272" operator="containsText" text="Muy Alta">
      <formula>NOT(ISERROR(SEARCH("Muy Alta",H40)))</formula>
    </cfRule>
    <cfRule type="containsText" dxfId="815" priority="277" operator="containsText" text="Muy Baja">
      <formula>NOT(ISERROR(SEARCH("Muy Baja",H40)))</formula>
    </cfRule>
    <cfRule type="containsText" dxfId="814" priority="278" operator="containsText" text="Baja">
      <formula>NOT(ISERROR(SEARCH("Baja",H40)))</formula>
    </cfRule>
    <cfRule type="containsText" dxfId="813" priority="279" operator="containsText" text="Media">
      <formula>NOT(ISERROR(SEARCH("Media",H40)))</formula>
    </cfRule>
    <cfRule type="containsText" dxfId="812" priority="280" operator="containsText" text="Alta">
      <formula>NOT(ISERROR(SEARCH("Alta",H40)))</formula>
    </cfRule>
    <cfRule type="containsText" dxfId="811" priority="282" operator="containsText" text="Muy Alta">
      <formula>NOT(ISERROR(SEARCH("Muy Alta",H40)))</formula>
    </cfRule>
  </conditionalFormatting>
  <conditionalFormatting sqref="I40:I44">
    <cfRule type="containsText" dxfId="810" priority="273" operator="containsText" text="Catastrófico">
      <formula>NOT(ISERROR(SEARCH("Catastrófico",I40)))</formula>
    </cfRule>
    <cfRule type="containsText" dxfId="809" priority="274" operator="containsText" text="Mayor">
      <formula>NOT(ISERROR(SEARCH("Mayor",I40)))</formula>
    </cfRule>
    <cfRule type="containsText" dxfId="808" priority="275" operator="containsText" text="Menor">
      <formula>NOT(ISERROR(SEARCH("Menor",I40)))</formula>
    </cfRule>
    <cfRule type="containsText" dxfId="807" priority="276" operator="containsText" text="Leve">
      <formula>NOT(ISERROR(SEARCH("Leve",I40)))</formula>
    </cfRule>
    <cfRule type="containsText" dxfId="806" priority="281" operator="containsText" text="Moderado">
      <formula>NOT(ISERROR(SEARCH("Moderado",I40)))</formula>
    </cfRule>
  </conditionalFormatting>
  <conditionalFormatting sqref="K40:K44">
    <cfRule type="containsText" dxfId="805" priority="268" operator="containsText" text="Media">
      <formula>NOT(ISERROR(SEARCH("Media",K40)))</formula>
    </cfRule>
  </conditionalFormatting>
  <conditionalFormatting sqref="L40:L44">
    <cfRule type="containsText" dxfId="804" priority="267" operator="containsText" text="Moderado">
      <formula>NOT(ISERROR(SEARCH("Moderado",L40)))</formula>
    </cfRule>
  </conditionalFormatting>
  <conditionalFormatting sqref="J40:J44">
    <cfRule type="containsText" dxfId="803" priority="266" operator="containsText" text="Moderado">
      <formula>NOT(ISERROR(SEARCH("Moderado",J40)))</formula>
    </cfRule>
  </conditionalFormatting>
  <conditionalFormatting sqref="J40:J44">
    <cfRule type="containsText" dxfId="802" priority="264" operator="containsText" text="Bajo">
      <formula>NOT(ISERROR(SEARCH("Bajo",J40)))</formula>
    </cfRule>
    <cfRule type="containsText" dxfId="801" priority="265" operator="containsText" text="Extremo">
      <formula>NOT(ISERROR(SEARCH("Extremo",J40)))</formula>
    </cfRule>
  </conditionalFormatting>
  <conditionalFormatting sqref="K40:K44">
    <cfRule type="containsText" dxfId="800" priority="262" operator="containsText" text="Baja">
      <formula>NOT(ISERROR(SEARCH("Baja",K40)))</formula>
    </cfRule>
    <cfRule type="containsText" dxfId="799" priority="263" operator="containsText" text="Muy Baja">
      <formula>NOT(ISERROR(SEARCH("Muy Baja",K40)))</formula>
    </cfRule>
  </conditionalFormatting>
  <conditionalFormatting sqref="K40:K44">
    <cfRule type="containsText" dxfId="798" priority="260" operator="containsText" text="Muy Alta">
      <formula>NOT(ISERROR(SEARCH("Muy Alta",K40)))</formula>
    </cfRule>
    <cfRule type="containsText" dxfId="797" priority="261" operator="containsText" text="Alta">
      <formula>NOT(ISERROR(SEARCH("Alta",K40)))</formula>
    </cfRule>
  </conditionalFormatting>
  <conditionalFormatting sqref="L40:L44">
    <cfRule type="containsText" dxfId="796" priority="256" operator="containsText" text="Catastrófico">
      <formula>NOT(ISERROR(SEARCH("Catastrófico",L40)))</formula>
    </cfRule>
    <cfRule type="containsText" dxfId="795" priority="257" operator="containsText" text="Mayor">
      <formula>NOT(ISERROR(SEARCH("Mayor",L40)))</formula>
    </cfRule>
    <cfRule type="containsText" dxfId="794" priority="258" operator="containsText" text="Menor">
      <formula>NOT(ISERROR(SEARCH("Menor",L40)))</formula>
    </cfRule>
    <cfRule type="containsText" dxfId="793" priority="259" operator="containsText" text="Leve">
      <formula>NOT(ISERROR(SEARCH("Leve",L40)))</formula>
    </cfRule>
  </conditionalFormatting>
  <conditionalFormatting sqref="K45:L45">
    <cfRule type="containsText" dxfId="792" priority="250" operator="containsText" text="3- Moderado">
      <formula>NOT(ISERROR(SEARCH("3- Moderado",K45)))</formula>
    </cfRule>
    <cfRule type="containsText" dxfId="791" priority="251" operator="containsText" text="6- Moderado">
      <formula>NOT(ISERROR(SEARCH("6- Moderado",K45)))</formula>
    </cfRule>
    <cfRule type="containsText" dxfId="790" priority="252" operator="containsText" text="4- Moderado">
      <formula>NOT(ISERROR(SEARCH("4- Moderado",K45)))</formula>
    </cfRule>
    <cfRule type="containsText" dxfId="789" priority="253" operator="containsText" text="3- Bajo">
      <formula>NOT(ISERROR(SEARCH("3- Bajo",K45)))</formula>
    </cfRule>
    <cfRule type="containsText" dxfId="788" priority="254" operator="containsText" text="4- Bajo">
      <formula>NOT(ISERROR(SEARCH("4- Bajo",K45)))</formula>
    </cfRule>
    <cfRule type="containsText" dxfId="787" priority="255" operator="containsText" text="1- Bajo">
      <formula>NOT(ISERROR(SEARCH("1- Bajo",K45)))</formula>
    </cfRule>
  </conditionalFormatting>
  <conditionalFormatting sqref="H45:I45">
    <cfRule type="containsText" dxfId="786" priority="244" operator="containsText" text="3- Moderado">
      <formula>NOT(ISERROR(SEARCH("3- Moderado",H45)))</formula>
    </cfRule>
    <cfRule type="containsText" dxfId="785" priority="245" operator="containsText" text="6- Moderado">
      <formula>NOT(ISERROR(SEARCH("6- Moderado",H45)))</formula>
    </cfRule>
    <cfRule type="containsText" dxfId="784" priority="246" operator="containsText" text="4- Moderado">
      <formula>NOT(ISERROR(SEARCH("4- Moderado",H45)))</formula>
    </cfRule>
    <cfRule type="containsText" dxfId="783" priority="247" operator="containsText" text="3- Bajo">
      <formula>NOT(ISERROR(SEARCH("3- Bajo",H45)))</formula>
    </cfRule>
    <cfRule type="containsText" dxfId="782" priority="248" operator="containsText" text="4- Bajo">
      <formula>NOT(ISERROR(SEARCH("4- Bajo",H45)))</formula>
    </cfRule>
    <cfRule type="containsText" dxfId="781" priority="249" operator="containsText" text="1- Bajo">
      <formula>NOT(ISERROR(SEARCH("1- Bajo",H45)))</formula>
    </cfRule>
  </conditionalFormatting>
  <conditionalFormatting sqref="A45 C45:E45">
    <cfRule type="containsText" dxfId="780" priority="238" operator="containsText" text="3- Moderado">
      <formula>NOT(ISERROR(SEARCH("3- Moderado",A45)))</formula>
    </cfRule>
    <cfRule type="containsText" dxfId="779" priority="239" operator="containsText" text="6- Moderado">
      <formula>NOT(ISERROR(SEARCH("6- Moderado",A45)))</formula>
    </cfRule>
    <cfRule type="containsText" dxfId="778" priority="240" operator="containsText" text="4- Moderado">
      <formula>NOT(ISERROR(SEARCH("4- Moderado",A45)))</formula>
    </cfRule>
    <cfRule type="containsText" dxfId="777" priority="241" operator="containsText" text="3- Bajo">
      <formula>NOT(ISERROR(SEARCH("3- Bajo",A45)))</formula>
    </cfRule>
    <cfRule type="containsText" dxfId="776" priority="242" operator="containsText" text="4- Bajo">
      <formula>NOT(ISERROR(SEARCH("4- Bajo",A45)))</formula>
    </cfRule>
    <cfRule type="containsText" dxfId="775" priority="243" operator="containsText" text="1- Bajo">
      <formula>NOT(ISERROR(SEARCH("1- Bajo",A45)))</formula>
    </cfRule>
  </conditionalFormatting>
  <conditionalFormatting sqref="F45:G45">
    <cfRule type="containsText" dxfId="774" priority="232" operator="containsText" text="3- Moderado">
      <formula>NOT(ISERROR(SEARCH("3- Moderado",F45)))</formula>
    </cfRule>
    <cfRule type="containsText" dxfId="773" priority="233" operator="containsText" text="6- Moderado">
      <formula>NOT(ISERROR(SEARCH("6- Moderado",F45)))</formula>
    </cfRule>
    <cfRule type="containsText" dxfId="772" priority="234" operator="containsText" text="4- Moderado">
      <formula>NOT(ISERROR(SEARCH("4- Moderado",F45)))</formula>
    </cfRule>
    <cfRule type="containsText" dxfId="771" priority="235" operator="containsText" text="3- Bajo">
      <formula>NOT(ISERROR(SEARCH("3- Bajo",F45)))</formula>
    </cfRule>
    <cfRule type="containsText" dxfId="770" priority="236" operator="containsText" text="4- Bajo">
      <formula>NOT(ISERROR(SEARCH("4- Bajo",F45)))</formula>
    </cfRule>
    <cfRule type="containsText" dxfId="769" priority="237" operator="containsText" text="1- Bajo">
      <formula>NOT(ISERROR(SEARCH("1- Bajo",F45)))</formula>
    </cfRule>
  </conditionalFormatting>
  <conditionalFormatting sqref="J45:J49">
    <cfRule type="containsText" dxfId="768" priority="227" operator="containsText" text="Bajo">
      <formula>NOT(ISERROR(SEARCH("Bajo",J45)))</formula>
    </cfRule>
    <cfRule type="containsText" dxfId="767" priority="228" operator="containsText" text="Moderado">
      <formula>NOT(ISERROR(SEARCH("Moderado",J45)))</formula>
    </cfRule>
    <cfRule type="containsText" dxfId="766" priority="229" operator="containsText" text="Alto">
      <formula>NOT(ISERROR(SEARCH("Alto",J45)))</formula>
    </cfRule>
    <cfRule type="containsText" dxfId="765" priority="230" operator="containsText" text="Extremo">
      <formula>NOT(ISERROR(SEARCH("Extremo",J45)))</formula>
    </cfRule>
    <cfRule type="colorScale" priority="231">
      <colorScale>
        <cfvo type="min"/>
        <cfvo type="max"/>
        <color rgb="FFFF7128"/>
        <color rgb="FFFFEF9C"/>
      </colorScale>
    </cfRule>
  </conditionalFormatting>
  <conditionalFormatting sqref="M45:M49">
    <cfRule type="containsText" dxfId="764" priority="202" operator="containsText" text="Moderado">
      <formula>NOT(ISERROR(SEARCH("Moderado",M45)))</formula>
    </cfRule>
    <cfRule type="containsText" dxfId="763" priority="222" operator="containsText" text="Bajo">
      <formula>NOT(ISERROR(SEARCH("Bajo",M45)))</formula>
    </cfRule>
    <cfRule type="containsText" dxfId="762" priority="223" operator="containsText" text="Moderado">
      <formula>NOT(ISERROR(SEARCH("Moderado",M45)))</formula>
    </cfRule>
    <cfRule type="containsText" dxfId="761" priority="224" operator="containsText" text="Alto">
      <formula>NOT(ISERROR(SEARCH("Alto",M45)))</formula>
    </cfRule>
    <cfRule type="containsText" dxfId="760" priority="225" operator="containsText" text="Extremo">
      <formula>NOT(ISERROR(SEARCH("Extremo",M45)))</formula>
    </cfRule>
    <cfRule type="colorScale" priority="226">
      <colorScale>
        <cfvo type="min"/>
        <cfvo type="max"/>
        <color rgb="FFFF7128"/>
        <color rgb="FFFFEF9C"/>
      </colorScale>
    </cfRule>
  </conditionalFormatting>
  <conditionalFormatting sqref="N45">
    <cfRule type="containsText" dxfId="759" priority="216" operator="containsText" text="3- Moderado">
      <formula>NOT(ISERROR(SEARCH("3- Moderado",N45)))</formula>
    </cfRule>
    <cfRule type="containsText" dxfId="758" priority="217" operator="containsText" text="6- Moderado">
      <formula>NOT(ISERROR(SEARCH("6- Moderado",N45)))</formula>
    </cfRule>
    <cfRule type="containsText" dxfId="757" priority="218" operator="containsText" text="4- Moderado">
      <formula>NOT(ISERROR(SEARCH("4- Moderado",N45)))</formula>
    </cfRule>
    <cfRule type="containsText" dxfId="756" priority="219" operator="containsText" text="3- Bajo">
      <formula>NOT(ISERROR(SEARCH("3- Bajo",N45)))</formula>
    </cfRule>
    <cfRule type="containsText" dxfId="755" priority="220" operator="containsText" text="4- Bajo">
      <formula>NOT(ISERROR(SEARCH("4- Bajo",N45)))</formula>
    </cfRule>
    <cfRule type="containsText" dxfId="754" priority="221" operator="containsText" text="1- Bajo">
      <formula>NOT(ISERROR(SEARCH("1- Bajo",N45)))</formula>
    </cfRule>
  </conditionalFormatting>
  <conditionalFormatting sqref="H45:H49">
    <cfRule type="containsText" dxfId="753" priority="203" operator="containsText" text="Muy Alta">
      <formula>NOT(ISERROR(SEARCH("Muy Alta",H45)))</formula>
    </cfRule>
    <cfRule type="containsText" dxfId="752" priority="204" operator="containsText" text="Alta">
      <formula>NOT(ISERROR(SEARCH("Alta",H45)))</formula>
    </cfRule>
    <cfRule type="containsText" dxfId="751" priority="205" operator="containsText" text="Muy Alta">
      <formula>NOT(ISERROR(SEARCH("Muy Alta",H45)))</formula>
    </cfRule>
    <cfRule type="containsText" dxfId="750" priority="210" operator="containsText" text="Muy Baja">
      <formula>NOT(ISERROR(SEARCH("Muy Baja",H45)))</formula>
    </cfRule>
    <cfRule type="containsText" dxfId="749" priority="211" operator="containsText" text="Baja">
      <formula>NOT(ISERROR(SEARCH("Baja",H45)))</formula>
    </cfRule>
    <cfRule type="containsText" dxfId="748" priority="212" operator="containsText" text="Media">
      <formula>NOT(ISERROR(SEARCH("Media",H45)))</formula>
    </cfRule>
    <cfRule type="containsText" dxfId="747" priority="213" operator="containsText" text="Alta">
      <formula>NOT(ISERROR(SEARCH("Alta",H45)))</formula>
    </cfRule>
    <cfRule type="containsText" dxfId="746" priority="215" operator="containsText" text="Muy Alta">
      <formula>NOT(ISERROR(SEARCH("Muy Alta",H45)))</formula>
    </cfRule>
  </conditionalFormatting>
  <conditionalFormatting sqref="I45:I49">
    <cfRule type="containsText" dxfId="745" priority="206" operator="containsText" text="Catastrófico">
      <formula>NOT(ISERROR(SEARCH("Catastrófico",I45)))</formula>
    </cfRule>
    <cfRule type="containsText" dxfId="744" priority="207" operator="containsText" text="Mayor">
      <formula>NOT(ISERROR(SEARCH("Mayor",I45)))</formula>
    </cfRule>
    <cfRule type="containsText" dxfId="743" priority="208" operator="containsText" text="Menor">
      <formula>NOT(ISERROR(SEARCH("Menor",I45)))</formula>
    </cfRule>
    <cfRule type="containsText" dxfId="742" priority="209" operator="containsText" text="Leve">
      <formula>NOT(ISERROR(SEARCH("Leve",I45)))</formula>
    </cfRule>
    <cfRule type="containsText" dxfId="741" priority="214" operator="containsText" text="Moderado">
      <formula>NOT(ISERROR(SEARCH("Moderado",I45)))</formula>
    </cfRule>
  </conditionalFormatting>
  <conditionalFormatting sqref="K45:K49">
    <cfRule type="containsText" dxfId="740" priority="201" operator="containsText" text="Media">
      <formula>NOT(ISERROR(SEARCH("Media",K45)))</formula>
    </cfRule>
  </conditionalFormatting>
  <conditionalFormatting sqref="L45:L49">
    <cfRule type="containsText" dxfId="739" priority="200" operator="containsText" text="Moderado">
      <formula>NOT(ISERROR(SEARCH("Moderado",L45)))</formula>
    </cfRule>
  </conditionalFormatting>
  <conditionalFormatting sqref="J45:J49">
    <cfRule type="containsText" dxfId="738" priority="199" operator="containsText" text="Moderado">
      <formula>NOT(ISERROR(SEARCH("Moderado",J45)))</formula>
    </cfRule>
  </conditionalFormatting>
  <conditionalFormatting sqref="J45:J49">
    <cfRule type="containsText" dxfId="737" priority="197" operator="containsText" text="Bajo">
      <formula>NOT(ISERROR(SEARCH("Bajo",J45)))</formula>
    </cfRule>
    <cfRule type="containsText" dxfId="736" priority="198" operator="containsText" text="Extremo">
      <formula>NOT(ISERROR(SEARCH("Extremo",J45)))</formula>
    </cfRule>
  </conditionalFormatting>
  <conditionalFormatting sqref="K45:K49">
    <cfRule type="containsText" dxfId="735" priority="195" operator="containsText" text="Baja">
      <formula>NOT(ISERROR(SEARCH("Baja",K45)))</formula>
    </cfRule>
    <cfRule type="containsText" dxfId="734" priority="196" operator="containsText" text="Muy Baja">
      <formula>NOT(ISERROR(SEARCH("Muy Baja",K45)))</formula>
    </cfRule>
  </conditionalFormatting>
  <conditionalFormatting sqref="K45:K49">
    <cfRule type="containsText" dxfId="733" priority="193" operator="containsText" text="Muy Alta">
      <formula>NOT(ISERROR(SEARCH("Muy Alta",K45)))</formula>
    </cfRule>
    <cfRule type="containsText" dxfId="732" priority="194" operator="containsText" text="Alta">
      <formula>NOT(ISERROR(SEARCH("Alta",K45)))</formula>
    </cfRule>
  </conditionalFormatting>
  <conditionalFormatting sqref="L45:L49">
    <cfRule type="containsText" dxfId="731" priority="189" operator="containsText" text="Catastrófico">
      <formula>NOT(ISERROR(SEARCH("Catastrófico",L45)))</formula>
    </cfRule>
    <cfRule type="containsText" dxfId="730" priority="190" operator="containsText" text="Mayor">
      <formula>NOT(ISERROR(SEARCH("Mayor",L45)))</formula>
    </cfRule>
    <cfRule type="containsText" dxfId="729" priority="191" operator="containsText" text="Menor">
      <formula>NOT(ISERROR(SEARCH("Menor",L45)))</formula>
    </cfRule>
    <cfRule type="containsText" dxfId="728" priority="192" operator="containsText" text="Leve">
      <formula>NOT(ISERROR(SEARCH("Leve",L45)))</formula>
    </cfRule>
  </conditionalFormatting>
  <conditionalFormatting sqref="K50:L50">
    <cfRule type="containsText" dxfId="727" priority="183" operator="containsText" text="3- Moderado">
      <formula>NOT(ISERROR(SEARCH("3- Moderado",K50)))</formula>
    </cfRule>
    <cfRule type="containsText" dxfId="726" priority="184" operator="containsText" text="6- Moderado">
      <formula>NOT(ISERROR(SEARCH("6- Moderado",K50)))</formula>
    </cfRule>
    <cfRule type="containsText" dxfId="725" priority="185" operator="containsText" text="4- Moderado">
      <formula>NOT(ISERROR(SEARCH("4- Moderado",K50)))</formula>
    </cfRule>
    <cfRule type="containsText" dxfId="724" priority="186" operator="containsText" text="3- Bajo">
      <formula>NOT(ISERROR(SEARCH("3- Bajo",K50)))</formula>
    </cfRule>
    <cfRule type="containsText" dxfId="723" priority="187" operator="containsText" text="4- Bajo">
      <formula>NOT(ISERROR(SEARCH("4- Bajo",K50)))</formula>
    </cfRule>
    <cfRule type="containsText" dxfId="722" priority="188" operator="containsText" text="1- Bajo">
      <formula>NOT(ISERROR(SEARCH("1- Bajo",K50)))</formula>
    </cfRule>
  </conditionalFormatting>
  <conditionalFormatting sqref="H50:I50">
    <cfRule type="containsText" dxfId="721" priority="177" operator="containsText" text="3- Moderado">
      <formula>NOT(ISERROR(SEARCH("3- Moderado",H50)))</formula>
    </cfRule>
    <cfRule type="containsText" dxfId="720" priority="178" operator="containsText" text="6- Moderado">
      <formula>NOT(ISERROR(SEARCH("6- Moderado",H50)))</formula>
    </cfRule>
    <cfRule type="containsText" dxfId="719" priority="179" operator="containsText" text="4- Moderado">
      <formula>NOT(ISERROR(SEARCH("4- Moderado",H50)))</formula>
    </cfRule>
    <cfRule type="containsText" dxfId="718" priority="180" operator="containsText" text="3- Bajo">
      <formula>NOT(ISERROR(SEARCH("3- Bajo",H50)))</formula>
    </cfRule>
    <cfRule type="containsText" dxfId="717" priority="181" operator="containsText" text="4- Bajo">
      <formula>NOT(ISERROR(SEARCH("4- Bajo",H50)))</formula>
    </cfRule>
    <cfRule type="containsText" dxfId="716" priority="182" operator="containsText" text="1- Bajo">
      <formula>NOT(ISERROR(SEARCH("1- Bajo",H50)))</formula>
    </cfRule>
  </conditionalFormatting>
  <conditionalFormatting sqref="A50 C50:E50">
    <cfRule type="containsText" dxfId="715" priority="171" operator="containsText" text="3- Moderado">
      <formula>NOT(ISERROR(SEARCH("3- Moderado",A50)))</formula>
    </cfRule>
    <cfRule type="containsText" dxfId="714" priority="172" operator="containsText" text="6- Moderado">
      <formula>NOT(ISERROR(SEARCH("6- Moderado",A50)))</formula>
    </cfRule>
    <cfRule type="containsText" dxfId="713" priority="173" operator="containsText" text="4- Moderado">
      <formula>NOT(ISERROR(SEARCH("4- Moderado",A50)))</formula>
    </cfRule>
    <cfRule type="containsText" dxfId="712" priority="174" operator="containsText" text="3- Bajo">
      <formula>NOT(ISERROR(SEARCH("3- Bajo",A50)))</formula>
    </cfRule>
    <cfRule type="containsText" dxfId="711" priority="175" operator="containsText" text="4- Bajo">
      <formula>NOT(ISERROR(SEARCH("4- Bajo",A50)))</formula>
    </cfRule>
    <cfRule type="containsText" dxfId="710" priority="176" operator="containsText" text="1- Bajo">
      <formula>NOT(ISERROR(SEARCH("1- Bajo",A50)))</formula>
    </cfRule>
  </conditionalFormatting>
  <conditionalFormatting sqref="F50:G50">
    <cfRule type="containsText" dxfId="709" priority="165" operator="containsText" text="3- Moderado">
      <formula>NOT(ISERROR(SEARCH("3- Moderado",F50)))</formula>
    </cfRule>
    <cfRule type="containsText" dxfId="708" priority="166" operator="containsText" text="6- Moderado">
      <formula>NOT(ISERROR(SEARCH("6- Moderado",F50)))</formula>
    </cfRule>
    <cfRule type="containsText" dxfId="707" priority="167" operator="containsText" text="4- Moderado">
      <formula>NOT(ISERROR(SEARCH("4- Moderado",F50)))</formula>
    </cfRule>
    <cfRule type="containsText" dxfId="706" priority="168" operator="containsText" text="3- Bajo">
      <formula>NOT(ISERROR(SEARCH("3- Bajo",F50)))</formula>
    </cfRule>
    <cfRule type="containsText" dxfId="705" priority="169" operator="containsText" text="4- Bajo">
      <formula>NOT(ISERROR(SEARCH("4- Bajo",F50)))</formula>
    </cfRule>
    <cfRule type="containsText" dxfId="704" priority="170" operator="containsText" text="1- Bajo">
      <formula>NOT(ISERROR(SEARCH("1- Bajo",F50)))</formula>
    </cfRule>
  </conditionalFormatting>
  <conditionalFormatting sqref="J50:J54">
    <cfRule type="containsText" dxfId="703" priority="160" operator="containsText" text="Bajo">
      <formula>NOT(ISERROR(SEARCH("Bajo",J50)))</formula>
    </cfRule>
    <cfRule type="containsText" dxfId="702" priority="161" operator="containsText" text="Moderado">
      <formula>NOT(ISERROR(SEARCH("Moderado",J50)))</formula>
    </cfRule>
    <cfRule type="containsText" dxfId="701" priority="162" operator="containsText" text="Alto">
      <formula>NOT(ISERROR(SEARCH("Alto",J50)))</formula>
    </cfRule>
    <cfRule type="containsText" dxfId="700" priority="163" operator="containsText" text="Extremo">
      <formula>NOT(ISERROR(SEARCH("Extremo",J50)))</formula>
    </cfRule>
    <cfRule type="colorScale" priority="164">
      <colorScale>
        <cfvo type="min"/>
        <cfvo type="max"/>
        <color rgb="FFFF7128"/>
        <color rgb="FFFFEF9C"/>
      </colorScale>
    </cfRule>
  </conditionalFormatting>
  <conditionalFormatting sqref="M50:M54">
    <cfRule type="containsText" dxfId="699" priority="135" operator="containsText" text="Moderado">
      <formula>NOT(ISERROR(SEARCH("Moderado",M50)))</formula>
    </cfRule>
    <cfRule type="containsText" dxfId="698" priority="155" operator="containsText" text="Bajo">
      <formula>NOT(ISERROR(SEARCH("Bajo",M50)))</formula>
    </cfRule>
    <cfRule type="containsText" dxfId="697" priority="156" operator="containsText" text="Moderado">
      <formula>NOT(ISERROR(SEARCH("Moderado",M50)))</formula>
    </cfRule>
    <cfRule type="containsText" dxfId="696" priority="157" operator="containsText" text="Alto">
      <formula>NOT(ISERROR(SEARCH("Alto",M50)))</formula>
    </cfRule>
    <cfRule type="containsText" dxfId="695" priority="158" operator="containsText" text="Extremo">
      <formula>NOT(ISERROR(SEARCH("Extremo",M50)))</formula>
    </cfRule>
    <cfRule type="colorScale" priority="159">
      <colorScale>
        <cfvo type="min"/>
        <cfvo type="max"/>
        <color rgb="FFFF7128"/>
        <color rgb="FFFFEF9C"/>
      </colorScale>
    </cfRule>
  </conditionalFormatting>
  <conditionalFormatting sqref="N50">
    <cfRule type="containsText" dxfId="694" priority="149" operator="containsText" text="3- Moderado">
      <formula>NOT(ISERROR(SEARCH("3- Moderado",N50)))</formula>
    </cfRule>
    <cfRule type="containsText" dxfId="693" priority="150" operator="containsText" text="6- Moderado">
      <formula>NOT(ISERROR(SEARCH("6- Moderado",N50)))</formula>
    </cfRule>
    <cfRule type="containsText" dxfId="692" priority="151" operator="containsText" text="4- Moderado">
      <formula>NOT(ISERROR(SEARCH("4- Moderado",N50)))</formula>
    </cfRule>
    <cfRule type="containsText" dxfId="691" priority="152" operator="containsText" text="3- Bajo">
      <formula>NOT(ISERROR(SEARCH("3- Bajo",N50)))</formula>
    </cfRule>
    <cfRule type="containsText" dxfId="690" priority="153" operator="containsText" text="4- Bajo">
      <formula>NOT(ISERROR(SEARCH("4- Bajo",N50)))</formula>
    </cfRule>
    <cfRule type="containsText" dxfId="689" priority="154" operator="containsText" text="1- Bajo">
      <formula>NOT(ISERROR(SEARCH("1- Bajo",N50)))</formula>
    </cfRule>
  </conditionalFormatting>
  <conditionalFormatting sqref="H50:H54">
    <cfRule type="containsText" dxfId="688" priority="136" operator="containsText" text="Muy Alta">
      <formula>NOT(ISERROR(SEARCH("Muy Alta",H50)))</formula>
    </cfRule>
    <cfRule type="containsText" dxfId="687" priority="137" operator="containsText" text="Alta">
      <formula>NOT(ISERROR(SEARCH("Alta",H50)))</formula>
    </cfRule>
    <cfRule type="containsText" dxfId="686" priority="138" operator="containsText" text="Muy Alta">
      <formula>NOT(ISERROR(SEARCH("Muy Alta",H50)))</formula>
    </cfRule>
    <cfRule type="containsText" dxfId="685" priority="143" operator="containsText" text="Muy Baja">
      <formula>NOT(ISERROR(SEARCH("Muy Baja",H50)))</formula>
    </cfRule>
    <cfRule type="containsText" dxfId="684" priority="144" operator="containsText" text="Baja">
      <formula>NOT(ISERROR(SEARCH("Baja",H50)))</formula>
    </cfRule>
    <cfRule type="containsText" dxfId="683" priority="145" operator="containsText" text="Media">
      <formula>NOT(ISERROR(SEARCH("Media",H50)))</formula>
    </cfRule>
    <cfRule type="containsText" dxfId="682" priority="146" operator="containsText" text="Alta">
      <formula>NOT(ISERROR(SEARCH("Alta",H50)))</formula>
    </cfRule>
    <cfRule type="containsText" dxfId="681" priority="148" operator="containsText" text="Muy Alta">
      <formula>NOT(ISERROR(SEARCH("Muy Alta",H50)))</formula>
    </cfRule>
  </conditionalFormatting>
  <conditionalFormatting sqref="I50:I54">
    <cfRule type="containsText" dxfId="680" priority="139" operator="containsText" text="Catastrófico">
      <formula>NOT(ISERROR(SEARCH("Catastrófico",I50)))</formula>
    </cfRule>
    <cfRule type="containsText" dxfId="679" priority="140" operator="containsText" text="Mayor">
      <formula>NOT(ISERROR(SEARCH("Mayor",I50)))</formula>
    </cfRule>
    <cfRule type="containsText" dxfId="678" priority="141" operator="containsText" text="Menor">
      <formula>NOT(ISERROR(SEARCH("Menor",I50)))</formula>
    </cfRule>
    <cfRule type="containsText" dxfId="677" priority="142" operator="containsText" text="Leve">
      <formula>NOT(ISERROR(SEARCH("Leve",I50)))</formula>
    </cfRule>
    <cfRule type="containsText" dxfId="676" priority="147" operator="containsText" text="Moderado">
      <formula>NOT(ISERROR(SEARCH("Moderado",I50)))</formula>
    </cfRule>
  </conditionalFormatting>
  <conditionalFormatting sqref="K50:K54">
    <cfRule type="containsText" dxfId="675" priority="134" operator="containsText" text="Media">
      <formula>NOT(ISERROR(SEARCH("Media",K50)))</formula>
    </cfRule>
  </conditionalFormatting>
  <conditionalFormatting sqref="L50:L54">
    <cfRule type="containsText" dxfId="674" priority="133" operator="containsText" text="Moderado">
      <formula>NOT(ISERROR(SEARCH("Moderado",L50)))</formula>
    </cfRule>
  </conditionalFormatting>
  <conditionalFormatting sqref="J50:J54">
    <cfRule type="containsText" dxfId="673" priority="132" operator="containsText" text="Moderado">
      <formula>NOT(ISERROR(SEARCH("Moderado",J50)))</formula>
    </cfRule>
  </conditionalFormatting>
  <conditionalFormatting sqref="J50:J54">
    <cfRule type="containsText" dxfId="672" priority="130" operator="containsText" text="Bajo">
      <formula>NOT(ISERROR(SEARCH("Bajo",J50)))</formula>
    </cfRule>
    <cfRule type="containsText" dxfId="671" priority="131" operator="containsText" text="Extremo">
      <formula>NOT(ISERROR(SEARCH("Extremo",J50)))</formula>
    </cfRule>
  </conditionalFormatting>
  <conditionalFormatting sqref="K50:K54">
    <cfRule type="containsText" dxfId="670" priority="128" operator="containsText" text="Baja">
      <formula>NOT(ISERROR(SEARCH("Baja",K50)))</formula>
    </cfRule>
    <cfRule type="containsText" dxfId="669" priority="129" operator="containsText" text="Muy Baja">
      <formula>NOT(ISERROR(SEARCH("Muy Baja",K50)))</formula>
    </cfRule>
  </conditionalFormatting>
  <conditionalFormatting sqref="K50:K54">
    <cfRule type="containsText" dxfId="668" priority="126" operator="containsText" text="Muy Alta">
      <formula>NOT(ISERROR(SEARCH("Muy Alta",K50)))</formula>
    </cfRule>
    <cfRule type="containsText" dxfId="667" priority="127" operator="containsText" text="Alta">
      <formula>NOT(ISERROR(SEARCH("Alta",K50)))</formula>
    </cfRule>
  </conditionalFormatting>
  <conditionalFormatting sqref="L50:L54">
    <cfRule type="containsText" dxfId="666" priority="122" operator="containsText" text="Catastrófico">
      <formula>NOT(ISERROR(SEARCH("Catastrófico",L50)))</formula>
    </cfRule>
    <cfRule type="containsText" dxfId="665" priority="123" operator="containsText" text="Mayor">
      <formula>NOT(ISERROR(SEARCH("Mayor",L50)))</formula>
    </cfRule>
    <cfRule type="containsText" dxfId="664" priority="124" operator="containsText" text="Menor">
      <formula>NOT(ISERROR(SEARCH("Menor",L50)))</formula>
    </cfRule>
    <cfRule type="containsText" dxfId="663" priority="125" operator="containsText" text="Leve">
      <formula>NOT(ISERROR(SEARCH("Leve",L50)))</formula>
    </cfRule>
  </conditionalFormatting>
  <conditionalFormatting sqref="K55:L55">
    <cfRule type="containsText" dxfId="662" priority="116" operator="containsText" text="3- Moderado">
      <formula>NOT(ISERROR(SEARCH("3- Moderado",K55)))</formula>
    </cfRule>
    <cfRule type="containsText" dxfId="661" priority="117" operator="containsText" text="6- Moderado">
      <formula>NOT(ISERROR(SEARCH("6- Moderado",K55)))</formula>
    </cfRule>
    <cfRule type="containsText" dxfId="660" priority="118" operator="containsText" text="4- Moderado">
      <formula>NOT(ISERROR(SEARCH("4- Moderado",K55)))</formula>
    </cfRule>
    <cfRule type="containsText" dxfId="659" priority="119" operator="containsText" text="3- Bajo">
      <formula>NOT(ISERROR(SEARCH("3- Bajo",K55)))</formula>
    </cfRule>
    <cfRule type="containsText" dxfId="658" priority="120" operator="containsText" text="4- Bajo">
      <formula>NOT(ISERROR(SEARCH("4- Bajo",K55)))</formula>
    </cfRule>
    <cfRule type="containsText" dxfId="657" priority="121" operator="containsText" text="1- Bajo">
      <formula>NOT(ISERROR(SEARCH("1- Bajo",K55)))</formula>
    </cfRule>
  </conditionalFormatting>
  <conditionalFormatting sqref="H55:I55">
    <cfRule type="containsText" dxfId="656" priority="110" operator="containsText" text="3- Moderado">
      <formula>NOT(ISERROR(SEARCH("3- Moderado",H55)))</formula>
    </cfRule>
    <cfRule type="containsText" dxfId="655" priority="111" operator="containsText" text="6- Moderado">
      <formula>NOT(ISERROR(SEARCH("6- Moderado",H55)))</formula>
    </cfRule>
    <cfRule type="containsText" dxfId="654" priority="112" operator="containsText" text="4- Moderado">
      <formula>NOT(ISERROR(SEARCH("4- Moderado",H55)))</formula>
    </cfRule>
    <cfRule type="containsText" dxfId="653" priority="113" operator="containsText" text="3- Bajo">
      <formula>NOT(ISERROR(SEARCH("3- Bajo",H55)))</formula>
    </cfRule>
    <cfRule type="containsText" dxfId="652" priority="114" operator="containsText" text="4- Bajo">
      <formula>NOT(ISERROR(SEARCH("4- Bajo",H55)))</formula>
    </cfRule>
    <cfRule type="containsText" dxfId="651" priority="115" operator="containsText" text="1- Bajo">
      <formula>NOT(ISERROR(SEARCH("1- Bajo",H55)))</formula>
    </cfRule>
  </conditionalFormatting>
  <conditionalFormatting sqref="A55 C55:E55">
    <cfRule type="containsText" dxfId="650" priority="104" operator="containsText" text="3- Moderado">
      <formula>NOT(ISERROR(SEARCH("3- Moderado",A55)))</formula>
    </cfRule>
    <cfRule type="containsText" dxfId="649" priority="105" operator="containsText" text="6- Moderado">
      <formula>NOT(ISERROR(SEARCH("6- Moderado",A55)))</formula>
    </cfRule>
    <cfRule type="containsText" dxfId="648" priority="106" operator="containsText" text="4- Moderado">
      <formula>NOT(ISERROR(SEARCH("4- Moderado",A55)))</formula>
    </cfRule>
    <cfRule type="containsText" dxfId="647" priority="107" operator="containsText" text="3- Bajo">
      <formula>NOT(ISERROR(SEARCH("3- Bajo",A55)))</formula>
    </cfRule>
    <cfRule type="containsText" dxfId="646" priority="108" operator="containsText" text="4- Bajo">
      <formula>NOT(ISERROR(SEARCH("4- Bajo",A55)))</formula>
    </cfRule>
    <cfRule type="containsText" dxfId="645" priority="109" operator="containsText" text="1- Bajo">
      <formula>NOT(ISERROR(SEARCH("1- Bajo",A55)))</formula>
    </cfRule>
  </conditionalFormatting>
  <conditionalFormatting sqref="F55:G55">
    <cfRule type="containsText" dxfId="644" priority="98" operator="containsText" text="3- Moderado">
      <formula>NOT(ISERROR(SEARCH("3- Moderado",F55)))</formula>
    </cfRule>
    <cfRule type="containsText" dxfId="643" priority="99" operator="containsText" text="6- Moderado">
      <formula>NOT(ISERROR(SEARCH("6- Moderado",F55)))</formula>
    </cfRule>
    <cfRule type="containsText" dxfId="642" priority="100" operator="containsText" text="4- Moderado">
      <formula>NOT(ISERROR(SEARCH("4- Moderado",F55)))</formula>
    </cfRule>
    <cfRule type="containsText" dxfId="641" priority="101" operator="containsText" text="3- Bajo">
      <formula>NOT(ISERROR(SEARCH("3- Bajo",F55)))</formula>
    </cfRule>
    <cfRule type="containsText" dxfId="640" priority="102" operator="containsText" text="4- Bajo">
      <formula>NOT(ISERROR(SEARCH("4- Bajo",F55)))</formula>
    </cfRule>
    <cfRule type="containsText" dxfId="639" priority="103" operator="containsText" text="1- Bajo">
      <formula>NOT(ISERROR(SEARCH("1- Bajo",F55)))</formula>
    </cfRule>
  </conditionalFormatting>
  <conditionalFormatting sqref="J55:J59">
    <cfRule type="containsText" dxfId="638" priority="93" operator="containsText" text="Bajo">
      <formula>NOT(ISERROR(SEARCH("Bajo",J55)))</formula>
    </cfRule>
    <cfRule type="containsText" dxfId="637" priority="94" operator="containsText" text="Moderado">
      <formula>NOT(ISERROR(SEARCH("Moderado",J55)))</formula>
    </cfRule>
    <cfRule type="containsText" dxfId="636" priority="95" operator="containsText" text="Alto">
      <formula>NOT(ISERROR(SEARCH("Alto",J55)))</formula>
    </cfRule>
    <cfRule type="containsText" dxfId="635" priority="96" operator="containsText" text="Extremo">
      <formula>NOT(ISERROR(SEARCH("Extremo",J55)))</formula>
    </cfRule>
    <cfRule type="colorScale" priority="97">
      <colorScale>
        <cfvo type="min"/>
        <cfvo type="max"/>
        <color rgb="FFFF7128"/>
        <color rgb="FFFFEF9C"/>
      </colorScale>
    </cfRule>
  </conditionalFormatting>
  <conditionalFormatting sqref="M55:M59">
    <cfRule type="containsText" dxfId="634" priority="68" operator="containsText" text="Moderado">
      <formula>NOT(ISERROR(SEARCH("Moderado",M55)))</formula>
    </cfRule>
    <cfRule type="containsText" dxfId="633" priority="88" operator="containsText" text="Bajo">
      <formula>NOT(ISERROR(SEARCH("Bajo",M55)))</formula>
    </cfRule>
    <cfRule type="containsText" dxfId="632" priority="89" operator="containsText" text="Moderado">
      <formula>NOT(ISERROR(SEARCH("Moderado",M55)))</formula>
    </cfRule>
    <cfRule type="containsText" dxfId="631" priority="90" operator="containsText" text="Alto">
      <formula>NOT(ISERROR(SEARCH("Alto",M55)))</formula>
    </cfRule>
    <cfRule type="containsText" dxfId="630" priority="91" operator="containsText" text="Extremo">
      <formula>NOT(ISERROR(SEARCH("Extremo",M55)))</formula>
    </cfRule>
    <cfRule type="colorScale" priority="92">
      <colorScale>
        <cfvo type="min"/>
        <cfvo type="max"/>
        <color rgb="FFFF7128"/>
        <color rgb="FFFFEF9C"/>
      </colorScale>
    </cfRule>
  </conditionalFormatting>
  <conditionalFormatting sqref="N55">
    <cfRule type="containsText" dxfId="629" priority="82" operator="containsText" text="3- Moderado">
      <formula>NOT(ISERROR(SEARCH("3- Moderado",N55)))</formula>
    </cfRule>
    <cfRule type="containsText" dxfId="628" priority="83" operator="containsText" text="6- Moderado">
      <formula>NOT(ISERROR(SEARCH("6- Moderado",N55)))</formula>
    </cfRule>
    <cfRule type="containsText" dxfId="627" priority="84" operator="containsText" text="4- Moderado">
      <formula>NOT(ISERROR(SEARCH("4- Moderado",N55)))</formula>
    </cfRule>
    <cfRule type="containsText" dxfId="626" priority="85" operator="containsText" text="3- Bajo">
      <formula>NOT(ISERROR(SEARCH("3- Bajo",N55)))</formula>
    </cfRule>
    <cfRule type="containsText" dxfId="625" priority="86" operator="containsText" text="4- Bajo">
      <formula>NOT(ISERROR(SEARCH("4- Bajo",N55)))</formula>
    </cfRule>
    <cfRule type="containsText" dxfId="624" priority="87" operator="containsText" text="1- Bajo">
      <formula>NOT(ISERROR(SEARCH("1- Bajo",N55)))</formula>
    </cfRule>
  </conditionalFormatting>
  <conditionalFormatting sqref="H55:H59">
    <cfRule type="containsText" dxfId="623" priority="69" operator="containsText" text="Muy Alta">
      <formula>NOT(ISERROR(SEARCH("Muy Alta",H55)))</formula>
    </cfRule>
    <cfRule type="containsText" dxfId="622" priority="70" operator="containsText" text="Alta">
      <formula>NOT(ISERROR(SEARCH("Alta",H55)))</formula>
    </cfRule>
    <cfRule type="containsText" dxfId="621" priority="71" operator="containsText" text="Muy Alta">
      <formula>NOT(ISERROR(SEARCH("Muy Alta",H55)))</formula>
    </cfRule>
    <cfRule type="containsText" dxfId="620" priority="76" operator="containsText" text="Muy Baja">
      <formula>NOT(ISERROR(SEARCH("Muy Baja",H55)))</formula>
    </cfRule>
    <cfRule type="containsText" dxfId="619" priority="77" operator="containsText" text="Baja">
      <formula>NOT(ISERROR(SEARCH("Baja",H55)))</formula>
    </cfRule>
    <cfRule type="containsText" dxfId="618" priority="78" operator="containsText" text="Media">
      <formula>NOT(ISERROR(SEARCH("Media",H55)))</formula>
    </cfRule>
    <cfRule type="containsText" dxfId="617" priority="79" operator="containsText" text="Alta">
      <formula>NOT(ISERROR(SEARCH("Alta",H55)))</formula>
    </cfRule>
    <cfRule type="containsText" dxfId="616" priority="81" operator="containsText" text="Muy Alta">
      <formula>NOT(ISERROR(SEARCH("Muy Alta",H55)))</formula>
    </cfRule>
  </conditionalFormatting>
  <conditionalFormatting sqref="I55:I59">
    <cfRule type="containsText" dxfId="615" priority="72" operator="containsText" text="Catastrófico">
      <formula>NOT(ISERROR(SEARCH("Catastrófico",I55)))</formula>
    </cfRule>
    <cfRule type="containsText" dxfId="614" priority="73" operator="containsText" text="Mayor">
      <formula>NOT(ISERROR(SEARCH("Mayor",I55)))</formula>
    </cfRule>
    <cfRule type="containsText" dxfId="613" priority="74" operator="containsText" text="Menor">
      <formula>NOT(ISERROR(SEARCH("Menor",I55)))</formula>
    </cfRule>
    <cfRule type="containsText" dxfId="612" priority="75" operator="containsText" text="Leve">
      <formula>NOT(ISERROR(SEARCH("Leve",I55)))</formula>
    </cfRule>
    <cfRule type="containsText" dxfId="611" priority="80" operator="containsText" text="Moderado">
      <formula>NOT(ISERROR(SEARCH("Moderado",I55)))</formula>
    </cfRule>
  </conditionalFormatting>
  <conditionalFormatting sqref="K55:K59">
    <cfRule type="containsText" dxfId="610" priority="67" operator="containsText" text="Media">
      <formula>NOT(ISERROR(SEARCH("Media",K55)))</formula>
    </cfRule>
  </conditionalFormatting>
  <conditionalFormatting sqref="L55:L59">
    <cfRule type="containsText" dxfId="609" priority="66" operator="containsText" text="Moderado">
      <formula>NOT(ISERROR(SEARCH("Moderado",L55)))</formula>
    </cfRule>
  </conditionalFormatting>
  <conditionalFormatting sqref="J55:J59">
    <cfRule type="containsText" dxfId="608" priority="65" operator="containsText" text="Moderado">
      <formula>NOT(ISERROR(SEARCH("Moderado",J55)))</formula>
    </cfRule>
  </conditionalFormatting>
  <conditionalFormatting sqref="J55:J59">
    <cfRule type="containsText" dxfId="607" priority="63" operator="containsText" text="Bajo">
      <formula>NOT(ISERROR(SEARCH("Bajo",J55)))</formula>
    </cfRule>
    <cfRule type="containsText" dxfId="606" priority="64" operator="containsText" text="Extremo">
      <formula>NOT(ISERROR(SEARCH("Extremo",J55)))</formula>
    </cfRule>
  </conditionalFormatting>
  <conditionalFormatting sqref="K55:K59">
    <cfRule type="containsText" dxfId="605" priority="61" operator="containsText" text="Baja">
      <formula>NOT(ISERROR(SEARCH("Baja",K55)))</formula>
    </cfRule>
    <cfRule type="containsText" dxfId="604" priority="62" operator="containsText" text="Muy Baja">
      <formula>NOT(ISERROR(SEARCH("Muy Baja",K55)))</formula>
    </cfRule>
  </conditionalFormatting>
  <conditionalFormatting sqref="K55:K59">
    <cfRule type="containsText" dxfId="603" priority="59" operator="containsText" text="Muy Alta">
      <formula>NOT(ISERROR(SEARCH("Muy Alta",K55)))</formula>
    </cfRule>
    <cfRule type="containsText" dxfId="602" priority="60" operator="containsText" text="Alta">
      <formula>NOT(ISERROR(SEARCH("Alta",K55)))</formula>
    </cfRule>
  </conditionalFormatting>
  <conditionalFormatting sqref="L55:L59">
    <cfRule type="containsText" dxfId="601" priority="55" operator="containsText" text="Catastrófico">
      <formula>NOT(ISERROR(SEARCH("Catastrófico",L55)))</formula>
    </cfRule>
    <cfRule type="containsText" dxfId="600" priority="56" operator="containsText" text="Mayor">
      <formula>NOT(ISERROR(SEARCH("Mayor",L55)))</formula>
    </cfRule>
    <cfRule type="containsText" dxfId="599" priority="57" operator="containsText" text="Menor">
      <formula>NOT(ISERROR(SEARCH("Menor",L55)))</formula>
    </cfRule>
    <cfRule type="containsText" dxfId="598" priority="58" operator="containsText" text="Leve">
      <formula>NOT(ISERROR(SEARCH("Leve",L55)))</formula>
    </cfRule>
  </conditionalFormatting>
  <dataValidations count="7">
    <dataValidation allowBlank="1" showInputMessage="1" showErrorMessage="1" prompt="seleccionar si el responsable de ejecutar las acciones es el nivel central" sqref="Q8" xr:uid="{39AAD615-9433-4C8E-943E-490DC6EBC744}"/>
    <dataValidation allowBlank="1" showInputMessage="1" showErrorMessage="1" prompt="Seleccionar si el responsable es el responsable de las acciones es el nivel central" sqref="P7:P8" xr:uid="{57EC3F6F-5F19-416B-9745-745A6FC17095}"/>
    <dataValidation allowBlank="1" showInputMessage="1" showErrorMessage="1" prompt="Describir las actividades que se van a desarrollar para el proyecto" sqref="O7" xr:uid="{A32ACE07-8A88-4269-BDFC-C94FE67EE3DD}"/>
    <dataValidation allowBlank="1" showInputMessage="1" showErrorMessage="1" prompt="El grado de afectación puede ser " sqref="I8" xr:uid="{B977B35E-BE7F-4D66-B1F5-5E0A3B9F7ED5}"/>
    <dataValidation allowBlank="1" showInputMessage="1" showErrorMessage="1" prompt="Que tan factible es que materialize el riesgo?" sqref="H8" xr:uid="{DE31B3FD-340D-4CF8-8AF3-26A57728B8B1}"/>
    <dataValidation allowBlank="1" showInputMessage="1" showErrorMessage="1" prompt="Registrar qué factor  que ocasina el riesgo: un facot identtficado el contexto._x000a_O  personas, recursos, estilo de direccion , factores externos, , codiciones ambientales" sqref="F8:G8" xr:uid="{35DC5EC2-F490-4DBC-92FE-DD1FC154715A}"/>
    <dataValidation allowBlank="1" showInputMessage="1" showErrorMessage="1" prompt="Seleccionar el tipo de riesgo teniendo en cuenta que  factor organizaconal afecta. Ver explicacion en hoja " sqref="E8" xr:uid="{E4D968A5-F5A2-4561-8F67-EF2E00482CB3}"/>
  </dataValidations>
  <pageMargins left="0.7" right="0.7" top="0.75" bottom="0.75" header="0.3" footer="0.3"/>
  <drawing r:id="rId1"/>
</worksheet>
</file>

<file path=xl/worksheets/sheet1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E6B8857-A2FC-49E5-B9F8-2E9E14FCFA86}">
  <sheetPr>
    <tabColor theme="8" tint="-0.249977111117893"/>
  </sheetPr>
  <dimension ref="A1:JR59"/>
  <sheetViews>
    <sheetView zoomScale="71" zoomScaleNormal="71" workbookViewId="0">
      <selection activeCell="D10" sqref="D10:D14"/>
    </sheetView>
  </sheetViews>
  <sheetFormatPr baseColWidth="10" defaultColWidth="11.42578125" defaultRowHeight="15" x14ac:dyDescent="0.25"/>
  <cols>
    <col min="1" max="2" width="18.42578125" style="82" customWidth="1"/>
    <col min="3" max="3" width="15.5703125" customWidth="1"/>
    <col min="4" max="4" width="27.5703125" style="82" customWidth="1"/>
    <col min="5" max="5" width="18" style="200" customWidth="1"/>
    <col min="6" max="6" width="40.140625" customWidth="1"/>
    <col min="7" max="7" width="20.42578125" customWidth="1"/>
    <col min="8" max="8" width="10.42578125" style="201" customWidth="1"/>
    <col min="9" max="9" width="11.42578125" style="201" customWidth="1"/>
    <col min="10" max="10" width="10.140625" style="202" customWidth="1"/>
    <col min="11" max="11" width="11.42578125" style="201" customWidth="1"/>
    <col min="12" max="12" width="10.85546875" style="201" customWidth="1"/>
    <col min="13" max="13" width="18.28515625" style="201" bestFit="1" customWidth="1"/>
    <col min="14" max="14" width="18.28515625" bestFit="1" customWidth="1"/>
    <col min="15" max="15" width="32.85546875" customWidth="1"/>
    <col min="16" max="16" width="12.42578125" customWidth="1"/>
    <col min="17" max="17" width="15.140625" customWidth="1"/>
    <col min="18" max="18" width="17.42578125" customWidth="1"/>
    <col min="19" max="19" width="17.140625" customWidth="1"/>
    <col min="20" max="20" width="16.140625" customWidth="1"/>
    <col min="21" max="176" width="11.42578125" style="119"/>
  </cols>
  <sheetData>
    <row r="1" spans="1:278" s="160" customFormat="1" ht="16.5" customHeight="1" x14ac:dyDescent="0.3">
      <c r="A1" s="372"/>
      <c r="B1" s="373"/>
      <c r="C1" s="373"/>
      <c r="D1" s="490" t="s">
        <v>395</v>
      </c>
      <c r="E1" s="490"/>
      <c r="F1" s="490"/>
      <c r="G1" s="490"/>
      <c r="H1" s="490"/>
      <c r="I1" s="490"/>
      <c r="J1" s="490"/>
      <c r="K1" s="490"/>
      <c r="L1" s="490"/>
      <c r="M1" s="490"/>
      <c r="N1" s="490"/>
      <c r="O1" s="490"/>
      <c r="P1" s="490"/>
      <c r="Q1" s="491"/>
      <c r="R1" s="364" t="s">
        <v>67</v>
      </c>
      <c r="S1" s="364"/>
      <c r="T1" s="364"/>
      <c r="U1" s="159"/>
      <c r="V1" s="159"/>
      <c r="W1" s="159"/>
      <c r="X1" s="159"/>
      <c r="Y1" s="159"/>
      <c r="Z1" s="159"/>
      <c r="AA1" s="159"/>
      <c r="AB1" s="159"/>
      <c r="AC1" s="159"/>
      <c r="AD1" s="159"/>
      <c r="AE1" s="159"/>
      <c r="AF1" s="159"/>
      <c r="AG1" s="159"/>
      <c r="AH1" s="159"/>
      <c r="AI1" s="159"/>
      <c r="AJ1" s="159"/>
      <c r="AK1" s="159"/>
      <c r="AL1" s="159"/>
      <c r="AM1" s="159"/>
      <c r="AN1" s="159"/>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row>
    <row r="2" spans="1:278" s="160" customFormat="1" ht="39.75" customHeight="1" x14ac:dyDescent="0.3">
      <c r="A2" s="374"/>
      <c r="B2" s="375"/>
      <c r="C2" s="375"/>
      <c r="D2" s="492"/>
      <c r="E2" s="492"/>
      <c r="F2" s="492"/>
      <c r="G2" s="492"/>
      <c r="H2" s="492"/>
      <c r="I2" s="492"/>
      <c r="J2" s="492"/>
      <c r="K2" s="492"/>
      <c r="L2" s="492"/>
      <c r="M2" s="492"/>
      <c r="N2" s="492"/>
      <c r="O2" s="492"/>
      <c r="P2" s="492"/>
      <c r="Q2" s="493"/>
      <c r="R2" s="364"/>
      <c r="S2" s="364"/>
      <c r="T2" s="364"/>
      <c r="U2" s="159"/>
      <c r="V2" s="159"/>
      <c r="W2" s="159"/>
      <c r="X2" s="159"/>
      <c r="Y2" s="159"/>
      <c r="Z2" s="159"/>
      <c r="AA2" s="159"/>
      <c r="AB2" s="159"/>
      <c r="AC2" s="159"/>
      <c r="AD2" s="159"/>
      <c r="AE2" s="159"/>
      <c r="AF2" s="159"/>
      <c r="AG2" s="159"/>
      <c r="AH2" s="159"/>
      <c r="AI2" s="159"/>
      <c r="AJ2" s="159"/>
      <c r="AK2" s="159"/>
      <c r="AL2" s="159"/>
      <c r="AM2" s="159"/>
      <c r="AN2" s="159"/>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row>
    <row r="3" spans="1:278" s="160" customFormat="1" ht="3" customHeight="1" x14ac:dyDescent="0.3">
      <c r="A3" s="2"/>
      <c r="B3" s="2"/>
      <c r="C3" s="215"/>
      <c r="D3" s="492"/>
      <c r="E3" s="492"/>
      <c r="F3" s="492"/>
      <c r="G3" s="492"/>
      <c r="H3" s="492"/>
      <c r="I3" s="492"/>
      <c r="J3" s="492"/>
      <c r="K3" s="492"/>
      <c r="L3" s="492"/>
      <c r="M3" s="492"/>
      <c r="N3" s="492"/>
      <c r="O3" s="492"/>
      <c r="P3" s="492"/>
      <c r="Q3" s="493"/>
      <c r="R3" s="364"/>
      <c r="S3" s="364"/>
      <c r="T3" s="364"/>
      <c r="U3" s="159"/>
      <c r="V3" s="159"/>
      <c r="W3" s="159"/>
      <c r="X3" s="159"/>
      <c r="Y3" s="159"/>
      <c r="Z3" s="159"/>
      <c r="AA3" s="159"/>
      <c r="AB3" s="159"/>
      <c r="AC3" s="159"/>
      <c r="AD3" s="159"/>
      <c r="AE3" s="159"/>
      <c r="AF3" s="159"/>
      <c r="AG3" s="159"/>
      <c r="AH3" s="159"/>
      <c r="AI3" s="159"/>
      <c r="AJ3" s="159"/>
      <c r="AK3" s="159"/>
      <c r="AL3" s="159"/>
      <c r="AM3" s="159"/>
      <c r="AN3" s="159"/>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row>
    <row r="4" spans="1:278" s="160" customFormat="1" ht="41.25" customHeight="1" x14ac:dyDescent="0.3">
      <c r="A4" s="365" t="s">
        <v>0</v>
      </c>
      <c r="B4" s="366"/>
      <c r="C4" s="367"/>
      <c r="D4" s="368" t="str">
        <f>'Mapa Final'!D4</f>
        <v>REGISTRO Y CONTROL DE ABOGADOS Y AUXILIARES DE LA JUSTICIA</v>
      </c>
      <c r="E4" s="369"/>
      <c r="F4" s="369"/>
      <c r="G4" s="369"/>
      <c r="H4" s="369"/>
      <c r="I4" s="369"/>
      <c r="J4" s="369"/>
      <c r="K4" s="369"/>
      <c r="L4" s="369"/>
      <c r="M4" s="369"/>
      <c r="N4" s="370"/>
      <c r="O4" s="371"/>
      <c r="P4" s="371"/>
      <c r="Q4" s="371"/>
      <c r="R4" s="1"/>
      <c r="S4" s="1"/>
      <c r="T4" s="1"/>
      <c r="U4" s="159"/>
      <c r="V4" s="159"/>
      <c r="W4" s="159"/>
      <c r="X4" s="159"/>
      <c r="Y4" s="159"/>
      <c r="Z4" s="159"/>
      <c r="AA4" s="159"/>
      <c r="AB4" s="159"/>
      <c r="AC4" s="159"/>
      <c r="AD4" s="159"/>
      <c r="AE4" s="159"/>
      <c r="AF4" s="159"/>
      <c r="AG4" s="159"/>
      <c r="AH4" s="159"/>
      <c r="AI4" s="159"/>
      <c r="AJ4" s="159"/>
      <c r="AK4" s="159"/>
      <c r="AL4" s="159"/>
      <c r="AM4" s="159"/>
      <c r="AN4" s="159"/>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row>
    <row r="5" spans="1:278" s="160" customFormat="1" ht="52.5" customHeight="1" x14ac:dyDescent="0.3">
      <c r="A5" s="365" t="s">
        <v>1</v>
      </c>
      <c r="B5" s="366"/>
      <c r="C5" s="367"/>
      <c r="D5" s="376" t="str">
        <f>'Mapa Final'!D5</f>
        <v xml:space="preserve"> Llevar el registro, inscripción y expedición de las tarjetas profesionales de abogado, duplicados,  cambios de formato y actualización de novedades tales como registro de sanciones disciplinarias en el ejercicio de la profesión de abogado, penas accesorias, y abogados fallecidos; realizar el estudio de las solicitudes de reconocimiento de prácticas jurídicas para la obtención del título de abogado; remitir las listas de estudiantes para que realicen sus prácticas académicas, dispuestas en los pensum de los programas de derecho de las Instituciones de Educación Superior; identificar a los Jueces de Paz y de Reconsideración, a través de la expedición de la credencial; Actualización de las listas de  Auxiliares de la Justicia; expedir las licencias temporales para el ejercicio del Derecho; autorizar el funcionamiento de los consultorios jurídicos de las facultades de derecho del país,  todo lo anterior mediante la expedición de los correspondientes actos administrativos, para asegurar el ejercicio transparente del profesional en Derecho, Jueces de Paz y de Reconsideración, y Auxiliares de la Justicia, dando cumplimiento dentro del marco del Sistema Integrado de Gestión y Control de la Calidad, Medio Ambiente, Salud y Seguridad en el Trabajo.</v>
      </c>
      <c r="E5" s="377"/>
      <c r="F5" s="377"/>
      <c r="G5" s="377"/>
      <c r="H5" s="377"/>
      <c r="I5" s="377"/>
      <c r="J5" s="377"/>
      <c r="K5" s="377"/>
      <c r="L5" s="377"/>
      <c r="M5" s="377"/>
      <c r="N5" s="378"/>
      <c r="O5" s="1"/>
      <c r="P5" s="1"/>
      <c r="Q5" s="1"/>
      <c r="R5" s="1"/>
      <c r="S5" s="1"/>
      <c r="T5" s="1"/>
      <c r="U5" s="159"/>
      <c r="V5" s="159"/>
      <c r="W5" s="159"/>
      <c r="X5" s="159"/>
      <c r="Y5" s="159"/>
      <c r="Z5" s="159"/>
      <c r="AA5" s="159"/>
      <c r="AB5" s="159"/>
      <c r="AC5" s="159"/>
      <c r="AD5" s="159"/>
      <c r="AE5" s="159"/>
      <c r="AF5" s="159"/>
      <c r="AG5" s="159"/>
      <c r="AH5" s="159"/>
      <c r="AI5" s="159"/>
      <c r="AJ5" s="159"/>
      <c r="AK5" s="159"/>
      <c r="AL5" s="159"/>
      <c r="AM5" s="159"/>
      <c r="AN5" s="159"/>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row>
    <row r="6" spans="1:278" s="160" customFormat="1" ht="32.25" customHeight="1" thickBot="1" x14ac:dyDescent="0.35">
      <c r="A6" s="365" t="s">
        <v>2</v>
      </c>
      <c r="B6" s="366"/>
      <c r="C6" s="367"/>
      <c r="D6" s="376" t="str">
        <f>'Mapa Final'!D6</f>
        <v xml:space="preserve">Nivel Central </v>
      </c>
      <c r="E6" s="377"/>
      <c r="F6" s="377"/>
      <c r="G6" s="377"/>
      <c r="H6" s="377"/>
      <c r="I6" s="377"/>
      <c r="J6" s="377"/>
      <c r="K6" s="377"/>
      <c r="L6" s="377"/>
      <c r="M6" s="377"/>
      <c r="N6" s="378"/>
      <c r="O6" s="1"/>
      <c r="P6" s="1"/>
      <c r="Q6" s="1"/>
      <c r="R6" s="1"/>
      <c r="S6" s="1"/>
      <c r="T6" s="1"/>
      <c r="U6" s="159"/>
      <c r="V6" s="159"/>
      <c r="W6" s="159"/>
      <c r="X6" s="159"/>
      <c r="Y6" s="159"/>
      <c r="Z6" s="159"/>
      <c r="AA6" s="159"/>
      <c r="AB6" s="159"/>
      <c r="AC6" s="159"/>
      <c r="AD6" s="159"/>
      <c r="AE6" s="159"/>
      <c r="AF6" s="159"/>
      <c r="AG6" s="159"/>
      <c r="AH6" s="159"/>
      <c r="AI6" s="159"/>
      <c r="AJ6" s="159"/>
      <c r="AK6" s="159"/>
      <c r="AL6" s="159"/>
      <c r="AM6" s="159"/>
      <c r="AN6" s="159"/>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row>
    <row r="7" spans="1:278" s="196" customFormat="1" ht="38.25" customHeight="1" thickTop="1" thickBot="1" x14ac:dyDescent="0.3">
      <c r="A7" s="485" t="s">
        <v>367</v>
      </c>
      <c r="B7" s="486"/>
      <c r="C7" s="486"/>
      <c r="D7" s="486"/>
      <c r="E7" s="486"/>
      <c r="F7" s="487"/>
      <c r="G7" s="203"/>
      <c r="H7" s="488" t="s">
        <v>368</v>
      </c>
      <c r="I7" s="488"/>
      <c r="J7" s="488"/>
      <c r="K7" s="488" t="s">
        <v>369</v>
      </c>
      <c r="L7" s="488"/>
      <c r="M7" s="488"/>
      <c r="N7" s="489" t="s">
        <v>370</v>
      </c>
      <c r="O7" s="494" t="s">
        <v>371</v>
      </c>
      <c r="P7" s="496" t="s">
        <v>372</v>
      </c>
      <c r="Q7" s="497"/>
      <c r="R7" s="496" t="s">
        <v>373</v>
      </c>
      <c r="S7" s="497"/>
      <c r="T7" s="498" t="s">
        <v>398</v>
      </c>
      <c r="U7" s="209"/>
      <c r="V7" s="209"/>
      <c r="W7" s="209"/>
      <c r="X7" s="209"/>
      <c r="Y7" s="209"/>
      <c r="Z7" s="209"/>
      <c r="AA7" s="209"/>
      <c r="AB7" s="209"/>
      <c r="AC7" s="209"/>
      <c r="AD7" s="209"/>
      <c r="AE7" s="209"/>
      <c r="AF7" s="209"/>
      <c r="AG7" s="209"/>
      <c r="AH7" s="209"/>
      <c r="AI7" s="209"/>
      <c r="AJ7" s="209"/>
      <c r="AK7" s="209"/>
      <c r="AL7" s="209"/>
      <c r="AM7" s="209"/>
      <c r="AN7" s="209"/>
      <c r="AO7" s="209"/>
      <c r="AP7" s="209"/>
      <c r="AQ7" s="209"/>
      <c r="AR7" s="209"/>
      <c r="AS7" s="209"/>
      <c r="AT7" s="209"/>
      <c r="AU7" s="209"/>
      <c r="AV7" s="209"/>
      <c r="AW7" s="209"/>
      <c r="AX7" s="209"/>
      <c r="AY7" s="209"/>
      <c r="AZ7" s="209"/>
      <c r="BA7" s="209"/>
      <c r="BB7" s="209"/>
      <c r="BC7" s="209"/>
      <c r="BD7" s="209"/>
      <c r="BE7" s="209"/>
      <c r="BF7" s="209"/>
      <c r="BG7" s="209"/>
      <c r="BH7" s="209"/>
      <c r="BI7" s="209"/>
      <c r="BJ7" s="209"/>
      <c r="BK7" s="209"/>
      <c r="BL7" s="209"/>
      <c r="BM7" s="209"/>
      <c r="BN7" s="209"/>
      <c r="BO7" s="209"/>
      <c r="BP7" s="209"/>
      <c r="BQ7" s="209"/>
      <c r="BR7" s="209"/>
      <c r="BS7" s="209"/>
      <c r="BT7" s="209"/>
      <c r="BU7" s="209"/>
      <c r="BV7" s="209"/>
      <c r="BW7" s="209"/>
      <c r="BX7" s="209"/>
      <c r="BY7" s="209"/>
      <c r="BZ7" s="209"/>
      <c r="CA7" s="209"/>
      <c r="CB7" s="209"/>
      <c r="CC7" s="209"/>
      <c r="CD7" s="209"/>
      <c r="CE7" s="209"/>
      <c r="CF7" s="209"/>
      <c r="CG7" s="209"/>
      <c r="CH7" s="209"/>
      <c r="CI7" s="209"/>
      <c r="CJ7" s="209"/>
      <c r="CK7" s="209"/>
      <c r="CL7" s="209"/>
      <c r="CM7" s="209"/>
      <c r="CN7" s="209"/>
      <c r="CO7" s="209"/>
      <c r="CP7" s="209"/>
      <c r="CQ7" s="209"/>
      <c r="CR7" s="209"/>
      <c r="CS7" s="209"/>
      <c r="CT7" s="209"/>
      <c r="CU7" s="209"/>
      <c r="CV7" s="209"/>
      <c r="CW7" s="209"/>
      <c r="CX7" s="209"/>
      <c r="CY7" s="209"/>
      <c r="CZ7" s="209"/>
      <c r="DA7" s="209"/>
      <c r="DB7" s="209"/>
      <c r="DC7" s="209"/>
      <c r="DD7" s="209"/>
      <c r="DE7" s="209"/>
      <c r="DF7" s="209"/>
      <c r="DG7" s="209"/>
      <c r="DH7" s="209"/>
      <c r="DI7" s="209"/>
      <c r="DJ7" s="209"/>
      <c r="DK7" s="209"/>
      <c r="DL7" s="209"/>
      <c r="DM7" s="209"/>
      <c r="DN7" s="209"/>
      <c r="DO7" s="209"/>
      <c r="DP7" s="209"/>
      <c r="DQ7" s="209"/>
      <c r="DR7" s="209"/>
      <c r="DS7" s="209"/>
      <c r="DT7" s="209"/>
      <c r="DU7" s="209"/>
      <c r="DV7" s="209"/>
      <c r="DW7" s="209"/>
      <c r="DX7" s="209"/>
      <c r="DY7" s="209"/>
      <c r="DZ7" s="209"/>
      <c r="EA7" s="209"/>
      <c r="EB7" s="209"/>
      <c r="EC7" s="209"/>
      <c r="ED7" s="209"/>
      <c r="EE7" s="209"/>
      <c r="EF7" s="209"/>
      <c r="EG7" s="209"/>
      <c r="EH7" s="209"/>
      <c r="EI7" s="209"/>
      <c r="EJ7" s="209"/>
      <c r="EK7" s="209"/>
      <c r="EL7" s="209"/>
      <c r="EM7" s="209"/>
      <c r="EN7" s="209"/>
      <c r="EO7" s="209"/>
      <c r="EP7" s="209"/>
      <c r="EQ7" s="209"/>
      <c r="ER7" s="209"/>
      <c r="ES7" s="209"/>
      <c r="ET7" s="209"/>
      <c r="EU7" s="209"/>
      <c r="EV7" s="209"/>
      <c r="EW7" s="209"/>
      <c r="EX7" s="209"/>
      <c r="EY7" s="209"/>
      <c r="EZ7" s="209"/>
      <c r="FA7" s="209"/>
      <c r="FB7" s="209"/>
      <c r="FC7" s="209"/>
      <c r="FD7" s="209"/>
      <c r="FE7" s="209"/>
      <c r="FF7" s="209"/>
      <c r="FG7" s="209"/>
      <c r="FH7" s="209"/>
      <c r="FI7" s="209"/>
      <c r="FJ7" s="209"/>
      <c r="FK7" s="209"/>
      <c r="FL7" s="209"/>
      <c r="FM7" s="209"/>
      <c r="FN7" s="209"/>
      <c r="FO7" s="209"/>
      <c r="FP7" s="209"/>
      <c r="FQ7" s="209"/>
      <c r="FR7" s="209"/>
      <c r="FS7" s="209"/>
      <c r="FT7" s="209"/>
    </row>
    <row r="8" spans="1:278" s="197" customFormat="1" ht="60.95" customHeight="1" thickTop="1" thickBot="1" x14ac:dyDescent="0.3">
      <c r="A8" s="213" t="s">
        <v>204</v>
      </c>
      <c r="B8" s="213" t="s">
        <v>403</v>
      </c>
      <c r="C8" s="214" t="s">
        <v>8</v>
      </c>
      <c r="D8" s="204" t="s">
        <v>382</v>
      </c>
      <c r="E8" s="216" t="s">
        <v>10</v>
      </c>
      <c r="F8" s="216" t="s">
        <v>11</v>
      </c>
      <c r="G8" s="216" t="s">
        <v>12</v>
      </c>
      <c r="H8" s="206" t="s">
        <v>375</v>
      </c>
      <c r="I8" s="206" t="s">
        <v>38</v>
      </c>
      <c r="J8" s="206" t="s">
        <v>376</v>
      </c>
      <c r="K8" s="206" t="s">
        <v>375</v>
      </c>
      <c r="L8" s="206" t="s">
        <v>377</v>
      </c>
      <c r="M8" s="206" t="s">
        <v>376</v>
      </c>
      <c r="N8" s="489"/>
      <c r="O8" s="495"/>
      <c r="P8" s="207" t="s">
        <v>378</v>
      </c>
      <c r="Q8" s="207" t="s">
        <v>379</v>
      </c>
      <c r="R8" s="207" t="s">
        <v>380</v>
      </c>
      <c r="S8" s="207" t="s">
        <v>381</v>
      </c>
      <c r="T8" s="498"/>
      <c r="U8" s="210"/>
      <c r="V8" s="210"/>
      <c r="W8" s="210"/>
      <c r="X8" s="210"/>
      <c r="Y8" s="210"/>
      <c r="Z8" s="210"/>
      <c r="AA8" s="210"/>
      <c r="AB8" s="210"/>
      <c r="AC8" s="210"/>
      <c r="AD8" s="210"/>
      <c r="AE8" s="210"/>
      <c r="AF8" s="210"/>
      <c r="AG8" s="210"/>
      <c r="AH8" s="210"/>
      <c r="AI8" s="210"/>
      <c r="AJ8" s="210"/>
      <c r="AK8" s="210"/>
      <c r="AL8" s="210"/>
      <c r="AM8" s="210"/>
      <c r="AN8" s="210"/>
      <c r="AO8" s="210"/>
      <c r="AP8" s="210"/>
      <c r="AQ8" s="210"/>
      <c r="AR8" s="210"/>
      <c r="AS8" s="210"/>
      <c r="AT8" s="210"/>
      <c r="AU8" s="210"/>
      <c r="AV8" s="210"/>
      <c r="AW8" s="210"/>
      <c r="AX8" s="210"/>
      <c r="AY8" s="210"/>
      <c r="AZ8" s="210"/>
      <c r="BA8" s="210"/>
      <c r="BB8" s="210"/>
      <c r="BC8" s="210"/>
      <c r="BD8" s="210"/>
      <c r="BE8" s="210"/>
      <c r="BF8" s="210"/>
      <c r="BG8" s="210"/>
      <c r="BH8" s="210"/>
      <c r="BI8" s="210"/>
      <c r="BJ8" s="210"/>
      <c r="BK8" s="210"/>
      <c r="BL8" s="210"/>
      <c r="BM8" s="210"/>
      <c r="BN8" s="210"/>
      <c r="BO8" s="210"/>
      <c r="BP8" s="210"/>
      <c r="BQ8" s="210"/>
      <c r="BR8" s="210"/>
      <c r="BS8" s="210"/>
      <c r="BT8" s="210"/>
      <c r="BU8" s="210"/>
      <c r="BV8" s="210"/>
      <c r="BW8" s="210"/>
      <c r="BX8" s="210"/>
      <c r="BY8" s="210"/>
      <c r="BZ8" s="210"/>
      <c r="CA8" s="210"/>
      <c r="CB8" s="210"/>
      <c r="CC8" s="210"/>
      <c r="CD8" s="210"/>
      <c r="CE8" s="210"/>
      <c r="CF8" s="210"/>
      <c r="CG8" s="210"/>
      <c r="CH8" s="210"/>
      <c r="CI8" s="210"/>
      <c r="CJ8" s="210"/>
      <c r="CK8" s="210"/>
      <c r="CL8" s="210"/>
      <c r="CM8" s="210"/>
      <c r="CN8" s="210"/>
      <c r="CO8" s="210"/>
      <c r="CP8" s="210"/>
      <c r="CQ8" s="210"/>
      <c r="CR8" s="210"/>
      <c r="CS8" s="210"/>
      <c r="CT8" s="210"/>
      <c r="CU8" s="210"/>
      <c r="CV8" s="210"/>
      <c r="CW8" s="210"/>
      <c r="CX8" s="210"/>
      <c r="CY8" s="210"/>
      <c r="CZ8" s="210"/>
      <c r="DA8" s="210"/>
      <c r="DB8" s="210"/>
      <c r="DC8" s="210"/>
      <c r="DD8" s="210"/>
      <c r="DE8" s="210"/>
      <c r="DF8" s="210"/>
      <c r="DG8" s="210"/>
      <c r="DH8" s="210"/>
      <c r="DI8" s="210"/>
      <c r="DJ8" s="210"/>
      <c r="DK8" s="210"/>
      <c r="DL8" s="210"/>
      <c r="DM8" s="210"/>
      <c r="DN8" s="210"/>
      <c r="DO8" s="210"/>
      <c r="DP8" s="210"/>
      <c r="DQ8" s="210"/>
      <c r="DR8" s="210"/>
      <c r="DS8" s="210"/>
      <c r="DT8" s="210"/>
      <c r="DU8" s="210"/>
      <c r="DV8" s="210"/>
      <c r="DW8" s="210"/>
      <c r="DX8" s="210"/>
      <c r="DY8" s="210"/>
      <c r="DZ8" s="210"/>
      <c r="EA8" s="210"/>
      <c r="EB8" s="210"/>
      <c r="EC8" s="210"/>
      <c r="ED8" s="210"/>
      <c r="EE8" s="210"/>
      <c r="EF8" s="210"/>
      <c r="EG8" s="210"/>
      <c r="EH8" s="210"/>
      <c r="EI8" s="210"/>
      <c r="EJ8" s="210"/>
      <c r="EK8" s="210"/>
      <c r="EL8" s="210"/>
      <c r="EM8" s="210"/>
      <c r="EN8" s="210"/>
      <c r="EO8" s="210"/>
      <c r="EP8" s="210"/>
      <c r="EQ8" s="210"/>
      <c r="ER8" s="210"/>
      <c r="ES8" s="210"/>
      <c r="ET8" s="210"/>
      <c r="EU8" s="210"/>
      <c r="EV8" s="210"/>
      <c r="EW8" s="210"/>
      <c r="EX8" s="210"/>
      <c r="EY8" s="210"/>
      <c r="EZ8" s="210"/>
      <c r="FA8" s="210"/>
      <c r="FB8" s="210"/>
      <c r="FC8" s="210"/>
      <c r="FD8" s="210"/>
      <c r="FE8" s="210"/>
      <c r="FF8" s="210"/>
      <c r="FG8" s="210"/>
      <c r="FH8" s="210"/>
      <c r="FI8" s="210"/>
      <c r="FJ8" s="210"/>
      <c r="FK8" s="210"/>
      <c r="FL8" s="210"/>
      <c r="FM8" s="210"/>
      <c r="FN8" s="210"/>
      <c r="FO8" s="210"/>
      <c r="FP8" s="210"/>
      <c r="FQ8" s="210"/>
      <c r="FR8" s="210"/>
      <c r="FS8" s="210"/>
      <c r="FT8" s="210"/>
    </row>
    <row r="9" spans="1:278" s="198" customFormat="1" ht="10.5" customHeight="1" thickTop="1" thickBot="1" x14ac:dyDescent="0.3">
      <c r="A9" s="483"/>
      <c r="B9" s="484"/>
      <c r="C9" s="484"/>
      <c r="D9" s="484"/>
      <c r="E9" s="484"/>
      <c r="F9" s="484"/>
      <c r="G9" s="484"/>
      <c r="H9" s="484"/>
      <c r="I9" s="484"/>
      <c r="J9" s="484"/>
      <c r="K9" s="484"/>
      <c r="L9" s="484"/>
      <c r="M9" s="484"/>
      <c r="N9" s="484"/>
      <c r="T9" s="208"/>
      <c r="U9" s="211"/>
      <c r="V9" s="211"/>
      <c r="W9" s="211"/>
      <c r="X9" s="211"/>
      <c r="Y9" s="211"/>
      <c r="Z9" s="211"/>
      <c r="AA9" s="211"/>
      <c r="AB9" s="211"/>
      <c r="AC9" s="211"/>
      <c r="AD9" s="211"/>
      <c r="AE9" s="211"/>
      <c r="AF9" s="211"/>
      <c r="AG9" s="211"/>
      <c r="AH9" s="211"/>
      <c r="AI9" s="211"/>
      <c r="AJ9" s="211"/>
      <c r="AK9" s="211"/>
      <c r="AL9" s="211"/>
      <c r="AM9" s="211"/>
      <c r="AN9" s="211"/>
      <c r="AO9" s="211"/>
      <c r="AP9" s="211"/>
      <c r="AQ9" s="211"/>
      <c r="AR9" s="211"/>
      <c r="AS9" s="211"/>
      <c r="AT9" s="211"/>
      <c r="AU9" s="211"/>
      <c r="AV9" s="211"/>
      <c r="AW9" s="211"/>
      <c r="AX9" s="211"/>
      <c r="AY9" s="211"/>
      <c r="AZ9" s="211"/>
      <c r="BA9" s="211"/>
      <c r="BB9" s="211"/>
      <c r="BC9" s="211"/>
      <c r="BD9" s="211"/>
      <c r="BE9" s="211"/>
      <c r="BF9" s="211"/>
      <c r="BG9" s="211"/>
      <c r="BH9" s="211"/>
      <c r="BI9" s="211"/>
      <c r="BJ9" s="211"/>
      <c r="BK9" s="211"/>
      <c r="BL9" s="211"/>
      <c r="BM9" s="211"/>
      <c r="BN9" s="211"/>
      <c r="BO9" s="211"/>
      <c r="BP9" s="211"/>
      <c r="BQ9" s="211"/>
      <c r="BR9" s="211"/>
      <c r="BS9" s="211"/>
      <c r="BT9" s="211"/>
      <c r="BU9" s="211"/>
      <c r="BV9" s="211"/>
      <c r="BW9" s="211"/>
      <c r="BX9" s="211"/>
      <c r="BY9" s="211"/>
      <c r="BZ9" s="211"/>
      <c r="CA9" s="211"/>
      <c r="CB9" s="211"/>
      <c r="CC9" s="211"/>
      <c r="CD9" s="211"/>
      <c r="CE9" s="211"/>
      <c r="CF9" s="211"/>
      <c r="CG9" s="211"/>
      <c r="CH9" s="211"/>
      <c r="CI9" s="211"/>
      <c r="CJ9" s="211"/>
      <c r="CK9" s="211"/>
      <c r="CL9" s="211"/>
      <c r="CM9" s="211"/>
      <c r="CN9" s="211"/>
      <c r="CO9" s="211"/>
      <c r="CP9" s="211"/>
      <c r="CQ9" s="211"/>
      <c r="CR9" s="211"/>
      <c r="CS9" s="211"/>
      <c r="CT9" s="211"/>
      <c r="CU9" s="211"/>
      <c r="CV9" s="211"/>
      <c r="CW9" s="211"/>
      <c r="CX9" s="211"/>
      <c r="CY9" s="211"/>
      <c r="CZ9" s="211"/>
      <c r="DA9" s="211"/>
      <c r="DB9" s="211"/>
      <c r="DC9" s="211"/>
      <c r="DD9" s="211"/>
      <c r="DE9" s="211"/>
      <c r="DF9" s="211"/>
      <c r="DG9" s="211"/>
      <c r="DH9" s="211"/>
      <c r="DI9" s="211"/>
      <c r="DJ9" s="211"/>
      <c r="DK9" s="211"/>
      <c r="DL9" s="211"/>
      <c r="DM9" s="211"/>
      <c r="DN9" s="211"/>
      <c r="DO9" s="211"/>
      <c r="DP9" s="211"/>
      <c r="DQ9" s="211"/>
      <c r="DR9" s="211"/>
      <c r="DS9" s="211"/>
      <c r="DT9" s="211"/>
      <c r="DU9" s="211"/>
      <c r="DV9" s="211"/>
      <c r="DW9" s="211"/>
      <c r="DX9" s="211"/>
      <c r="DY9" s="211"/>
      <c r="DZ9" s="211"/>
      <c r="EA9" s="211"/>
      <c r="EB9" s="211"/>
      <c r="EC9" s="211"/>
      <c r="ED9" s="211"/>
      <c r="EE9" s="211"/>
      <c r="EF9" s="211"/>
      <c r="EG9" s="211"/>
      <c r="EH9" s="211"/>
      <c r="EI9" s="211"/>
      <c r="EJ9" s="211"/>
      <c r="EK9" s="211"/>
      <c r="EL9" s="211"/>
      <c r="EM9" s="211"/>
      <c r="EN9" s="211"/>
      <c r="EO9" s="211"/>
      <c r="EP9" s="211"/>
      <c r="EQ9" s="211"/>
      <c r="ER9" s="211"/>
      <c r="ES9" s="211"/>
      <c r="ET9" s="211"/>
      <c r="EU9" s="211"/>
      <c r="EV9" s="211"/>
      <c r="EW9" s="211"/>
      <c r="EX9" s="211"/>
      <c r="EY9" s="211"/>
      <c r="EZ9" s="211"/>
      <c r="FA9" s="211"/>
      <c r="FB9" s="211"/>
      <c r="FC9" s="211"/>
      <c r="FD9" s="211"/>
      <c r="FE9" s="211"/>
      <c r="FF9" s="211"/>
      <c r="FG9" s="211"/>
      <c r="FH9" s="211"/>
      <c r="FI9" s="211"/>
      <c r="FJ9" s="211"/>
      <c r="FK9" s="211"/>
      <c r="FL9" s="211"/>
      <c r="FM9" s="211"/>
      <c r="FN9" s="211"/>
      <c r="FO9" s="211"/>
      <c r="FP9" s="211"/>
      <c r="FQ9" s="211"/>
      <c r="FR9" s="211"/>
      <c r="FS9" s="211"/>
      <c r="FT9" s="211"/>
    </row>
    <row r="10" spans="1:278" s="199" customFormat="1" ht="15" customHeight="1" x14ac:dyDescent="0.2">
      <c r="A10" s="468">
        <f>'Mapa Final'!A10</f>
        <v>1</v>
      </c>
      <c r="B10" s="454" t="str">
        <f>'Mapa Final'!B10</f>
        <v xml:space="preserve">Expedición de documentos sin el lleno de los requisitos legales </v>
      </c>
      <c r="C10" s="471" t="str">
        <f>'Mapa Final'!C10</f>
        <v>Afectación en la Prestación del Servicio de Justicia</v>
      </c>
      <c r="D10" s="471" t="str">
        <f>'Mapa Final'!D10</f>
        <v>1.Inadecuada revisión, validación y diligenciamiento de los formularios unicos para solicitudes de la URNA
2.Falta de conocimiento por parte de los ususarios frente a los requisitos.
3.Desconocimiento del funcionario  del procedimiento y requisitos para cada trámite.
4.Insuficiente planta de personal para adelantar los procesos y actividades relacionadas con los procesos de la URNA
5.Alto volumen de carga laboral
6.Presentacion de documentos adulterados</v>
      </c>
      <c r="E10" s="474" t="str">
        <f>'Mapa Final'!E10</f>
        <v>Presentación de solicitudes de tramites incompletas relacionadas con la inscripcion y expedicion de  tarjeta profesional de abogado, licencias temporales, acreditacion de prácticas jurídicas, autorizacion de prácticas academicas, expedicion de carnet de jueces de paz y  autorizaciones para el funcionamiento de los Consultorios Jurídicos de las Facultades de Derecho.</v>
      </c>
      <c r="F10" s="474" t="str">
        <f>'Mapa Final'!F10</f>
        <v xml:space="preserve">Posibilidad de incumplimiento de los requisitos legalmente  establecidas para cada trámite debido a la  omision  o presentación de documentos fraudolentos que pretendan hacer valer. </v>
      </c>
      <c r="G10" s="474" t="str">
        <f>'Mapa Final'!G10</f>
        <v>Fraude Externo</v>
      </c>
      <c r="H10" s="477" t="str">
        <f>'Mapa Final'!I10</f>
        <v>Muy Alta</v>
      </c>
      <c r="I10" s="480" t="str">
        <f>'Mapa Final'!L10</f>
        <v>Leve</v>
      </c>
      <c r="J10" s="459" t="str">
        <f>'Mapa Final'!N10</f>
        <v xml:space="preserve">Alto </v>
      </c>
      <c r="K10" s="462" t="str">
        <f>'Mapa Final'!AA10</f>
        <v>Media</v>
      </c>
      <c r="L10" s="462" t="str">
        <f>'Mapa Final'!AE10</f>
        <v>Leve</v>
      </c>
      <c r="M10" s="465" t="str">
        <f>'Mapa Final'!AG10</f>
        <v>Moderado</v>
      </c>
      <c r="N10" s="462" t="str">
        <f>'Mapa Final'!AH10</f>
        <v>Evitar</v>
      </c>
      <c r="O10" s="456"/>
      <c r="P10" s="456"/>
      <c r="Q10" s="456"/>
      <c r="R10" s="456"/>
      <c r="S10" s="456"/>
      <c r="T10" s="456"/>
      <c r="U10" s="212"/>
      <c r="V10" s="212"/>
      <c r="W10" s="212"/>
      <c r="X10" s="212"/>
      <c r="Y10" s="212"/>
      <c r="Z10" s="212"/>
      <c r="AA10" s="212"/>
      <c r="AB10" s="212"/>
      <c r="AC10" s="212"/>
      <c r="AD10" s="212"/>
      <c r="AE10" s="212"/>
      <c r="AF10" s="212"/>
      <c r="AG10" s="212"/>
      <c r="AH10" s="212"/>
      <c r="AI10" s="212"/>
      <c r="AJ10" s="212"/>
      <c r="AK10" s="212"/>
      <c r="AL10" s="212"/>
      <c r="AM10" s="212"/>
      <c r="AN10" s="212"/>
      <c r="AO10" s="212"/>
      <c r="AP10" s="212"/>
      <c r="AQ10" s="212"/>
      <c r="AR10" s="212"/>
      <c r="AS10" s="212"/>
      <c r="AT10" s="212"/>
      <c r="AU10" s="212"/>
      <c r="AV10" s="212"/>
      <c r="AW10" s="212"/>
      <c r="AX10" s="212"/>
      <c r="AY10" s="212"/>
      <c r="AZ10" s="212"/>
      <c r="BA10" s="212"/>
      <c r="BB10" s="212"/>
      <c r="BC10" s="212"/>
      <c r="BD10" s="212"/>
      <c r="BE10" s="212"/>
      <c r="BF10" s="212"/>
      <c r="BG10" s="212"/>
      <c r="BH10" s="212"/>
      <c r="BI10" s="212"/>
      <c r="BJ10" s="212"/>
      <c r="BK10" s="212"/>
      <c r="BL10" s="212"/>
      <c r="BM10" s="212"/>
      <c r="BN10" s="212"/>
      <c r="BO10" s="212"/>
      <c r="BP10" s="212"/>
      <c r="BQ10" s="212"/>
      <c r="BR10" s="212"/>
      <c r="BS10" s="212"/>
      <c r="BT10" s="212"/>
      <c r="BU10" s="212"/>
      <c r="BV10" s="212"/>
      <c r="BW10" s="212"/>
      <c r="BX10" s="212"/>
      <c r="BY10" s="212"/>
      <c r="BZ10" s="212"/>
      <c r="CA10" s="212"/>
      <c r="CB10" s="212"/>
      <c r="CC10" s="212"/>
      <c r="CD10" s="212"/>
      <c r="CE10" s="212"/>
      <c r="CF10" s="212"/>
      <c r="CG10" s="212"/>
      <c r="CH10" s="212"/>
      <c r="CI10" s="212"/>
      <c r="CJ10" s="212"/>
      <c r="CK10" s="212"/>
      <c r="CL10" s="212"/>
      <c r="CM10" s="212"/>
      <c r="CN10" s="212"/>
      <c r="CO10" s="212"/>
      <c r="CP10" s="212"/>
      <c r="CQ10" s="212"/>
      <c r="CR10" s="212"/>
      <c r="CS10" s="212"/>
      <c r="CT10" s="212"/>
      <c r="CU10" s="212"/>
      <c r="CV10" s="212"/>
      <c r="CW10" s="212"/>
      <c r="CX10" s="212"/>
      <c r="CY10" s="212"/>
      <c r="CZ10" s="212"/>
      <c r="DA10" s="212"/>
      <c r="DB10" s="212"/>
      <c r="DC10" s="212"/>
      <c r="DD10" s="212"/>
      <c r="DE10" s="212"/>
      <c r="DF10" s="212"/>
      <c r="DG10" s="212"/>
      <c r="DH10" s="212"/>
      <c r="DI10" s="212"/>
      <c r="DJ10" s="212"/>
      <c r="DK10" s="212"/>
      <c r="DL10" s="212"/>
      <c r="DM10" s="212"/>
      <c r="DN10" s="212"/>
      <c r="DO10" s="212"/>
      <c r="DP10" s="212"/>
      <c r="DQ10" s="212"/>
      <c r="DR10" s="212"/>
      <c r="DS10" s="212"/>
      <c r="DT10" s="212"/>
      <c r="DU10" s="212"/>
      <c r="DV10" s="212"/>
      <c r="DW10" s="212"/>
      <c r="DX10" s="212"/>
      <c r="DY10" s="212"/>
      <c r="DZ10" s="212"/>
      <c r="EA10" s="212"/>
      <c r="EB10" s="212"/>
      <c r="EC10" s="212"/>
      <c r="ED10" s="212"/>
      <c r="EE10" s="212"/>
      <c r="EF10" s="212"/>
      <c r="EG10" s="212"/>
      <c r="EH10" s="212"/>
      <c r="EI10" s="212"/>
      <c r="EJ10" s="212"/>
      <c r="EK10" s="212"/>
      <c r="EL10" s="212"/>
      <c r="EM10" s="212"/>
      <c r="EN10" s="212"/>
      <c r="EO10" s="212"/>
      <c r="EP10" s="212"/>
      <c r="EQ10" s="212"/>
      <c r="ER10" s="212"/>
      <c r="ES10" s="212"/>
      <c r="ET10" s="212"/>
      <c r="EU10" s="212"/>
      <c r="EV10" s="212"/>
      <c r="EW10" s="212"/>
      <c r="EX10" s="212"/>
      <c r="EY10" s="212"/>
      <c r="EZ10" s="212"/>
      <c r="FA10" s="212"/>
      <c r="FB10" s="212"/>
      <c r="FC10" s="212"/>
      <c r="FD10" s="212"/>
      <c r="FE10" s="212"/>
      <c r="FF10" s="212"/>
      <c r="FG10" s="212"/>
      <c r="FH10" s="212"/>
      <c r="FI10" s="212"/>
      <c r="FJ10" s="212"/>
      <c r="FK10" s="212"/>
      <c r="FL10" s="212"/>
      <c r="FM10" s="212"/>
      <c r="FN10" s="212"/>
      <c r="FO10" s="212"/>
      <c r="FP10" s="212"/>
      <c r="FQ10" s="212"/>
      <c r="FR10" s="212"/>
      <c r="FS10" s="212"/>
      <c r="FT10" s="212"/>
    </row>
    <row r="11" spans="1:278" s="199" customFormat="1" ht="13.5" customHeight="1" x14ac:dyDescent="0.2">
      <c r="A11" s="469"/>
      <c r="B11" s="499"/>
      <c r="C11" s="472"/>
      <c r="D11" s="472"/>
      <c r="E11" s="475"/>
      <c r="F11" s="475"/>
      <c r="G11" s="475"/>
      <c r="H11" s="478"/>
      <c r="I11" s="481"/>
      <c r="J11" s="460"/>
      <c r="K11" s="463"/>
      <c r="L11" s="463"/>
      <c r="M11" s="466"/>
      <c r="N11" s="463"/>
      <c r="O11" s="457"/>
      <c r="P11" s="457"/>
      <c r="Q11" s="457"/>
      <c r="R11" s="457"/>
      <c r="S11" s="457"/>
      <c r="T11" s="457"/>
      <c r="U11" s="212"/>
      <c r="V11" s="212"/>
      <c r="W11" s="212"/>
      <c r="X11" s="212"/>
      <c r="Y11" s="212"/>
      <c r="Z11" s="212"/>
      <c r="AA11" s="212"/>
      <c r="AB11" s="212"/>
      <c r="AC11" s="212"/>
      <c r="AD11" s="212"/>
      <c r="AE11" s="212"/>
      <c r="AF11" s="212"/>
      <c r="AG11" s="212"/>
      <c r="AH11" s="212"/>
      <c r="AI11" s="212"/>
      <c r="AJ11" s="212"/>
      <c r="AK11" s="212"/>
      <c r="AL11" s="212"/>
      <c r="AM11" s="212"/>
      <c r="AN11" s="212"/>
      <c r="AO11" s="212"/>
      <c r="AP11" s="212"/>
      <c r="AQ11" s="212"/>
      <c r="AR11" s="212"/>
      <c r="AS11" s="212"/>
      <c r="AT11" s="212"/>
      <c r="AU11" s="212"/>
      <c r="AV11" s="212"/>
      <c r="AW11" s="212"/>
      <c r="AX11" s="212"/>
      <c r="AY11" s="212"/>
      <c r="AZ11" s="212"/>
      <c r="BA11" s="212"/>
      <c r="BB11" s="212"/>
      <c r="BC11" s="212"/>
      <c r="BD11" s="212"/>
      <c r="BE11" s="212"/>
      <c r="BF11" s="212"/>
      <c r="BG11" s="212"/>
      <c r="BH11" s="212"/>
      <c r="BI11" s="212"/>
      <c r="BJ11" s="212"/>
      <c r="BK11" s="212"/>
      <c r="BL11" s="212"/>
      <c r="BM11" s="212"/>
      <c r="BN11" s="212"/>
      <c r="BO11" s="212"/>
      <c r="BP11" s="212"/>
      <c r="BQ11" s="212"/>
      <c r="BR11" s="212"/>
      <c r="BS11" s="212"/>
      <c r="BT11" s="212"/>
      <c r="BU11" s="212"/>
      <c r="BV11" s="212"/>
      <c r="BW11" s="212"/>
      <c r="BX11" s="212"/>
      <c r="BY11" s="212"/>
      <c r="BZ11" s="212"/>
      <c r="CA11" s="212"/>
      <c r="CB11" s="212"/>
      <c r="CC11" s="212"/>
      <c r="CD11" s="212"/>
      <c r="CE11" s="212"/>
      <c r="CF11" s="212"/>
      <c r="CG11" s="212"/>
      <c r="CH11" s="212"/>
      <c r="CI11" s="212"/>
      <c r="CJ11" s="212"/>
      <c r="CK11" s="212"/>
      <c r="CL11" s="212"/>
      <c r="CM11" s="212"/>
      <c r="CN11" s="212"/>
      <c r="CO11" s="212"/>
      <c r="CP11" s="212"/>
      <c r="CQ11" s="212"/>
      <c r="CR11" s="212"/>
      <c r="CS11" s="212"/>
      <c r="CT11" s="212"/>
      <c r="CU11" s="212"/>
      <c r="CV11" s="212"/>
      <c r="CW11" s="212"/>
      <c r="CX11" s="212"/>
      <c r="CY11" s="212"/>
      <c r="CZ11" s="212"/>
      <c r="DA11" s="212"/>
      <c r="DB11" s="212"/>
      <c r="DC11" s="212"/>
      <c r="DD11" s="212"/>
      <c r="DE11" s="212"/>
      <c r="DF11" s="212"/>
      <c r="DG11" s="212"/>
      <c r="DH11" s="212"/>
      <c r="DI11" s="212"/>
      <c r="DJ11" s="212"/>
      <c r="DK11" s="212"/>
      <c r="DL11" s="212"/>
      <c r="DM11" s="212"/>
      <c r="DN11" s="212"/>
      <c r="DO11" s="212"/>
      <c r="DP11" s="212"/>
      <c r="DQ11" s="212"/>
      <c r="DR11" s="212"/>
      <c r="DS11" s="212"/>
      <c r="DT11" s="212"/>
      <c r="DU11" s="212"/>
      <c r="DV11" s="212"/>
      <c r="DW11" s="212"/>
      <c r="DX11" s="212"/>
      <c r="DY11" s="212"/>
      <c r="DZ11" s="212"/>
      <c r="EA11" s="212"/>
      <c r="EB11" s="212"/>
      <c r="EC11" s="212"/>
      <c r="ED11" s="212"/>
      <c r="EE11" s="212"/>
      <c r="EF11" s="212"/>
      <c r="EG11" s="212"/>
      <c r="EH11" s="212"/>
      <c r="EI11" s="212"/>
      <c r="EJ11" s="212"/>
      <c r="EK11" s="212"/>
      <c r="EL11" s="212"/>
      <c r="EM11" s="212"/>
      <c r="EN11" s="212"/>
      <c r="EO11" s="212"/>
      <c r="EP11" s="212"/>
      <c r="EQ11" s="212"/>
      <c r="ER11" s="212"/>
      <c r="ES11" s="212"/>
      <c r="ET11" s="212"/>
      <c r="EU11" s="212"/>
      <c r="EV11" s="212"/>
      <c r="EW11" s="212"/>
      <c r="EX11" s="212"/>
      <c r="EY11" s="212"/>
      <c r="EZ11" s="212"/>
      <c r="FA11" s="212"/>
      <c r="FB11" s="212"/>
      <c r="FC11" s="212"/>
      <c r="FD11" s="212"/>
      <c r="FE11" s="212"/>
      <c r="FF11" s="212"/>
      <c r="FG11" s="212"/>
      <c r="FH11" s="212"/>
      <c r="FI11" s="212"/>
      <c r="FJ11" s="212"/>
      <c r="FK11" s="212"/>
      <c r="FL11" s="212"/>
      <c r="FM11" s="212"/>
      <c r="FN11" s="212"/>
      <c r="FO11" s="212"/>
      <c r="FP11" s="212"/>
      <c r="FQ11" s="212"/>
      <c r="FR11" s="212"/>
      <c r="FS11" s="212"/>
      <c r="FT11" s="212"/>
    </row>
    <row r="12" spans="1:278" s="199" customFormat="1" ht="13.5" customHeight="1" x14ac:dyDescent="0.2">
      <c r="A12" s="469"/>
      <c r="B12" s="499"/>
      <c r="C12" s="472"/>
      <c r="D12" s="472"/>
      <c r="E12" s="475"/>
      <c r="F12" s="475"/>
      <c r="G12" s="475"/>
      <c r="H12" s="478"/>
      <c r="I12" s="481"/>
      <c r="J12" s="460"/>
      <c r="K12" s="463"/>
      <c r="L12" s="463"/>
      <c r="M12" s="466"/>
      <c r="N12" s="463"/>
      <c r="O12" s="457"/>
      <c r="P12" s="457"/>
      <c r="Q12" s="457"/>
      <c r="R12" s="457"/>
      <c r="S12" s="457"/>
      <c r="T12" s="457"/>
      <c r="U12" s="212"/>
      <c r="V12" s="212"/>
      <c r="W12" s="212"/>
      <c r="X12" s="212"/>
      <c r="Y12" s="212"/>
      <c r="Z12" s="212"/>
      <c r="AA12" s="212"/>
      <c r="AB12" s="212"/>
      <c r="AC12" s="212"/>
      <c r="AD12" s="212"/>
      <c r="AE12" s="212"/>
      <c r="AF12" s="212"/>
      <c r="AG12" s="212"/>
      <c r="AH12" s="212"/>
      <c r="AI12" s="212"/>
      <c r="AJ12" s="212"/>
      <c r="AK12" s="212"/>
      <c r="AL12" s="212"/>
      <c r="AM12" s="212"/>
      <c r="AN12" s="212"/>
      <c r="AO12" s="212"/>
      <c r="AP12" s="212"/>
      <c r="AQ12" s="212"/>
      <c r="AR12" s="212"/>
      <c r="AS12" s="212"/>
      <c r="AT12" s="212"/>
      <c r="AU12" s="212"/>
      <c r="AV12" s="212"/>
      <c r="AW12" s="212"/>
      <c r="AX12" s="212"/>
      <c r="AY12" s="212"/>
      <c r="AZ12" s="212"/>
      <c r="BA12" s="212"/>
      <c r="BB12" s="212"/>
      <c r="BC12" s="212"/>
      <c r="BD12" s="212"/>
      <c r="BE12" s="212"/>
      <c r="BF12" s="212"/>
      <c r="BG12" s="212"/>
      <c r="BH12" s="212"/>
      <c r="BI12" s="212"/>
      <c r="BJ12" s="212"/>
      <c r="BK12" s="212"/>
      <c r="BL12" s="212"/>
      <c r="BM12" s="212"/>
      <c r="BN12" s="212"/>
      <c r="BO12" s="212"/>
      <c r="BP12" s="212"/>
      <c r="BQ12" s="212"/>
      <c r="BR12" s="212"/>
      <c r="BS12" s="212"/>
      <c r="BT12" s="212"/>
      <c r="BU12" s="212"/>
      <c r="BV12" s="212"/>
      <c r="BW12" s="212"/>
      <c r="BX12" s="212"/>
      <c r="BY12" s="212"/>
      <c r="BZ12" s="212"/>
      <c r="CA12" s="212"/>
      <c r="CB12" s="212"/>
      <c r="CC12" s="212"/>
      <c r="CD12" s="212"/>
      <c r="CE12" s="212"/>
      <c r="CF12" s="212"/>
      <c r="CG12" s="212"/>
      <c r="CH12" s="212"/>
      <c r="CI12" s="212"/>
      <c r="CJ12" s="212"/>
      <c r="CK12" s="212"/>
      <c r="CL12" s="212"/>
      <c r="CM12" s="212"/>
      <c r="CN12" s="212"/>
      <c r="CO12" s="212"/>
      <c r="CP12" s="212"/>
      <c r="CQ12" s="212"/>
      <c r="CR12" s="212"/>
      <c r="CS12" s="212"/>
      <c r="CT12" s="212"/>
      <c r="CU12" s="212"/>
      <c r="CV12" s="212"/>
      <c r="CW12" s="212"/>
      <c r="CX12" s="212"/>
      <c r="CY12" s="212"/>
      <c r="CZ12" s="212"/>
      <c r="DA12" s="212"/>
      <c r="DB12" s="212"/>
      <c r="DC12" s="212"/>
      <c r="DD12" s="212"/>
      <c r="DE12" s="212"/>
      <c r="DF12" s="212"/>
      <c r="DG12" s="212"/>
      <c r="DH12" s="212"/>
      <c r="DI12" s="212"/>
      <c r="DJ12" s="212"/>
      <c r="DK12" s="212"/>
      <c r="DL12" s="212"/>
      <c r="DM12" s="212"/>
      <c r="DN12" s="212"/>
      <c r="DO12" s="212"/>
      <c r="DP12" s="212"/>
      <c r="DQ12" s="212"/>
      <c r="DR12" s="212"/>
      <c r="DS12" s="212"/>
      <c r="DT12" s="212"/>
      <c r="DU12" s="212"/>
      <c r="DV12" s="212"/>
      <c r="DW12" s="212"/>
      <c r="DX12" s="212"/>
      <c r="DY12" s="212"/>
      <c r="DZ12" s="212"/>
      <c r="EA12" s="212"/>
      <c r="EB12" s="212"/>
      <c r="EC12" s="212"/>
      <c r="ED12" s="212"/>
      <c r="EE12" s="212"/>
      <c r="EF12" s="212"/>
      <c r="EG12" s="212"/>
      <c r="EH12" s="212"/>
      <c r="EI12" s="212"/>
      <c r="EJ12" s="212"/>
      <c r="EK12" s="212"/>
      <c r="EL12" s="212"/>
      <c r="EM12" s="212"/>
      <c r="EN12" s="212"/>
      <c r="EO12" s="212"/>
      <c r="EP12" s="212"/>
      <c r="EQ12" s="212"/>
      <c r="ER12" s="212"/>
      <c r="ES12" s="212"/>
      <c r="ET12" s="212"/>
      <c r="EU12" s="212"/>
      <c r="EV12" s="212"/>
      <c r="EW12" s="212"/>
      <c r="EX12" s="212"/>
      <c r="EY12" s="212"/>
      <c r="EZ12" s="212"/>
      <c r="FA12" s="212"/>
      <c r="FB12" s="212"/>
      <c r="FC12" s="212"/>
      <c r="FD12" s="212"/>
      <c r="FE12" s="212"/>
      <c r="FF12" s="212"/>
      <c r="FG12" s="212"/>
      <c r="FH12" s="212"/>
      <c r="FI12" s="212"/>
      <c r="FJ12" s="212"/>
      <c r="FK12" s="212"/>
      <c r="FL12" s="212"/>
      <c r="FM12" s="212"/>
      <c r="FN12" s="212"/>
      <c r="FO12" s="212"/>
      <c r="FP12" s="212"/>
      <c r="FQ12" s="212"/>
      <c r="FR12" s="212"/>
      <c r="FS12" s="212"/>
      <c r="FT12" s="212"/>
    </row>
    <row r="13" spans="1:278" s="199" customFormat="1" ht="13.5" customHeight="1" x14ac:dyDescent="0.2">
      <c r="A13" s="469"/>
      <c r="B13" s="499"/>
      <c r="C13" s="472"/>
      <c r="D13" s="472"/>
      <c r="E13" s="475"/>
      <c r="F13" s="475"/>
      <c r="G13" s="475"/>
      <c r="H13" s="478"/>
      <c r="I13" s="481"/>
      <c r="J13" s="460"/>
      <c r="K13" s="463"/>
      <c r="L13" s="463"/>
      <c r="M13" s="466"/>
      <c r="N13" s="463"/>
      <c r="O13" s="457"/>
      <c r="P13" s="457"/>
      <c r="Q13" s="457"/>
      <c r="R13" s="457"/>
      <c r="S13" s="457"/>
      <c r="T13" s="457"/>
      <c r="U13" s="212"/>
      <c r="V13" s="212"/>
      <c r="W13" s="212"/>
      <c r="X13" s="212"/>
      <c r="Y13" s="212"/>
      <c r="Z13" s="212"/>
      <c r="AA13" s="212"/>
      <c r="AB13" s="212"/>
      <c r="AC13" s="212"/>
      <c r="AD13" s="212"/>
      <c r="AE13" s="212"/>
      <c r="AF13" s="212"/>
      <c r="AG13" s="212"/>
      <c r="AH13" s="212"/>
      <c r="AI13" s="212"/>
      <c r="AJ13" s="212"/>
      <c r="AK13" s="212"/>
      <c r="AL13" s="212"/>
      <c r="AM13" s="212"/>
      <c r="AN13" s="212"/>
      <c r="AO13" s="212"/>
      <c r="AP13" s="212"/>
      <c r="AQ13" s="212"/>
      <c r="AR13" s="212"/>
      <c r="AS13" s="212"/>
      <c r="AT13" s="212"/>
      <c r="AU13" s="212"/>
      <c r="AV13" s="212"/>
      <c r="AW13" s="212"/>
      <c r="AX13" s="212"/>
      <c r="AY13" s="212"/>
      <c r="AZ13" s="212"/>
      <c r="BA13" s="212"/>
      <c r="BB13" s="212"/>
      <c r="BC13" s="212"/>
      <c r="BD13" s="212"/>
      <c r="BE13" s="212"/>
      <c r="BF13" s="212"/>
      <c r="BG13" s="212"/>
      <c r="BH13" s="212"/>
      <c r="BI13" s="212"/>
      <c r="BJ13" s="212"/>
      <c r="BK13" s="212"/>
      <c r="BL13" s="212"/>
      <c r="BM13" s="212"/>
      <c r="BN13" s="212"/>
      <c r="BO13" s="212"/>
      <c r="BP13" s="212"/>
      <c r="BQ13" s="212"/>
      <c r="BR13" s="212"/>
      <c r="BS13" s="212"/>
      <c r="BT13" s="212"/>
      <c r="BU13" s="212"/>
      <c r="BV13" s="212"/>
      <c r="BW13" s="212"/>
      <c r="BX13" s="212"/>
      <c r="BY13" s="212"/>
      <c r="BZ13" s="212"/>
      <c r="CA13" s="212"/>
      <c r="CB13" s="212"/>
      <c r="CC13" s="212"/>
      <c r="CD13" s="212"/>
      <c r="CE13" s="212"/>
      <c r="CF13" s="212"/>
      <c r="CG13" s="212"/>
      <c r="CH13" s="212"/>
      <c r="CI13" s="212"/>
      <c r="CJ13" s="212"/>
      <c r="CK13" s="212"/>
      <c r="CL13" s="212"/>
      <c r="CM13" s="212"/>
      <c r="CN13" s="212"/>
      <c r="CO13" s="212"/>
      <c r="CP13" s="212"/>
      <c r="CQ13" s="212"/>
      <c r="CR13" s="212"/>
      <c r="CS13" s="212"/>
      <c r="CT13" s="212"/>
      <c r="CU13" s="212"/>
      <c r="CV13" s="212"/>
      <c r="CW13" s="212"/>
      <c r="CX13" s="212"/>
      <c r="CY13" s="212"/>
      <c r="CZ13" s="212"/>
      <c r="DA13" s="212"/>
      <c r="DB13" s="212"/>
      <c r="DC13" s="212"/>
      <c r="DD13" s="212"/>
      <c r="DE13" s="212"/>
      <c r="DF13" s="212"/>
      <c r="DG13" s="212"/>
      <c r="DH13" s="212"/>
      <c r="DI13" s="212"/>
      <c r="DJ13" s="212"/>
      <c r="DK13" s="212"/>
      <c r="DL13" s="212"/>
      <c r="DM13" s="212"/>
      <c r="DN13" s="212"/>
      <c r="DO13" s="212"/>
      <c r="DP13" s="212"/>
      <c r="DQ13" s="212"/>
      <c r="DR13" s="212"/>
      <c r="DS13" s="212"/>
      <c r="DT13" s="212"/>
      <c r="DU13" s="212"/>
      <c r="DV13" s="212"/>
      <c r="DW13" s="212"/>
      <c r="DX13" s="212"/>
      <c r="DY13" s="212"/>
      <c r="DZ13" s="212"/>
      <c r="EA13" s="212"/>
      <c r="EB13" s="212"/>
      <c r="EC13" s="212"/>
      <c r="ED13" s="212"/>
      <c r="EE13" s="212"/>
      <c r="EF13" s="212"/>
      <c r="EG13" s="212"/>
      <c r="EH13" s="212"/>
      <c r="EI13" s="212"/>
      <c r="EJ13" s="212"/>
      <c r="EK13" s="212"/>
      <c r="EL13" s="212"/>
      <c r="EM13" s="212"/>
      <c r="EN13" s="212"/>
      <c r="EO13" s="212"/>
      <c r="EP13" s="212"/>
      <c r="EQ13" s="212"/>
      <c r="ER13" s="212"/>
      <c r="ES13" s="212"/>
      <c r="ET13" s="212"/>
      <c r="EU13" s="212"/>
      <c r="EV13" s="212"/>
      <c r="EW13" s="212"/>
      <c r="EX13" s="212"/>
      <c r="EY13" s="212"/>
      <c r="EZ13" s="212"/>
      <c r="FA13" s="212"/>
      <c r="FB13" s="212"/>
      <c r="FC13" s="212"/>
      <c r="FD13" s="212"/>
      <c r="FE13" s="212"/>
      <c r="FF13" s="212"/>
      <c r="FG13" s="212"/>
      <c r="FH13" s="212"/>
      <c r="FI13" s="212"/>
      <c r="FJ13" s="212"/>
      <c r="FK13" s="212"/>
      <c r="FL13" s="212"/>
      <c r="FM13" s="212"/>
      <c r="FN13" s="212"/>
      <c r="FO13" s="212"/>
      <c r="FP13" s="212"/>
      <c r="FQ13" s="212"/>
      <c r="FR13" s="212"/>
      <c r="FS13" s="212"/>
      <c r="FT13" s="212"/>
    </row>
    <row r="14" spans="1:278" s="199" customFormat="1" ht="238.5" customHeight="1" thickBot="1" x14ac:dyDescent="0.25">
      <c r="A14" s="470"/>
      <c r="B14" s="500"/>
      <c r="C14" s="473"/>
      <c r="D14" s="473"/>
      <c r="E14" s="476"/>
      <c r="F14" s="476"/>
      <c r="G14" s="476"/>
      <c r="H14" s="479"/>
      <c r="I14" s="482"/>
      <c r="J14" s="461"/>
      <c r="K14" s="464"/>
      <c r="L14" s="464"/>
      <c r="M14" s="467"/>
      <c r="N14" s="464"/>
      <c r="O14" s="458"/>
      <c r="P14" s="458"/>
      <c r="Q14" s="458"/>
      <c r="R14" s="458"/>
      <c r="S14" s="458"/>
      <c r="T14" s="458"/>
      <c r="U14" s="212"/>
      <c r="V14" s="212"/>
      <c r="W14" s="212"/>
      <c r="X14" s="212"/>
      <c r="Y14" s="212"/>
      <c r="Z14" s="212"/>
      <c r="AA14" s="212"/>
      <c r="AB14" s="212"/>
      <c r="AC14" s="212"/>
      <c r="AD14" s="212"/>
      <c r="AE14" s="212"/>
      <c r="AF14" s="212"/>
      <c r="AG14" s="212"/>
      <c r="AH14" s="212"/>
      <c r="AI14" s="212"/>
      <c r="AJ14" s="212"/>
      <c r="AK14" s="212"/>
      <c r="AL14" s="212"/>
      <c r="AM14" s="212"/>
      <c r="AN14" s="212"/>
      <c r="AO14" s="212"/>
      <c r="AP14" s="212"/>
      <c r="AQ14" s="212"/>
      <c r="AR14" s="212"/>
      <c r="AS14" s="212"/>
      <c r="AT14" s="212"/>
      <c r="AU14" s="212"/>
      <c r="AV14" s="212"/>
      <c r="AW14" s="212"/>
      <c r="AX14" s="212"/>
      <c r="AY14" s="212"/>
      <c r="AZ14" s="212"/>
      <c r="BA14" s="212"/>
      <c r="BB14" s="212"/>
      <c r="BC14" s="212"/>
      <c r="BD14" s="212"/>
      <c r="BE14" s="212"/>
      <c r="BF14" s="212"/>
      <c r="BG14" s="212"/>
      <c r="BH14" s="212"/>
      <c r="BI14" s="212"/>
      <c r="BJ14" s="212"/>
      <c r="BK14" s="212"/>
      <c r="BL14" s="212"/>
      <c r="BM14" s="212"/>
      <c r="BN14" s="212"/>
      <c r="BO14" s="212"/>
      <c r="BP14" s="212"/>
      <c r="BQ14" s="212"/>
      <c r="BR14" s="212"/>
      <c r="BS14" s="212"/>
      <c r="BT14" s="212"/>
      <c r="BU14" s="212"/>
      <c r="BV14" s="212"/>
      <c r="BW14" s="212"/>
      <c r="BX14" s="212"/>
      <c r="BY14" s="212"/>
      <c r="BZ14" s="212"/>
      <c r="CA14" s="212"/>
      <c r="CB14" s="212"/>
      <c r="CC14" s="212"/>
      <c r="CD14" s="212"/>
      <c r="CE14" s="212"/>
      <c r="CF14" s="212"/>
      <c r="CG14" s="212"/>
      <c r="CH14" s="212"/>
      <c r="CI14" s="212"/>
      <c r="CJ14" s="212"/>
      <c r="CK14" s="212"/>
      <c r="CL14" s="212"/>
      <c r="CM14" s="212"/>
      <c r="CN14" s="212"/>
      <c r="CO14" s="212"/>
      <c r="CP14" s="212"/>
      <c r="CQ14" s="212"/>
      <c r="CR14" s="212"/>
      <c r="CS14" s="212"/>
      <c r="CT14" s="212"/>
      <c r="CU14" s="212"/>
      <c r="CV14" s="212"/>
      <c r="CW14" s="212"/>
      <c r="CX14" s="212"/>
      <c r="CY14" s="212"/>
      <c r="CZ14" s="212"/>
      <c r="DA14" s="212"/>
      <c r="DB14" s="212"/>
      <c r="DC14" s="212"/>
      <c r="DD14" s="212"/>
      <c r="DE14" s="212"/>
      <c r="DF14" s="212"/>
      <c r="DG14" s="212"/>
      <c r="DH14" s="212"/>
      <c r="DI14" s="212"/>
      <c r="DJ14" s="212"/>
      <c r="DK14" s="212"/>
      <c r="DL14" s="212"/>
      <c r="DM14" s="212"/>
      <c r="DN14" s="212"/>
      <c r="DO14" s="212"/>
      <c r="DP14" s="212"/>
      <c r="DQ14" s="212"/>
      <c r="DR14" s="212"/>
      <c r="DS14" s="212"/>
      <c r="DT14" s="212"/>
      <c r="DU14" s="212"/>
      <c r="DV14" s="212"/>
      <c r="DW14" s="212"/>
      <c r="DX14" s="212"/>
      <c r="DY14" s="212"/>
      <c r="DZ14" s="212"/>
      <c r="EA14" s="212"/>
      <c r="EB14" s="212"/>
      <c r="EC14" s="212"/>
      <c r="ED14" s="212"/>
      <c r="EE14" s="212"/>
      <c r="EF14" s="212"/>
      <c r="EG14" s="212"/>
      <c r="EH14" s="212"/>
      <c r="EI14" s="212"/>
      <c r="EJ14" s="212"/>
      <c r="EK14" s="212"/>
      <c r="EL14" s="212"/>
      <c r="EM14" s="212"/>
      <c r="EN14" s="212"/>
      <c r="EO14" s="212"/>
      <c r="EP14" s="212"/>
      <c r="EQ14" s="212"/>
      <c r="ER14" s="212"/>
      <c r="ES14" s="212"/>
      <c r="ET14" s="212"/>
      <c r="EU14" s="212"/>
      <c r="EV14" s="212"/>
      <c r="EW14" s="212"/>
      <c r="EX14" s="212"/>
      <c r="EY14" s="212"/>
      <c r="EZ14" s="212"/>
      <c r="FA14" s="212"/>
      <c r="FB14" s="212"/>
      <c r="FC14" s="212"/>
      <c r="FD14" s="212"/>
      <c r="FE14" s="212"/>
      <c r="FF14" s="212"/>
      <c r="FG14" s="212"/>
      <c r="FH14" s="212"/>
      <c r="FI14" s="212"/>
      <c r="FJ14" s="212"/>
      <c r="FK14" s="212"/>
      <c r="FL14" s="212"/>
      <c r="FM14" s="212"/>
      <c r="FN14" s="212"/>
      <c r="FO14" s="212"/>
      <c r="FP14" s="212"/>
      <c r="FQ14" s="212"/>
      <c r="FR14" s="212"/>
      <c r="FS14" s="212"/>
      <c r="FT14" s="212"/>
    </row>
    <row r="15" spans="1:278" s="199" customFormat="1" ht="15" customHeight="1" x14ac:dyDescent="0.2">
      <c r="A15" s="468">
        <f>'Mapa Final'!A15</f>
        <v>2</v>
      </c>
      <c r="B15" s="454" t="str">
        <f>'Mapa Final'!B15</f>
        <v>Error en los productos finales expedidos por la URNA</v>
      </c>
      <c r="C15" s="471" t="str">
        <f>'Mapa Final'!C15</f>
        <v>Reputacional</v>
      </c>
      <c r="D15" s="471" t="str">
        <f>'Mapa Final'!D15</f>
        <v>1.Insuficiente planta de personal para adelantar los procesos y actividades relacionadas con los trámites de la URNA.
2.Indebida actualización por parte de Usuario  del Formulario Unico para multiples trámites de SIRNA.
3.Ejercer Control al contratista que elabora las Tarjetas profesionales     4.Ejercer control al contratista que hace entrega a los domicilios de los Titulares de las Tarjetas Profesionales .  5.Alto volumen de carga laboral</v>
      </c>
      <c r="E15" s="474" t="str">
        <f>'Mapa Final'!E15</f>
        <v>Diligenciamento erroneo de la informacion basica  del solicitante, por parte del Usuario y del Gestor del Trámite.</v>
      </c>
      <c r="F15" s="474" t="str">
        <f>'Mapa Final'!F15</f>
        <v xml:space="preserve">Reprocesos de las actividades, que afecta la imagen y credibilidad de la Corporación. </v>
      </c>
      <c r="G15" s="474" t="str">
        <f>'Mapa Final'!G15</f>
        <v>Usuarios, productos y prácticas organizacionales</v>
      </c>
      <c r="H15" s="477" t="str">
        <f>'Mapa Final'!I15</f>
        <v>Media</v>
      </c>
      <c r="I15" s="480" t="str">
        <f>'Mapa Final'!L15</f>
        <v>Leve</v>
      </c>
      <c r="J15" s="459" t="str">
        <f>'Mapa Final'!N15</f>
        <v>Moderado</v>
      </c>
      <c r="K15" s="462" t="str">
        <f>'Mapa Final'!AA15</f>
        <v>Baja</v>
      </c>
      <c r="L15" s="462" t="str">
        <f>'Mapa Final'!AE15</f>
        <v>Leve</v>
      </c>
      <c r="M15" s="465" t="str">
        <f>'Mapa Final'!AG15</f>
        <v>Bajo</v>
      </c>
      <c r="N15" s="462" t="str">
        <f>'Mapa Final'!AH15</f>
        <v>Evitar</v>
      </c>
      <c r="O15" s="456"/>
      <c r="P15" s="456"/>
      <c r="Q15" s="456"/>
      <c r="R15" s="456"/>
      <c r="S15" s="456"/>
      <c r="T15" s="456"/>
      <c r="U15" s="212"/>
      <c r="V15" s="212"/>
      <c r="W15" s="212"/>
      <c r="X15" s="212"/>
      <c r="Y15" s="212"/>
      <c r="Z15" s="212"/>
      <c r="AA15" s="212"/>
      <c r="AB15" s="212"/>
      <c r="AC15" s="212"/>
      <c r="AD15" s="212"/>
      <c r="AE15" s="212"/>
      <c r="AF15" s="212"/>
      <c r="AG15" s="212"/>
      <c r="AH15" s="212"/>
      <c r="AI15" s="212"/>
      <c r="AJ15" s="212"/>
      <c r="AK15" s="212"/>
      <c r="AL15" s="212"/>
      <c r="AM15" s="212"/>
      <c r="AN15" s="212"/>
      <c r="AO15" s="212"/>
      <c r="AP15" s="212"/>
      <c r="AQ15" s="212"/>
      <c r="AR15" s="212"/>
      <c r="AS15" s="212"/>
      <c r="AT15" s="212"/>
      <c r="AU15" s="212"/>
      <c r="AV15" s="212"/>
      <c r="AW15" s="212"/>
      <c r="AX15" s="212"/>
      <c r="AY15" s="212"/>
      <c r="AZ15" s="212"/>
      <c r="BA15" s="212"/>
      <c r="BB15" s="212"/>
      <c r="BC15" s="212"/>
      <c r="BD15" s="212"/>
      <c r="BE15" s="212"/>
      <c r="BF15" s="212"/>
      <c r="BG15" s="212"/>
      <c r="BH15" s="212"/>
      <c r="BI15" s="212"/>
      <c r="BJ15" s="212"/>
      <c r="BK15" s="212"/>
      <c r="BL15" s="212"/>
      <c r="BM15" s="212"/>
      <c r="BN15" s="212"/>
      <c r="BO15" s="212"/>
      <c r="BP15" s="212"/>
      <c r="BQ15" s="212"/>
      <c r="BR15" s="212"/>
      <c r="BS15" s="212"/>
      <c r="BT15" s="212"/>
      <c r="BU15" s="212"/>
      <c r="BV15" s="212"/>
      <c r="BW15" s="212"/>
      <c r="BX15" s="212"/>
      <c r="BY15" s="212"/>
      <c r="BZ15" s="212"/>
      <c r="CA15" s="212"/>
      <c r="CB15" s="212"/>
      <c r="CC15" s="212"/>
      <c r="CD15" s="212"/>
      <c r="CE15" s="212"/>
      <c r="CF15" s="212"/>
      <c r="CG15" s="212"/>
      <c r="CH15" s="212"/>
      <c r="CI15" s="212"/>
      <c r="CJ15" s="212"/>
      <c r="CK15" s="212"/>
      <c r="CL15" s="212"/>
      <c r="CM15" s="212"/>
      <c r="CN15" s="212"/>
      <c r="CO15" s="212"/>
      <c r="CP15" s="212"/>
      <c r="CQ15" s="212"/>
      <c r="CR15" s="212"/>
      <c r="CS15" s="212"/>
      <c r="CT15" s="212"/>
      <c r="CU15" s="212"/>
      <c r="CV15" s="212"/>
      <c r="CW15" s="212"/>
      <c r="CX15" s="212"/>
      <c r="CY15" s="212"/>
      <c r="CZ15" s="212"/>
      <c r="DA15" s="212"/>
      <c r="DB15" s="212"/>
      <c r="DC15" s="212"/>
      <c r="DD15" s="212"/>
      <c r="DE15" s="212"/>
      <c r="DF15" s="212"/>
      <c r="DG15" s="212"/>
      <c r="DH15" s="212"/>
      <c r="DI15" s="212"/>
      <c r="DJ15" s="212"/>
      <c r="DK15" s="212"/>
      <c r="DL15" s="212"/>
      <c r="DM15" s="212"/>
      <c r="DN15" s="212"/>
      <c r="DO15" s="212"/>
      <c r="DP15" s="212"/>
      <c r="DQ15" s="212"/>
      <c r="DR15" s="212"/>
      <c r="DS15" s="212"/>
      <c r="DT15" s="212"/>
      <c r="DU15" s="212"/>
      <c r="DV15" s="212"/>
      <c r="DW15" s="212"/>
      <c r="DX15" s="212"/>
      <c r="DY15" s="212"/>
      <c r="DZ15" s="212"/>
      <c r="EA15" s="212"/>
      <c r="EB15" s="212"/>
      <c r="EC15" s="212"/>
      <c r="ED15" s="212"/>
      <c r="EE15" s="212"/>
      <c r="EF15" s="212"/>
      <c r="EG15" s="212"/>
      <c r="EH15" s="212"/>
      <c r="EI15" s="212"/>
      <c r="EJ15" s="212"/>
      <c r="EK15" s="212"/>
      <c r="EL15" s="212"/>
      <c r="EM15" s="212"/>
      <c r="EN15" s="212"/>
      <c r="EO15" s="212"/>
      <c r="EP15" s="212"/>
      <c r="EQ15" s="212"/>
      <c r="ER15" s="212"/>
      <c r="ES15" s="212"/>
      <c r="ET15" s="212"/>
      <c r="EU15" s="212"/>
      <c r="EV15" s="212"/>
      <c r="EW15" s="212"/>
      <c r="EX15" s="212"/>
      <c r="EY15" s="212"/>
      <c r="EZ15" s="212"/>
      <c r="FA15" s="212"/>
      <c r="FB15" s="212"/>
      <c r="FC15" s="212"/>
      <c r="FD15" s="212"/>
      <c r="FE15" s="212"/>
      <c r="FF15" s="212"/>
      <c r="FG15" s="212"/>
      <c r="FH15" s="212"/>
      <c r="FI15" s="212"/>
      <c r="FJ15" s="212"/>
      <c r="FK15" s="212"/>
      <c r="FL15" s="212"/>
      <c r="FM15" s="212"/>
      <c r="FN15" s="212"/>
      <c r="FO15" s="212"/>
      <c r="FP15" s="212"/>
      <c r="FQ15" s="212"/>
      <c r="FR15" s="212"/>
      <c r="FS15" s="212"/>
      <c r="FT15" s="212"/>
    </row>
    <row r="16" spans="1:278" s="199" customFormat="1" ht="13.5" customHeight="1" x14ac:dyDescent="0.2">
      <c r="A16" s="469"/>
      <c r="B16" s="499"/>
      <c r="C16" s="472"/>
      <c r="D16" s="472"/>
      <c r="E16" s="475"/>
      <c r="F16" s="475"/>
      <c r="G16" s="475"/>
      <c r="H16" s="478"/>
      <c r="I16" s="481"/>
      <c r="J16" s="460"/>
      <c r="K16" s="463"/>
      <c r="L16" s="463"/>
      <c r="M16" s="466"/>
      <c r="N16" s="463"/>
      <c r="O16" s="457"/>
      <c r="P16" s="457"/>
      <c r="Q16" s="457"/>
      <c r="R16" s="457"/>
      <c r="S16" s="457"/>
      <c r="T16" s="457"/>
      <c r="U16" s="212"/>
      <c r="V16" s="212"/>
      <c r="W16" s="212"/>
      <c r="X16" s="212"/>
      <c r="Y16" s="212"/>
      <c r="Z16" s="212"/>
      <c r="AA16" s="212"/>
      <c r="AB16" s="212"/>
      <c r="AC16" s="212"/>
      <c r="AD16" s="212"/>
      <c r="AE16" s="212"/>
      <c r="AF16" s="212"/>
      <c r="AG16" s="212"/>
      <c r="AH16" s="212"/>
      <c r="AI16" s="212"/>
      <c r="AJ16" s="212"/>
      <c r="AK16" s="212"/>
      <c r="AL16" s="212"/>
      <c r="AM16" s="212"/>
      <c r="AN16" s="212"/>
      <c r="AO16" s="212"/>
      <c r="AP16" s="212"/>
      <c r="AQ16" s="212"/>
      <c r="AR16" s="212"/>
      <c r="AS16" s="212"/>
      <c r="AT16" s="212"/>
      <c r="AU16" s="212"/>
      <c r="AV16" s="212"/>
      <c r="AW16" s="212"/>
      <c r="AX16" s="212"/>
      <c r="AY16" s="212"/>
      <c r="AZ16" s="212"/>
      <c r="BA16" s="212"/>
      <c r="BB16" s="212"/>
      <c r="BC16" s="212"/>
      <c r="BD16" s="212"/>
      <c r="BE16" s="212"/>
      <c r="BF16" s="212"/>
      <c r="BG16" s="212"/>
      <c r="BH16" s="212"/>
      <c r="BI16" s="212"/>
      <c r="BJ16" s="212"/>
      <c r="BK16" s="212"/>
      <c r="BL16" s="212"/>
      <c r="BM16" s="212"/>
      <c r="BN16" s="212"/>
      <c r="BO16" s="212"/>
      <c r="BP16" s="212"/>
      <c r="BQ16" s="212"/>
      <c r="BR16" s="212"/>
      <c r="BS16" s="212"/>
      <c r="BT16" s="212"/>
      <c r="BU16" s="212"/>
      <c r="BV16" s="212"/>
      <c r="BW16" s="212"/>
      <c r="BX16" s="212"/>
      <c r="BY16" s="212"/>
      <c r="BZ16" s="212"/>
      <c r="CA16" s="212"/>
      <c r="CB16" s="212"/>
      <c r="CC16" s="212"/>
      <c r="CD16" s="212"/>
      <c r="CE16" s="212"/>
      <c r="CF16" s="212"/>
      <c r="CG16" s="212"/>
      <c r="CH16" s="212"/>
      <c r="CI16" s="212"/>
      <c r="CJ16" s="212"/>
      <c r="CK16" s="212"/>
      <c r="CL16" s="212"/>
      <c r="CM16" s="212"/>
      <c r="CN16" s="212"/>
      <c r="CO16" s="212"/>
      <c r="CP16" s="212"/>
      <c r="CQ16" s="212"/>
      <c r="CR16" s="212"/>
      <c r="CS16" s="212"/>
      <c r="CT16" s="212"/>
      <c r="CU16" s="212"/>
      <c r="CV16" s="212"/>
      <c r="CW16" s="212"/>
      <c r="CX16" s="212"/>
      <c r="CY16" s="212"/>
      <c r="CZ16" s="212"/>
      <c r="DA16" s="212"/>
      <c r="DB16" s="212"/>
      <c r="DC16" s="212"/>
      <c r="DD16" s="212"/>
      <c r="DE16" s="212"/>
      <c r="DF16" s="212"/>
      <c r="DG16" s="212"/>
      <c r="DH16" s="212"/>
      <c r="DI16" s="212"/>
      <c r="DJ16" s="212"/>
      <c r="DK16" s="212"/>
      <c r="DL16" s="212"/>
      <c r="DM16" s="212"/>
      <c r="DN16" s="212"/>
      <c r="DO16" s="212"/>
      <c r="DP16" s="212"/>
      <c r="DQ16" s="212"/>
      <c r="DR16" s="212"/>
      <c r="DS16" s="212"/>
      <c r="DT16" s="212"/>
      <c r="DU16" s="212"/>
      <c r="DV16" s="212"/>
      <c r="DW16" s="212"/>
      <c r="DX16" s="212"/>
      <c r="DY16" s="212"/>
      <c r="DZ16" s="212"/>
      <c r="EA16" s="212"/>
      <c r="EB16" s="212"/>
      <c r="EC16" s="212"/>
      <c r="ED16" s="212"/>
      <c r="EE16" s="212"/>
      <c r="EF16" s="212"/>
      <c r="EG16" s="212"/>
      <c r="EH16" s="212"/>
      <c r="EI16" s="212"/>
      <c r="EJ16" s="212"/>
      <c r="EK16" s="212"/>
      <c r="EL16" s="212"/>
      <c r="EM16" s="212"/>
      <c r="EN16" s="212"/>
      <c r="EO16" s="212"/>
      <c r="EP16" s="212"/>
      <c r="EQ16" s="212"/>
      <c r="ER16" s="212"/>
      <c r="ES16" s="212"/>
      <c r="ET16" s="212"/>
      <c r="EU16" s="212"/>
      <c r="EV16" s="212"/>
      <c r="EW16" s="212"/>
      <c r="EX16" s="212"/>
      <c r="EY16" s="212"/>
      <c r="EZ16" s="212"/>
      <c r="FA16" s="212"/>
      <c r="FB16" s="212"/>
      <c r="FC16" s="212"/>
      <c r="FD16" s="212"/>
      <c r="FE16" s="212"/>
      <c r="FF16" s="212"/>
      <c r="FG16" s="212"/>
      <c r="FH16" s="212"/>
      <c r="FI16" s="212"/>
      <c r="FJ16" s="212"/>
      <c r="FK16" s="212"/>
      <c r="FL16" s="212"/>
      <c r="FM16" s="212"/>
      <c r="FN16" s="212"/>
      <c r="FO16" s="212"/>
      <c r="FP16" s="212"/>
      <c r="FQ16" s="212"/>
      <c r="FR16" s="212"/>
      <c r="FS16" s="212"/>
      <c r="FT16" s="212"/>
    </row>
    <row r="17" spans="1:176" s="199" customFormat="1" ht="13.5" customHeight="1" x14ac:dyDescent="0.2">
      <c r="A17" s="469"/>
      <c r="B17" s="499"/>
      <c r="C17" s="472"/>
      <c r="D17" s="472"/>
      <c r="E17" s="475"/>
      <c r="F17" s="475"/>
      <c r="G17" s="475"/>
      <c r="H17" s="478"/>
      <c r="I17" s="481"/>
      <c r="J17" s="460"/>
      <c r="K17" s="463"/>
      <c r="L17" s="463"/>
      <c r="M17" s="466"/>
      <c r="N17" s="463"/>
      <c r="O17" s="457"/>
      <c r="P17" s="457"/>
      <c r="Q17" s="457"/>
      <c r="R17" s="457"/>
      <c r="S17" s="457"/>
      <c r="T17" s="457"/>
      <c r="U17" s="212"/>
      <c r="V17" s="212"/>
      <c r="W17" s="212"/>
      <c r="X17" s="212"/>
      <c r="Y17" s="212"/>
      <c r="Z17" s="212"/>
      <c r="AA17" s="212"/>
      <c r="AB17" s="212"/>
      <c r="AC17" s="212"/>
      <c r="AD17" s="212"/>
      <c r="AE17" s="212"/>
      <c r="AF17" s="212"/>
      <c r="AG17" s="212"/>
      <c r="AH17" s="212"/>
      <c r="AI17" s="212"/>
      <c r="AJ17" s="212"/>
      <c r="AK17" s="212"/>
      <c r="AL17" s="212"/>
      <c r="AM17" s="212"/>
      <c r="AN17" s="212"/>
      <c r="AO17" s="212"/>
      <c r="AP17" s="212"/>
      <c r="AQ17" s="212"/>
      <c r="AR17" s="212"/>
      <c r="AS17" s="212"/>
      <c r="AT17" s="212"/>
      <c r="AU17" s="212"/>
      <c r="AV17" s="212"/>
      <c r="AW17" s="212"/>
      <c r="AX17" s="212"/>
      <c r="AY17" s="212"/>
      <c r="AZ17" s="212"/>
      <c r="BA17" s="212"/>
      <c r="BB17" s="212"/>
      <c r="BC17" s="212"/>
      <c r="BD17" s="212"/>
      <c r="BE17" s="212"/>
      <c r="BF17" s="212"/>
      <c r="BG17" s="212"/>
      <c r="BH17" s="212"/>
      <c r="BI17" s="212"/>
      <c r="BJ17" s="212"/>
      <c r="BK17" s="212"/>
      <c r="BL17" s="212"/>
      <c r="BM17" s="212"/>
      <c r="BN17" s="212"/>
      <c r="BO17" s="212"/>
      <c r="BP17" s="212"/>
      <c r="BQ17" s="212"/>
      <c r="BR17" s="212"/>
      <c r="BS17" s="212"/>
      <c r="BT17" s="212"/>
      <c r="BU17" s="212"/>
      <c r="BV17" s="212"/>
      <c r="BW17" s="212"/>
      <c r="BX17" s="212"/>
      <c r="BY17" s="212"/>
      <c r="BZ17" s="212"/>
      <c r="CA17" s="212"/>
      <c r="CB17" s="212"/>
      <c r="CC17" s="212"/>
      <c r="CD17" s="212"/>
      <c r="CE17" s="212"/>
      <c r="CF17" s="212"/>
      <c r="CG17" s="212"/>
      <c r="CH17" s="212"/>
      <c r="CI17" s="212"/>
      <c r="CJ17" s="212"/>
      <c r="CK17" s="212"/>
      <c r="CL17" s="212"/>
      <c r="CM17" s="212"/>
      <c r="CN17" s="212"/>
      <c r="CO17" s="212"/>
      <c r="CP17" s="212"/>
      <c r="CQ17" s="212"/>
      <c r="CR17" s="212"/>
      <c r="CS17" s="212"/>
      <c r="CT17" s="212"/>
      <c r="CU17" s="212"/>
      <c r="CV17" s="212"/>
      <c r="CW17" s="212"/>
      <c r="CX17" s="212"/>
      <c r="CY17" s="212"/>
      <c r="CZ17" s="212"/>
      <c r="DA17" s="212"/>
      <c r="DB17" s="212"/>
      <c r="DC17" s="212"/>
      <c r="DD17" s="212"/>
      <c r="DE17" s="212"/>
      <c r="DF17" s="212"/>
      <c r="DG17" s="212"/>
      <c r="DH17" s="212"/>
      <c r="DI17" s="212"/>
      <c r="DJ17" s="212"/>
      <c r="DK17" s="212"/>
      <c r="DL17" s="212"/>
      <c r="DM17" s="212"/>
      <c r="DN17" s="212"/>
      <c r="DO17" s="212"/>
      <c r="DP17" s="212"/>
      <c r="DQ17" s="212"/>
      <c r="DR17" s="212"/>
      <c r="DS17" s="212"/>
      <c r="DT17" s="212"/>
      <c r="DU17" s="212"/>
      <c r="DV17" s="212"/>
      <c r="DW17" s="212"/>
      <c r="DX17" s="212"/>
      <c r="DY17" s="212"/>
      <c r="DZ17" s="212"/>
      <c r="EA17" s="212"/>
      <c r="EB17" s="212"/>
      <c r="EC17" s="212"/>
      <c r="ED17" s="212"/>
      <c r="EE17" s="212"/>
      <c r="EF17" s="212"/>
      <c r="EG17" s="212"/>
      <c r="EH17" s="212"/>
      <c r="EI17" s="212"/>
      <c r="EJ17" s="212"/>
      <c r="EK17" s="212"/>
      <c r="EL17" s="212"/>
      <c r="EM17" s="212"/>
      <c r="EN17" s="212"/>
      <c r="EO17" s="212"/>
      <c r="EP17" s="212"/>
      <c r="EQ17" s="212"/>
      <c r="ER17" s="212"/>
      <c r="ES17" s="212"/>
      <c r="ET17" s="212"/>
      <c r="EU17" s="212"/>
      <c r="EV17" s="212"/>
      <c r="EW17" s="212"/>
      <c r="EX17" s="212"/>
      <c r="EY17" s="212"/>
      <c r="EZ17" s="212"/>
      <c r="FA17" s="212"/>
      <c r="FB17" s="212"/>
      <c r="FC17" s="212"/>
      <c r="FD17" s="212"/>
      <c r="FE17" s="212"/>
      <c r="FF17" s="212"/>
      <c r="FG17" s="212"/>
      <c r="FH17" s="212"/>
      <c r="FI17" s="212"/>
      <c r="FJ17" s="212"/>
      <c r="FK17" s="212"/>
      <c r="FL17" s="212"/>
      <c r="FM17" s="212"/>
      <c r="FN17" s="212"/>
      <c r="FO17" s="212"/>
      <c r="FP17" s="212"/>
      <c r="FQ17" s="212"/>
      <c r="FR17" s="212"/>
      <c r="FS17" s="212"/>
      <c r="FT17" s="212"/>
    </row>
    <row r="18" spans="1:176" s="199" customFormat="1" ht="13.5" customHeight="1" x14ac:dyDescent="0.2">
      <c r="A18" s="469"/>
      <c r="B18" s="499"/>
      <c r="C18" s="472"/>
      <c r="D18" s="472"/>
      <c r="E18" s="475"/>
      <c r="F18" s="475"/>
      <c r="G18" s="475"/>
      <c r="H18" s="478"/>
      <c r="I18" s="481"/>
      <c r="J18" s="460"/>
      <c r="K18" s="463"/>
      <c r="L18" s="463"/>
      <c r="M18" s="466"/>
      <c r="N18" s="463"/>
      <c r="O18" s="457"/>
      <c r="P18" s="457"/>
      <c r="Q18" s="457"/>
      <c r="R18" s="457"/>
      <c r="S18" s="457"/>
      <c r="T18" s="457"/>
      <c r="U18" s="212"/>
      <c r="V18" s="212"/>
      <c r="W18" s="212"/>
      <c r="X18" s="212"/>
      <c r="Y18" s="212"/>
      <c r="Z18" s="212"/>
      <c r="AA18" s="212"/>
      <c r="AB18" s="212"/>
      <c r="AC18" s="212"/>
      <c r="AD18" s="212"/>
      <c r="AE18" s="212"/>
      <c r="AF18" s="212"/>
      <c r="AG18" s="212"/>
      <c r="AH18" s="212"/>
      <c r="AI18" s="212"/>
      <c r="AJ18" s="212"/>
      <c r="AK18" s="212"/>
      <c r="AL18" s="212"/>
      <c r="AM18" s="212"/>
      <c r="AN18" s="212"/>
      <c r="AO18" s="212"/>
      <c r="AP18" s="212"/>
      <c r="AQ18" s="212"/>
      <c r="AR18" s="212"/>
      <c r="AS18" s="212"/>
      <c r="AT18" s="212"/>
      <c r="AU18" s="212"/>
      <c r="AV18" s="212"/>
      <c r="AW18" s="212"/>
      <c r="AX18" s="212"/>
      <c r="AY18" s="212"/>
      <c r="AZ18" s="212"/>
      <c r="BA18" s="212"/>
      <c r="BB18" s="212"/>
      <c r="BC18" s="212"/>
      <c r="BD18" s="212"/>
      <c r="BE18" s="212"/>
      <c r="BF18" s="212"/>
      <c r="BG18" s="212"/>
      <c r="BH18" s="212"/>
      <c r="BI18" s="212"/>
      <c r="BJ18" s="212"/>
      <c r="BK18" s="212"/>
      <c r="BL18" s="212"/>
      <c r="BM18" s="212"/>
      <c r="BN18" s="212"/>
      <c r="BO18" s="212"/>
      <c r="BP18" s="212"/>
      <c r="BQ18" s="212"/>
      <c r="BR18" s="212"/>
      <c r="BS18" s="212"/>
      <c r="BT18" s="212"/>
      <c r="BU18" s="212"/>
      <c r="BV18" s="212"/>
      <c r="BW18" s="212"/>
      <c r="BX18" s="212"/>
      <c r="BY18" s="212"/>
      <c r="BZ18" s="212"/>
      <c r="CA18" s="212"/>
      <c r="CB18" s="212"/>
      <c r="CC18" s="212"/>
      <c r="CD18" s="212"/>
      <c r="CE18" s="212"/>
      <c r="CF18" s="212"/>
      <c r="CG18" s="212"/>
      <c r="CH18" s="212"/>
      <c r="CI18" s="212"/>
      <c r="CJ18" s="212"/>
      <c r="CK18" s="212"/>
      <c r="CL18" s="212"/>
      <c r="CM18" s="212"/>
      <c r="CN18" s="212"/>
      <c r="CO18" s="212"/>
      <c r="CP18" s="212"/>
      <c r="CQ18" s="212"/>
      <c r="CR18" s="212"/>
      <c r="CS18" s="212"/>
      <c r="CT18" s="212"/>
      <c r="CU18" s="212"/>
      <c r="CV18" s="212"/>
      <c r="CW18" s="212"/>
      <c r="CX18" s="212"/>
      <c r="CY18" s="212"/>
      <c r="CZ18" s="212"/>
      <c r="DA18" s="212"/>
      <c r="DB18" s="212"/>
      <c r="DC18" s="212"/>
      <c r="DD18" s="212"/>
      <c r="DE18" s="212"/>
      <c r="DF18" s="212"/>
      <c r="DG18" s="212"/>
      <c r="DH18" s="212"/>
      <c r="DI18" s="212"/>
      <c r="DJ18" s="212"/>
      <c r="DK18" s="212"/>
      <c r="DL18" s="212"/>
      <c r="DM18" s="212"/>
      <c r="DN18" s="212"/>
      <c r="DO18" s="212"/>
      <c r="DP18" s="212"/>
      <c r="DQ18" s="212"/>
      <c r="DR18" s="212"/>
      <c r="DS18" s="212"/>
      <c r="DT18" s="212"/>
      <c r="DU18" s="212"/>
      <c r="DV18" s="212"/>
      <c r="DW18" s="212"/>
      <c r="DX18" s="212"/>
      <c r="DY18" s="212"/>
      <c r="DZ18" s="212"/>
      <c r="EA18" s="212"/>
      <c r="EB18" s="212"/>
      <c r="EC18" s="212"/>
      <c r="ED18" s="212"/>
      <c r="EE18" s="212"/>
      <c r="EF18" s="212"/>
      <c r="EG18" s="212"/>
      <c r="EH18" s="212"/>
      <c r="EI18" s="212"/>
      <c r="EJ18" s="212"/>
      <c r="EK18" s="212"/>
      <c r="EL18" s="212"/>
      <c r="EM18" s="212"/>
      <c r="EN18" s="212"/>
      <c r="EO18" s="212"/>
      <c r="EP18" s="212"/>
      <c r="EQ18" s="212"/>
      <c r="ER18" s="212"/>
      <c r="ES18" s="212"/>
      <c r="ET18" s="212"/>
      <c r="EU18" s="212"/>
      <c r="EV18" s="212"/>
      <c r="EW18" s="212"/>
      <c r="EX18" s="212"/>
      <c r="EY18" s="212"/>
      <c r="EZ18" s="212"/>
      <c r="FA18" s="212"/>
      <c r="FB18" s="212"/>
      <c r="FC18" s="212"/>
      <c r="FD18" s="212"/>
      <c r="FE18" s="212"/>
      <c r="FF18" s="212"/>
      <c r="FG18" s="212"/>
      <c r="FH18" s="212"/>
      <c r="FI18" s="212"/>
      <c r="FJ18" s="212"/>
      <c r="FK18" s="212"/>
      <c r="FL18" s="212"/>
      <c r="FM18" s="212"/>
      <c r="FN18" s="212"/>
      <c r="FO18" s="212"/>
      <c r="FP18" s="212"/>
      <c r="FQ18" s="212"/>
      <c r="FR18" s="212"/>
      <c r="FS18" s="212"/>
      <c r="FT18" s="212"/>
    </row>
    <row r="19" spans="1:176" s="199" customFormat="1" ht="255.75" customHeight="1" thickBot="1" x14ac:dyDescent="0.25">
      <c r="A19" s="470"/>
      <c r="B19" s="500"/>
      <c r="C19" s="473"/>
      <c r="D19" s="473"/>
      <c r="E19" s="476"/>
      <c r="F19" s="476"/>
      <c r="G19" s="476"/>
      <c r="H19" s="479"/>
      <c r="I19" s="482"/>
      <c r="J19" s="461"/>
      <c r="K19" s="464"/>
      <c r="L19" s="464"/>
      <c r="M19" s="467"/>
      <c r="N19" s="464"/>
      <c r="O19" s="458"/>
      <c r="P19" s="458"/>
      <c r="Q19" s="458"/>
      <c r="R19" s="458"/>
      <c r="S19" s="458"/>
      <c r="T19" s="458"/>
      <c r="U19" s="212"/>
      <c r="V19" s="212"/>
      <c r="W19" s="212"/>
      <c r="X19" s="212"/>
      <c r="Y19" s="212"/>
      <c r="Z19" s="212"/>
      <c r="AA19" s="212"/>
      <c r="AB19" s="212"/>
      <c r="AC19" s="212"/>
      <c r="AD19" s="212"/>
      <c r="AE19" s="212"/>
      <c r="AF19" s="212"/>
      <c r="AG19" s="212"/>
      <c r="AH19" s="212"/>
      <c r="AI19" s="212"/>
      <c r="AJ19" s="212"/>
      <c r="AK19" s="212"/>
      <c r="AL19" s="212"/>
      <c r="AM19" s="212"/>
      <c r="AN19" s="212"/>
      <c r="AO19" s="212"/>
      <c r="AP19" s="212"/>
      <c r="AQ19" s="212"/>
      <c r="AR19" s="212"/>
      <c r="AS19" s="212"/>
      <c r="AT19" s="212"/>
      <c r="AU19" s="212"/>
      <c r="AV19" s="212"/>
      <c r="AW19" s="212"/>
      <c r="AX19" s="212"/>
      <c r="AY19" s="212"/>
      <c r="AZ19" s="212"/>
      <c r="BA19" s="212"/>
      <c r="BB19" s="212"/>
      <c r="BC19" s="212"/>
      <c r="BD19" s="212"/>
      <c r="BE19" s="212"/>
      <c r="BF19" s="212"/>
      <c r="BG19" s="212"/>
      <c r="BH19" s="212"/>
      <c r="BI19" s="212"/>
      <c r="BJ19" s="212"/>
      <c r="BK19" s="212"/>
      <c r="BL19" s="212"/>
      <c r="BM19" s="212"/>
      <c r="BN19" s="212"/>
      <c r="BO19" s="212"/>
      <c r="BP19" s="212"/>
      <c r="BQ19" s="212"/>
      <c r="BR19" s="212"/>
      <c r="BS19" s="212"/>
      <c r="BT19" s="212"/>
      <c r="BU19" s="212"/>
      <c r="BV19" s="212"/>
      <c r="BW19" s="212"/>
      <c r="BX19" s="212"/>
      <c r="BY19" s="212"/>
      <c r="BZ19" s="212"/>
      <c r="CA19" s="212"/>
      <c r="CB19" s="212"/>
      <c r="CC19" s="212"/>
      <c r="CD19" s="212"/>
      <c r="CE19" s="212"/>
      <c r="CF19" s="212"/>
      <c r="CG19" s="212"/>
      <c r="CH19" s="212"/>
      <c r="CI19" s="212"/>
      <c r="CJ19" s="212"/>
      <c r="CK19" s="212"/>
      <c r="CL19" s="212"/>
      <c r="CM19" s="212"/>
      <c r="CN19" s="212"/>
      <c r="CO19" s="212"/>
      <c r="CP19" s="212"/>
      <c r="CQ19" s="212"/>
      <c r="CR19" s="212"/>
      <c r="CS19" s="212"/>
      <c r="CT19" s="212"/>
      <c r="CU19" s="212"/>
      <c r="CV19" s="212"/>
      <c r="CW19" s="212"/>
      <c r="CX19" s="212"/>
      <c r="CY19" s="212"/>
      <c r="CZ19" s="212"/>
      <c r="DA19" s="212"/>
      <c r="DB19" s="212"/>
      <c r="DC19" s="212"/>
      <c r="DD19" s="212"/>
      <c r="DE19" s="212"/>
      <c r="DF19" s="212"/>
      <c r="DG19" s="212"/>
      <c r="DH19" s="212"/>
      <c r="DI19" s="212"/>
      <c r="DJ19" s="212"/>
      <c r="DK19" s="212"/>
      <c r="DL19" s="212"/>
      <c r="DM19" s="212"/>
      <c r="DN19" s="212"/>
      <c r="DO19" s="212"/>
      <c r="DP19" s="212"/>
      <c r="DQ19" s="212"/>
      <c r="DR19" s="212"/>
      <c r="DS19" s="212"/>
      <c r="DT19" s="212"/>
      <c r="DU19" s="212"/>
      <c r="DV19" s="212"/>
      <c r="DW19" s="212"/>
      <c r="DX19" s="212"/>
      <c r="DY19" s="212"/>
      <c r="DZ19" s="212"/>
      <c r="EA19" s="212"/>
      <c r="EB19" s="212"/>
      <c r="EC19" s="212"/>
      <c r="ED19" s="212"/>
      <c r="EE19" s="212"/>
      <c r="EF19" s="212"/>
      <c r="EG19" s="212"/>
      <c r="EH19" s="212"/>
      <c r="EI19" s="212"/>
      <c r="EJ19" s="212"/>
      <c r="EK19" s="212"/>
      <c r="EL19" s="212"/>
      <c r="EM19" s="212"/>
      <c r="EN19" s="212"/>
      <c r="EO19" s="212"/>
      <c r="EP19" s="212"/>
      <c r="EQ19" s="212"/>
      <c r="ER19" s="212"/>
      <c r="ES19" s="212"/>
      <c r="ET19" s="212"/>
      <c r="EU19" s="212"/>
      <c r="EV19" s="212"/>
      <c r="EW19" s="212"/>
      <c r="EX19" s="212"/>
      <c r="EY19" s="212"/>
      <c r="EZ19" s="212"/>
      <c r="FA19" s="212"/>
      <c r="FB19" s="212"/>
      <c r="FC19" s="212"/>
      <c r="FD19" s="212"/>
      <c r="FE19" s="212"/>
      <c r="FF19" s="212"/>
      <c r="FG19" s="212"/>
      <c r="FH19" s="212"/>
      <c r="FI19" s="212"/>
      <c r="FJ19" s="212"/>
      <c r="FK19" s="212"/>
      <c r="FL19" s="212"/>
      <c r="FM19" s="212"/>
      <c r="FN19" s="212"/>
      <c r="FO19" s="212"/>
      <c r="FP19" s="212"/>
      <c r="FQ19" s="212"/>
      <c r="FR19" s="212"/>
      <c r="FS19" s="212"/>
      <c r="FT19" s="212"/>
    </row>
    <row r="20" spans="1:176" x14ac:dyDescent="0.25">
      <c r="A20" s="468" t="e">
        <f>'Mapa Final'!#REF!</f>
        <v>#REF!</v>
      </c>
      <c r="B20" s="454" t="e">
        <f>'Mapa Final'!#REF!</f>
        <v>#REF!</v>
      </c>
      <c r="C20" s="471" t="e">
        <f>'Mapa Final'!#REF!</f>
        <v>#REF!</v>
      </c>
      <c r="D20" s="471" t="e">
        <f>'Mapa Final'!#REF!</f>
        <v>#REF!</v>
      </c>
      <c r="E20" s="474" t="e">
        <f>'Mapa Final'!#REF!</f>
        <v>#REF!</v>
      </c>
      <c r="F20" s="474" t="e">
        <f>'Mapa Final'!#REF!</f>
        <v>#REF!</v>
      </c>
      <c r="G20" s="474" t="e">
        <f>'Mapa Final'!#REF!</f>
        <v>#REF!</v>
      </c>
      <c r="H20" s="477" t="e">
        <f>'Mapa Final'!#REF!</f>
        <v>#REF!</v>
      </c>
      <c r="I20" s="480" t="e">
        <f>'Mapa Final'!#REF!</f>
        <v>#REF!</v>
      </c>
      <c r="J20" s="459" t="e">
        <f>'Mapa Final'!#REF!</f>
        <v>#REF!</v>
      </c>
      <c r="K20" s="462" t="e">
        <f>'Mapa Final'!#REF!</f>
        <v>#REF!</v>
      </c>
      <c r="L20" s="462" t="e">
        <f>'Mapa Final'!#REF!</f>
        <v>#REF!</v>
      </c>
      <c r="M20" s="465" t="e">
        <f>'Mapa Final'!#REF!</f>
        <v>#REF!</v>
      </c>
      <c r="N20" s="462" t="e">
        <f>'Mapa Final'!#REF!</f>
        <v>#REF!</v>
      </c>
      <c r="O20" s="456"/>
      <c r="P20" s="456"/>
      <c r="Q20" s="456"/>
      <c r="R20" s="456"/>
      <c r="S20" s="456"/>
      <c r="T20" s="456"/>
      <c r="U20" s="212"/>
      <c r="V20" s="212"/>
    </row>
    <row r="21" spans="1:176" x14ac:dyDescent="0.25">
      <c r="A21" s="469"/>
      <c r="B21" s="499"/>
      <c r="C21" s="472"/>
      <c r="D21" s="472"/>
      <c r="E21" s="475"/>
      <c r="F21" s="475"/>
      <c r="G21" s="475"/>
      <c r="H21" s="478"/>
      <c r="I21" s="481"/>
      <c r="J21" s="460"/>
      <c r="K21" s="463"/>
      <c r="L21" s="463"/>
      <c r="M21" s="466"/>
      <c r="N21" s="463"/>
      <c r="O21" s="457"/>
      <c r="P21" s="457"/>
      <c r="Q21" s="457"/>
      <c r="R21" s="457"/>
      <c r="S21" s="457"/>
      <c r="T21" s="457"/>
      <c r="U21" s="212"/>
      <c r="V21" s="212"/>
    </row>
    <row r="22" spans="1:176" x14ac:dyDescent="0.25">
      <c r="A22" s="469"/>
      <c r="B22" s="499"/>
      <c r="C22" s="472"/>
      <c r="D22" s="472"/>
      <c r="E22" s="475"/>
      <c r="F22" s="475"/>
      <c r="G22" s="475"/>
      <c r="H22" s="478"/>
      <c r="I22" s="481"/>
      <c r="J22" s="460"/>
      <c r="K22" s="463"/>
      <c r="L22" s="463"/>
      <c r="M22" s="466"/>
      <c r="N22" s="463"/>
      <c r="O22" s="457"/>
      <c r="P22" s="457"/>
      <c r="Q22" s="457"/>
      <c r="R22" s="457"/>
      <c r="S22" s="457"/>
      <c r="T22" s="457"/>
      <c r="U22" s="212"/>
      <c r="V22" s="212"/>
    </row>
    <row r="23" spans="1:176" x14ac:dyDescent="0.25">
      <c r="A23" s="469"/>
      <c r="B23" s="499"/>
      <c r="C23" s="472"/>
      <c r="D23" s="472"/>
      <c r="E23" s="475"/>
      <c r="F23" s="475"/>
      <c r="G23" s="475"/>
      <c r="H23" s="478"/>
      <c r="I23" s="481"/>
      <c r="J23" s="460"/>
      <c r="K23" s="463"/>
      <c r="L23" s="463"/>
      <c r="M23" s="466"/>
      <c r="N23" s="463"/>
      <c r="O23" s="457"/>
      <c r="P23" s="457"/>
      <c r="Q23" s="457"/>
      <c r="R23" s="457"/>
      <c r="S23" s="457"/>
      <c r="T23" s="457"/>
      <c r="U23" s="212"/>
      <c r="V23" s="212"/>
    </row>
    <row r="24" spans="1:176" ht="307.5" customHeight="1" thickBot="1" x14ac:dyDescent="0.3">
      <c r="A24" s="470"/>
      <c r="B24" s="500"/>
      <c r="C24" s="473"/>
      <c r="D24" s="473"/>
      <c r="E24" s="476"/>
      <c r="F24" s="476"/>
      <c r="G24" s="476"/>
      <c r="H24" s="479"/>
      <c r="I24" s="482"/>
      <c r="J24" s="461"/>
      <c r="K24" s="464"/>
      <c r="L24" s="464"/>
      <c r="M24" s="467"/>
      <c r="N24" s="464"/>
      <c r="O24" s="458"/>
      <c r="P24" s="458"/>
      <c r="Q24" s="458"/>
      <c r="R24" s="458"/>
      <c r="S24" s="458"/>
      <c r="T24" s="458"/>
      <c r="U24" s="212"/>
      <c r="V24" s="212"/>
    </row>
    <row r="25" spans="1:176" x14ac:dyDescent="0.25">
      <c r="A25" s="468">
        <f>'Mapa Final'!A20</f>
        <v>3</v>
      </c>
      <c r="B25" s="454" t="str">
        <f>'Mapa Final'!B20</f>
        <v>Corrupción</v>
      </c>
      <c r="C25" s="471" t="str">
        <f>'Mapa Final'!C20</f>
        <v>Reputacional(Corrupción)</v>
      </c>
      <c r="D25" s="471" t="str">
        <f>'Mapa Final'!D20</f>
        <v>1.Insuficientes programas de capacitación para la toma de conciencia debido al desconocimiento de l ley antisoborno (ISO 37001:2016), Plan Anticorrupción y  de los  valores y principios propios de la entidad.
2. Desconocimiento del Código de Etica y Buen Gobierno.    
3.Carencia de compromiso  y transparencia de los servidores judiciales con la entidad  
4.Deficiencia del control y seguimiento de la gestión ejercida por los servidores judiciales.
5.Obtención de beneficios propios o tráfico de influencias</v>
      </c>
      <c r="E25" s="474" t="str">
        <f>'Mapa Final'!E20</f>
        <v xml:space="preserve">Carencia de transparencia, etica y valores . </v>
      </c>
      <c r="F25" s="474" t="str">
        <f>'Mapa Final'!F20</f>
        <v xml:space="preserve">Posibilidad de actos indebidos de  los servidores judiciales debido a  la carencia en transparencia, etica y valores </v>
      </c>
      <c r="G25" s="474" t="str">
        <f>'Mapa Final'!G20</f>
        <v>Fraude Interno</v>
      </c>
      <c r="H25" s="477" t="str">
        <f>'Mapa Final'!I20</f>
        <v>Muy Alta</v>
      </c>
      <c r="I25" s="480" t="str">
        <f>'Mapa Final'!L20</f>
        <v>Leve</v>
      </c>
      <c r="J25" s="459" t="str">
        <f>'Mapa Final'!N20</f>
        <v xml:space="preserve">Alto </v>
      </c>
      <c r="K25" s="462" t="str">
        <f>'Mapa Final'!AA20</f>
        <v>Media</v>
      </c>
      <c r="L25" s="462" t="str">
        <f>'Mapa Final'!AE20</f>
        <v>Leve</v>
      </c>
      <c r="M25" s="465" t="str">
        <f>'Mapa Final'!AG20</f>
        <v>Moderado</v>
      </c>
      <c r="N25" s="462" t="str">
        <f>'Mapa Final'!AH20</f>
        <v>Evitar</v>
      </c>
      <c r="O25" s="456"/>
      <c r="P25" s="456"/>
      <c r="Q25" s="456"/>
      <c r="R25" s="456"/>
      <c r="S25" s="456"/>
      <c r="T25" s="456"/>
    </row>
    <row r="26" spans="1:176" x14ac:dyDescent="0.25">
      <c r="A26" s="469"/>
      <c r="B26" s="499"/>
      <c r="C26" s="472"/>
      <c r="D26" s="472"/>
      <c r="E26" s="475"/>
      <c r="F26" s="475"/>
      <c r="G26" s="475"/>
      <c r="H26" s="478"/>
      <c r="I26" s="481"/>
      <c r="J26" s="460"/>
      <c r="K26" s="463"/>
      <c r="L26" s="463"/>
      <c r="M26" s="466"/>
      <c r="N26" s="463"/>
      <c r="O26" s="457"/>
      <c r="P26" s="457"/>
      <c r="Q26" s="457"/>
      <c r="R26" s="457"/>
      <c r="S26" s="457"/>
      <c r="T26" s="457"/>
    </row>
    <row r="27" spans="1:176" x14ac:dyDescent="0.25">
      <c r="A27" s="469"/>
      <c r="B27" s="499"/>
      <c r="C27" s="472"/>
      <c r="D27" s="472"/>
      <c r="E27" s="475"/>
      <c r="F27" s="475"/>
      <c r="G27" s="475"/>
      <c r="H27" s="478"/>
      <c r="I27" s="481"/>
      <c r="J27" s="460"/>
      <c r="K27" s="463"/>
      <c r="L27" s="463"/>
      <c r="M27" s="466"/>
      <c r="N27" s="463"/>
      <c r="O27" s="457"/>
      <c r="P27" s="457"/>
      <c r="Q27" s="457"/>
      <c r="R27" s="457"/>
      <c r="S27" s="457"/>
      <c r="T27" s="457"/>
    </row>
    <row r="28" spans="1:176" x14ac:dyDescent="0.25">
      <c r="A28" s="469"/>
      <c r="B28" s="499"/>
      <c r="C28" s="472"/>
      <c r="D28" s="472"/>
      <c r="E28" s="475"/>
      <c r="F28" s="475"/>
      <c r="G28" s="475"/>
      <c r="H28" s="478"/>
      <c r="I28" s="481"/>
      <c r="J28" s="460"/>
      <c r="K28" s="463"/>
      <c r="L28" s="463"/>
      <c r="M28" s="466"/>
      <c r="N28" s="463"/>
      <c r="O28" s="457"/>
      <c r="P28" s="457"/>
      <c r="Q28" s="457"/>
      <c r="R28" s="457"/>
      <c r="S28" s="457"/>
      <c r="T28" s="457"/>
    </row>
    <row r="29" spans="1:176" ht="277.5" customHeight="1" thickBot="1" x14ac:dyDescent="0.3">
      <c r="A29" s="470"/>
      <c r="B29" s="500"/>
      <c r="C29" s="473"/>
      <c r="D29" s="473"/>
      <c r="E29" s="476"/>
      <c r="F29" s="476"/>
      <c r="G29" s="476"/>
      <c r="H29" s="479"/>
      <c r="I29" s="482"/>
      <c r="J29" s="461"/>
      <c r="K29" s="464"/>
      <c r="L29" s="464"/>
      <c r="M29" s="467"/>
      <c r="N29" s="464"/>
      <c r="O29" s="458"/>
      <c r="P29" s="458"/>
      <c r="Q29" s="458"/>
      <c r="R29" s="458"/>
      <c r="S29" s="458"/>
      <c r="T29" s="458"/>
    </row>
    <row r="30" spans="1:176" x14ac:dyDescent="0.25">
      <c r="A30" s="468">
        <f>'Mapa Final'!A25</f>
        <v>4</v>
      </c>
      <c r="B30" s="454" t="str">
        <f>'Mapa Final'!B25</f>
        <v>Demora en la expedición de documentos y trámites solicitados.</v>
      </c>
      <c r="C30" s="471" t="str">
        <f>'Mapa Final'!C25</f>
        <v>Afectación en la Prestación del Servicio de Justicia</v>
      </c>
      <c r="D30" s="471" t="str">
        <f>'Mapa Final'!D25</f>
        <v>1. Paros huelgas y protestas que afecten la prestación del servicio.  
2. Congestion de trámites por fallas en los sistemas de información  
3. Disturbios o hechos violentos
4.Pandemia
5.Emergencias Ambientales</v>
      </c>
      <c r="E30" s="474" t="str">
        <f>'Mapa Final'!E25</f>
        <v>Suceso de fuerza mayor que imposibilitan la labor de la URNA y afecta la imagen de la corporacion</v>
      </c>
      <c r="F30" s="474" t="str">
        <f>'Mapa Final'!F25</f>
        <v>Posibilidad de  afectación en la Prestación del Servicio de Justicia debido a un suceso de fuerza mayor que imposibilita la gestión judicial</v>
      </c>
      <c r="G30" s="474" t="str">
        <f>'Mapa Final'!G25</f>
        <v>Usuarios, productos y prácticas organizacionales</v>
      </c>
      <c r="H30" s="477" t="str">
        <f>'Mapa Final'!I25</f>
        <v>Muy Alta</v>
      </c>
      <c r="I30" s="480" t="str">
        <f>'Mapa Final'!L25</f>
        <v>Moderado</v>
      </c>
      <c r="J30" s="459" t="str">
        <f>'Mapa Final'!N25</f>
        <v xml:space="preserve">Alto </v>
      </c>
      <c r="K30" s="462" t="str">
        <f>'Mapa Final'!AA25</f>
        <v>Alta</v>
      </c>
      <c r="L30" s="462" t="str">
        <f>'Mapa Final'!AE25</f>
        <v>Moderado</v>
      </c>
      <c r="M30" s="465" t="str">
        <f>'Mapa Final'!AG25</f>
        <v xml:space="preserve">Alto </v>
      </c>
      <c r="N30" s="462" t="str">
        <f>'Mapa Final'!AH25</f>
        <v>Reducir(mitigar)</v>
      </c>
      <c r="O30" s="456"/>
      <c r="P30" s="456"/>
      <c r="Q30" s="456"/>
      <c r="R30" s="456"/>
      <c r="S30" s="456"/>
      <c r="T30" s="456"/>
    </row>
    <row r="31" spans="1:176" x14ac:dyDescent="0.25">
      <c r="A31" s="469"/>
      <c r="B31" s="499"/>
      <c r="C31" s="472"/>
      <c r="D31" s="472"/>
      <c r="E31" s="475"/>
      <c r="F31" s="475"/>
      <c r="G31" s="475"/>
      <c r="H31" s="478"/>
      <c r="I31" s="481"/>
      <c r="J31" s="460"/>
      <c r="K31" s="463"/>
      <c r="L31" s="463"/>
      <c r="M31" s="466"/>
      <c r="N31" s="463"/>
      <c r="O31" s="457"/>
      <c r="P31" s="457"/>
      <c r="Q31" s="457"/>
      <c r="R31" s="457"/>
      <c r="S31" s="457"/>
      <c r="T31" s="457"/>
    </row>
    <row r="32" spans="1:176" x14ac:dyDescent="0.25">
      <c r="A32" s="469"/>
      <c r="B32" s="499"/>
      <c r="C32" s="472"/>
      <c r="D32" s="472"/>
      <c r="E32" s="475"/>
      <c r="F32" s="475"/>
      <c r="G32" s="475"/>
      <c r="H32" s="478"/>
      <c r="I32" s="481"/>
      <c r="J32" s="460"/>
      <c r="K32" s="463"/>
      <c r="L32" s="463"/>
      <c r="M32" s="466"/>
      <c r="N32" s="463"/>
      <c r="O32" s="457"/>
      <c r="P32" s="457"/>
      <c r="Q32" s="457"/>
      <c r="R32" s="457"/>
      <c r="S32" s="457"/>
      <c r="T32" s="457"/>
    </row>
    <row r="33" spans="1:20" x14ac:dyDescent="0.25">
      <c r="A33" s="469"/>
      <c r="B33" s="499"/>
      <c r="C33" s="472"/>
      <c r="D33" s="472"/>
      <c r="E33" s="475"/>
      <c r="F33" s="475"/>
      <c r="G33" s="475"/>
      <c r="H33" s="478"/>
      <c r="I33" s="481"/>
      <c r="J33" s="460"/>
      <c r="K33" s="463"/>
      <c r="L33" s="463"/>
      <c r="M33" s="466"/>
      <c r="N33" s="463"/>
      <c r="O33" s="457"/>
      <c r="P33" s="457"/>
      <c r="Q33" s="457"/>
      <c r="R33" s="457"/>
      <c r="S33" s="457"/>
      <c r="T33" s="457"/>
    </row>
    <row r="34" spans="1:20" ht="102.75" customHeight="1" thickBot="1" x14ac:dyDescent="0.3">
      <c r="A34" s="470"/>
      <c r="B34" s="500"/>
      <c r="C34" s="473"/>
      <c r="D34" s="473"/>
      <c r="E34" s="476"/>
      <c r="F34" s="476"/>
      <c r="G34" s="476"/>
      <c r="H34" s="479"/>
      <c r="I34" s="482"/>
      <c r="J34" s="461"/>
      <c r="K34" s="464"/>
      <c r="L34" s="464"/>
      <c r="M34" s="467"/>
      <c r="N34" s="464"/>
      <c r="O34" s="458"/>
      <c r="P34" s="458"/>
      <c r="Q34" s="458"/>
      <c r="R34" s="458"/>
      <c r="S34" s="458"/>
      <c r="T34" s="458"/>
    </row>
    <row r="35" spans="1:20" x14ac:dyDescent="0.25">
      <c r="A35" s="468">
        <f>'Mapa Final'!A30</f>
        <v>5</v>
      </c>
      <c r="B35" s="454" t="str">
        <f>'Mapa Final'!B30</f>
        <v>Inaplicabilidad de la normatividad ambiental vigente</v>
      </c>
      <c r="C35" s="471" t="str">
        <f>'Mapa Final'!C30</f>
        <v xml:space="preserve"> Afectación Ambiental</v>
      </c>
      <c r="D35" s="471" t="str">
        <f>'Mapa Final'!D30</f>
        <v>1.Falta de apropiación del Plan de Gestión Ambiental que aplica para la Rama Judicial Acuerdo PSAA14-10160
2.Baja participación de los  servidores judiciales en las actividades de formación en el Sistema de Gestión Ambiental
3.Uso de correos no institucionales, que no permiten la llegada de campañas ambientales enviadas por correos masivos
4.  Poco compromiso en la aplicabilidad y formación de la cultura ambiental
5. Carencia del liderazgo en el Sistema de Gestión Ambiental</v>
      </c>
      <c r="E35" s="474" t="str">
        <f>'Mapa Final'!E30</f>
        <v>Desconocimiento de los lineamientos ambientales y normatividad  ambiental vigente</v>
      </c>
      <c r="F35" s="474" t="str">
        <f>'Mapa Final'!F30</f>
        <v>Posibilidad de afectación ambiental debido al desconocimiento de las lineamientos ambientales y normatividad ambiental vigente</v>
      </c>
      <c r="G35" s="474" t="str">
        <f>'Mapa Final'!G30</f>
        <v>Eventos Ambientales Internos</v>
      </c>
      <c r="H35" s="477" t="str">
        <f>'Mapa Final'!I30</f>
        <v>Media</v>
      </c>
      <c r="I35" s="480" t="str">
        <f>'Mapa Final'!L30</f>
        <v>Menor</v>
      </c>
      <c r="J35" s="459" t="str">
        <f>'Mapa Final'!N30</f>
        <v>Moderado</v>
      </c>
      <c r="K35" s="462" t="str">
        <f>'Mapa Final'!AA30</f>
        <v>Baja</v>
      </c>
      <c r="L35" s="462" t="str">
        <f>'Mapa Final'!AE30</f>
        <v>Menor</v>
      </c>
      <c r="M35" s="465" t="str">
        <f>'Mapa Final'!AG30</f>
        <v>Moderado</v>
      </c>
      <c r="N35" s="462" t="str">
        <f>'Mapa Final'!AH30</f>
        <v>Reducir(mitigar)</v>
      </c>
      <c r="O35" s="456"/>
      <c r="P35" s="456"/>
      <c r="Q35" s="456"/>
      <c r="R35" s="456"/>
      <c r="S35" s="456"/>
      <c r="T35" s="456"/>
    </row>
    <row r="36" spans="1:20" x14ac:dyDescent="0.25">
      <c r="A36" s="469"/>
      <c r="B36" s="499"/>
      <c r="C36" s="472"/>
      <c r="D36" s="472"/>
      <c r="E36" s="475"/>
      <c r="F36" s="475"/>
      <c r="G36" s="475"/>
      <c r="H36" s="478"/>
      <c r="I36" s="481"/>
      <c r="J36" s="460"/>
      <c r="K36" s="463"/>
      <c r="L36" s="463"/>
      <c r="M36" s="466"/>
      <c r="N36" s="463"/>
      <c r="O36" s="457"/>
      <c r="P36" s="457"/>
      <c r="Q36" s="457"/>
      <c r="R36" s="457"/>
      <c r="S36" s="457"/>
      <c r="T36" s="457"/>
    </row>
    <row r="37" spans="1:20" x14ac:dyDescent="0.25">
      <c r="A37" s="469"/>
      <c r="B37" s="499"/>
      <c r="C37" s="472"/>
      <c r="D37" s="472"/>
      <c r="E37" s="475"/>
      <c r="F37" s="475"/>
      <c r="G37" s="475"/>
      <c r="H37" s="478"/>
      <c r="I37" s="481"/>
      <c r="J37" s="460"/>
      <c r="K37" s="463"/>
      <c r="L37" s="463"/>
      <c r="M37" s="466"/>
      <c r="N37" s="463"/>
      <c r="O37" s="457"/>
      <c r="P37" s="457"/>
      <c r="Q37" s="457"/>
      <c r="R37" s="457"/>
      <c r="S37" s="457"/>
      <c r="T37" s="457"/>
    </row>
    <row r="38" spans="1:20" x14ac:dyDescent="0.25">
      <c r="A38" s="469"/>
      <c r="B38" s="499"/>
      <c r="C38" s="472"/>
      <c r="D38" s="472"/>
      <c r="E38" s="475"/>
      <c r="F38" s="475"/>
      <c r="G38" s="475"/>
      <c r="H38" s="478"/>
      <c r="I38" s="481"/>
      <c r="J38" s="460"/>
      <c r="K38" s="463"/>
      <c r="L38" s="463"/>
      <c r="M38" s="466"/>
      <c r="N38" s="463"/>
      <c r="O38" s="457"/>
      <c r="P38" s="457"/>
      <c r="Q38" s="457"/>
      <c r="R38" s="457"/>
      <c r="S38" s="457"/>
      <c r="T38" s="457"/>
    </row>
    <row r="39" spans="1:20" ht="278.25" customHeight="1" thickBot="1" x14ac:dyDescent="0.3">
      <c r="A39" s="470"/>
      <c r="B39" s="500"/>
      <c r="C39" s="473"/>
      <c r="D39" s="473"/>
      <c r="E39" s="476"/>
      <c r="F39" s="476"/>
      <c r="G39" s="476"/>
      <c r="H39" s="479"/>
      <c r="I39" s="482"/>
      <c r="J39" s="461"/>
      <c r="K39" s="464"/>
      <c r="L39" s="464"/>
      <c r="M39" s="467"/>
      <c r="N39" s="464"/>
      <c r="O39" s="458"/>
      <c r="P39" s="458"/>
      <c r="Q39" s="458"/>
      <c r="R39" s="458"/>
      <c r="S39" s="458"/>
      <c r="T39" s="458"/>
    </row>
    <row r="40" spans="1:20" x14ac:dyDescent="0.25">
      <c r="A40" s="468">
        <f>'Mapa Final'!A35</f>
        <v>6</v>
      </c>
      <c r="B40" s="454" t="str">
        <f>'Mapa Final'!B35</f>
        <v>Perdida de información procesada en las bases de datos</v>
      </c>
      <c r="C40" s="471" t="str">
        <f>'Mapa Final'!C35</f>
        <v>Reputacional</v>
      </c>
      <c r="D40" s="471" t="str">
        <f>'Mapa Final'!D35</f>
        <v>1. Falta de Comunicación   2. Fallas en las redes de comunicación.  Hakers o virus informaticos. Falla en los Servidores</v>
      </c>
      <c r="E40" s="474" t="str">
        <f>'Mapa Final'!E35</f>
        <v xml:space="preserve">Falta de respaldos y tegnologia </v>
      </c>
      <c r="F40" s="474" t="str">
        <f>'Mapa Final'!F35</f>
        <v xml:space="preserve">Posibilidad de  afectación en la Prestación  debido a un suceso de fuerza mayor que imposibilita la gestión de la URNA </v>
      </c>
      <c r="G40" s="474" t="str">
        <f>'Mapa Final'!G35</f>
        <v>Fallas Tecnológicas</v>
      </c>
      <c r="H40" s="477" t="str">
        <f>'Mapa Final'!I35</f>
        <v>Baja</v>
      </c>
      <c r="I40" s="480" t="str">
        <f>'Mapa Final'!L35</f>
        <v>Leve</v>
      </c>
      <c r="J40" s="459" t="str">
        <f>'Mapa Final'!N35</f>
        <v>Bajo</v>
      </c>
      <c r="K40" s="462" t="e">
        <f>'Mapa Final'!AA35</f>
        <v>#REF!</v>
      </c>
      <c r="L40" s="462" t="str">
        <f>'Mapa Final'!AE35</f>
        <v>Leve</v>
      </c>
      <c r="M40" s="465" t="e">
        <f>'Mapa Final'!AG35</f>
        <v>#REF!</v>
      </c>
      <c r="N40" s="462">
        <f>'Mapa Final'!AH35</f>
        <v>0</v>
      </c>
      <c r="O40" s="456"/>
      <c r="P40" s="456"/>
      <c r="Q40" s="456"/>
      <c r="R40" s="456"/>
      <c r="S40" s="456"/>
      <c r="T40" s="456"/>
    </row>
    <row r="41" spans="1:20" x14ac:dyDescent="0.25">
      <c r="A41" s="469"/>
      <c r="B41" s="499"/>
      <c r="C41" s="472"/>
      <c r="D41" s="472"/>
      <c r="E41" s="475"/>
      <c r="F41" s="475"/>
      <c r="G41" s="475"/>
      <c r="H41" s="478"/>
      <c r="I41" s="481"/>
      <c r="J41" s="460"/>
      <c r="K41" s="463"/>
      <c r="L41" s="463"/>
      <c r="M41" s="466"/>
      <c r="N41" s="463"/>
      <c r="O41" s="457"/>
      <c r="P41" s="457"/>
      <c r="Q41" s="457"/>
      <c r="R41" s="457"/>
      <c r="S41" s="457"/>
      <c r="T41" s="457"/>
    </row>
    <row r="42" spans="1:20" x14ac:dyDescent="0.25">
      <c r="A42" s="469"/>
      <c r="B42" s="499"/>
      <c r="C42" s="472"/>
      <c r="D42" s="472"/>
      <c r="E42" s="475"/>
      <c r="F42" s="475"/>
      <c r="G42" s="475"/>
      <c r="H42" s="478"/>
      <c r="I42" s="481"/>
      <c r="J42" s="460"/>
      <c r="K42" s="463"/>
      <c r="L42" s="463"/>
      <c r="M42" s="466"/>
      <c r="N42" s="463"/>
      <c r="O42" s="457"/>
      <c r="P42" s="457"/>
      <c r="Q42" s="457"/>
      <c r="R42" s="457"/>
      <c r="S42" s="457"/>
      <c r="T42" s="457"/>
    </row>
    <row r="43" spans="1:20" x14ac:dyDescent="0.25">
      <c r="A43" s="469"/>
      <c r="B43" s="499"/>
      <c r="C43" s="472"/>
      <c r="D43" s="472"/>
      <c r="E43" s="475"/>
      <c r="F43" s="475"/>
      <c r="G43" s="475"/>
      <c r="H43" s="478"/>
      <c r="I43" s="481"/>
      <c r="J43" s="460"/>
      <c r="K43" s="463"/>
      <c r="L43" s="463"/>
      <c r="M43" s="466"/>
      <c r="N43" s="463"/>
      <c r="O43" s="457"/>
      <c r="P43" s="457"/>
      <c r="Q43" s="457"/>
      <c r="R43" s="457"/>
      <c r="S43" s="457"/>
      <c r="T43" s="457"/>
    </row>
    <row r="44" spans="1:20" ht="15.75" thickBot="1" x14ac:dyDescent="0.3">
      <c r="A44" s="470"/>
      <c r="B44" s="500"/>
      <c r="C44" s="473"/>
      <c r="D44" s="473"/>
      <c r="E44" s="476"/>
      <c r="F44" s="476"/>
      <c r="G44" s="476"/>
      <c r="H44" s="479"/>
      <c r="I44" s="482"/>
      <c r="J44" s="461"/>
      <c r="K44" s="464"/>
      <c r="L44" s="464"/>
      <c r="M44" s="467"/>
      <c r="N44" s="464"/>
      <c r="O44" s="458"/>
      <c r="P44" s="458"/>
      <c r="Q44" s="458"/>
      <c r="R44" s="458"/>
      <c r="S44" s="458"/>
      <c r="T44" s="458"/>
    </row>
    <row r="45" spans="1:20" x14ac:dyDescent="0.25">
      <c r="A45" s="468">
        <f>'Mapa Final'!A40</f>
        <v>0</v>
      </c>
      <c r="B45" s="454">
        <f>'Mapa Final'!B40</f>
        <v>0</v>
      </c>
      <c r="C45" s="471">
        <f>'Mapa Final'!C40</f>
        <v>0</v>
      </c>
      <c r="D45" s="471">
        <f>'Mapa Final'!D40</f>
        <v>0</v>
      </c>
      <c r="E45" s="474">
        <f>'Mapa Final'!E40</f>
        <v>0</v>
      </c>
      <c r="F45" s="474">
        <f>'Mapa Final'!F40</f>
        <v>0</v>
      </c>
      <c r="G45" s="474">
        <f>'Mapa Final'!G40</f>
        <v>0</v>
      </c>
      <c r="H45" s="477" t="str">
        <f>'Mapa Final'!I40</f>
        <v>Muy Baja</v>
      </c>
      <c r="I45" s="480" t="b">
        <f>'Mapa Final'!L40</f>
        <v>0</v>
      </c>
      <c r="J45" s="459" t="e">
        <f>'Mapa Final'!N40</f>
        <v>#N/A</v>
      </c>
      <c r="K45" s="462" t="e">
        <f>'Mapa Final'!AA40</f>
        <v>#DIV/0!</v>
      </c>
      <c r="L45" s="462" t="e">
        <f>'Mapa Final'!AE40</f>
        <v>#DIV/0!</v>
      </c>
      <c r="M45" s="465" t="e">
        <f>'Mapa Final'!AG40</f>
        <v>#DIV/0!</v>
      </c>
      <c r="N45" s="462">
        <f>'Mapa Final'!AH40</f>
        <v>0</v>
      </c>
      <c r="O45" s="456"/>
      <c r="P45" s="456"/>
      <c r="Q45" s="456"/>
      <c r="R45" s="456"/>
      <c r="S45" s="456"/>
      <c r="T45" s="456"/>
    </row>
    <row r="46" spans="1:20" x14ac:dyDescent="0.25">
      <c r="A46" s="469"/>
      <c r="B46" s="499"/>
      <c r="C46" s="472"/>
      <c r="D46" s="472"/>
      <c r="E46" s="475"/>
      <c r="F46" s="475"/>
      <c r="G46" s="475"/>
      <c r="H46" s="478"/>
      <c r="I46" s="481"/>
      <c r="J46" s="460"/>
      <c r="K46" s="463"/>
      <c r="L46" s="463"/>
      <c r="M46" s="466"/>
      <c r="N46" s="463"/>
      <c r="O46" s="457"/>
      <c r="P46" s="457"/>
      <c r="Q46" s="457"/>
      <c r="R46" s="457"/>
      <c r="S46" s="457"/>
      <c r="T46" s="457"/>
    </row>
    <row r="47" spans="1:20" x14ac:dyDescent="0.25">
      <c r="A47" s="469"/>
      <c r="B47" s="499"/>
      <c r="C47" s="472"/>
      <c r="D47" s="472"/>
      <c r="E47" s="475"/>
      <c r="F47" s="475"/>
      <c r="G47" s="475"/>
      <c r="H47" s="478"/>
      <c r="I47" s="481"/>
      <c r="J47" s="460"/>
      <c r="K47" s="463"/>
      <c r="L47" s="463"/>
      <c r="M47" s="466"/>
      <c r="N47" s="463"/>
      <c r="O47" s="457"/>
      <c r="P47" s="457"/>
      <c r="Q47" s="457"/>
      <c r="R47" s="457"/>
      <c r="S47" s="457"/>
      <c r="T47" s="457"/>
    </row>
    <row r="48" spans="1:20" x14ac:dyDescent="0.25">
      <c r="A48" s="469"/>
      <c r="B48" s="499"/>
      <c r="C48" s="472"/>
      <c r="D48" s="472"/>
      <c r="E48" s="475"/>
      <c r="F48" s="475"/>
      <c r="G48" s="475"/>
      <c r="H48" s="478"/>
      <c r="I48" s="481"/>
      <c r="J48" s="460"/>
      <c r="K48" s="463"/>
      <c r="L48" s="463"/>
      <c r="M48" s="466"/>
      <c r="N48" s="463"/>
      <c r="O48" s="457"/>
      <c r="P48" s="457"/>
      <c r="Q48" s="457"/>
      <c r="R48" s="457"/>
      <c r="S48" s="457"/>
      <c r="T48" s="457"/>
    </row>
    <row r="49" spans="1:20" ht="15.75" thickBot="1" x14ac:dyDescent="0.3">
      <c r="A49" s="470"/>
      <c r="B49" s="500"/>
      <c r="C49" s="473"/>
      <c r="D49" s="473"/>
      <c r="E49" s="476"/>
      <c r="F49" s="476"/>
      <c r="G49" s="476"/>
      <c r="H49" s="479"/>
      <c r="I49" s="482"/>
      <c r="J49" s="461"/>
      <c r="K49" s="464"/>
      <c r="L49" s="464"/>
      <c r="M49" s="467"/>
      <c r="N49" s="464"/>
      <c r="O49" s="458"/>
      <c r="P49" s="458"/>
      <c r="Q49" s="458"/>
      <c r="R49" s="458"/>
      <c r="S49" s="458"/>
      <c r="T49" s="458"/>
    </row>
    <row r="50" spans="1:20" x14ac:dyDescent="0.25">
      <c r="A50" s="468">
        <f>'Mapa Final'!A45</f>
        <v>0</v>
      </c>
      <c r="B50" s="454">
        <f>'Mapa Final'!B45</f>
        <v>0</v>
      </c>
      <c r="C50" s="471">
        <f>'Mapa Final'!C45</f>
        <v>0</v>
      </c>
      <c r="D50" s="471">
        <f>'Mapa Final'!D45</f>
        <v>0</v>
      </c>
      <c r="E50" s="474">
        <f>'Mapa Final'!E45</f>
        <v>0</v>
      </c>
      <c r="F50" s="474">
        <f>'Mapa Final'!F45</f>
        <v>0</v>
      </c>
      <c r="G50" s="474">
        <f>'Mapa Final'!G45</f>
        <v>0</v>
      </c>
      <c r="H50" s="477" t="str">
        <f>'Mapa Final'!I45</f>
        <v>Muy Baja</v>
      </c>
      <c r="I50" s="480" t="b">
        <f>'Mapa Final'!L45</f>
        <v>0</v>
      </c>
      <c r="J50" s="459" t="e">
        <f>'Mapa Final'!N45</f>
        <v>#N/A</v>
      </c>
      <c r="K50" s="462" t="e">
        <f>'Mapa Final'!AA45</f>
        <v>#DIV/0!</v>
      </c>
      <c r="L50" s="462" t="e">
        <f>'Mapa Final'!AE45</f>
        <v>#DIV/0!</v>
      </c>
      <c r="M50" s="465" t="e">
        <f>'Mapa Final'!AG45</f>
        <v>#DIV/0!</v>
      </c>
      <c r="N50" s="462">
        <f>'Mapa Final'!AH45</f>
        <v>0</v>
      </c>
      <c r="O50" s="456"/>
      <c r="P50" s="456"/>
      <c r="Q50" s="456"/>
      <c r="R50" s="456"/>
      <c r="S50" s="456"/>
      <c r="T50" s="456"/>
    </row>
    <row r="51" spans="1:20" x14ac:dyDescent="0.25">
      <c r="A51" s="469"/>
      <c r="B51" s="499"/>
      <c r="C51" s="472"/>
      <c r="D51" s="472"/>
      <c r="E51" s="475"/>
      <c r="F51" s="475"/>
      <c r="G51" s="475"/>
      <c r="H51" s="478"/>
      <c r="I51" s="481"/>
      <c r="J51" s="460"/>
      <c r="K51" s="463"/>
      <c r="L51" s="463"/>
      <c r="M51" s="466"/>
      <c r="N51" s="463"/>
      <c r="O51" s="457"/>
      <c r="P51" s="457"/>
      <c r="Q51" s="457"/>
      <c r="R51" s="457"/>
      <c r="S51" s="457"/>
      <c r="T51" s="457"/>
    </row>
    <row r="52" spans="1:20" x14ac:dyDescent="0.25">
      <c r="A52" s="469"/>
      <c r="B52" s="499"/>
      <c r="C52" s="472"/>
      <c r="D52" s="472"/>
      <c r="E52" s="475"/>
      <c r="F52" s="475"/>
      <c r="G52" s="475"/>
      <c r="H52" s="478"/>
      <c r="I52" s="481"/>
      <c r="J52" s="460"/>
      <c r="K52" s="463"/>
      <c r="L52" s="463"/>
      <c r="M52" s="466"/>
      <c r="N52" s="463"/>
      <c r="O52" s="457"/>
      <c r="P52" s="457"/>
      <c r="Q52" s="457"/>
      <c r="R52" s="457"/>
      <c r="S52" s="457"/>
      <c r="T52" s="457"/>
    </row>
    <row r="53" spans="1:20" x14ac:dyDescent="0.25">
      <c r="A53" s="469"/>
      <c r="B53" s="499"/>
      <c r="C53" s="472"/>
      <c r="D53" s="472"/>
      <c r="E53" s="475"/>
      <c r="F53" s="475"/>
      <c r="G53" s="475"/>
      <c r="H53" s="478"/>
      <c r="I53" s="481"/>
      <c r="J53" s="460"/>
      <c r="K53" s="463"/>
      <c r="L53" s="463"/>
      <c r="M53" s="466"/>
      <c r="N53" s="463"/>
      <c r="O53" s="457"/>
      <c r="P53" s="457"/>
      <c r="Q53" s="457"/>
      <c r="R53" s="457"/>
      <c r="S53" s="457"/>
      <c r="T53" s="457"/>
    </row>
    <row r="54" spans="1:20" ht="15.75" thickBot="1" x14ac:dyDescent="0.3">
      <c r="A54" s="470"/>
      <c r="B54" s="500"/>
      <c r="C54" s="473"/>
      <c r="D54" s="473"/>
      <c r="E54" s="476"/>
      <c r="F54" s="476"/>
      <c r="G54" s="476"/>
      <c r="H54" s="479"/>
      <c r="I54" s="482"/>
      <c r="J54" s="461"/>
      <c r="K54" s="464"/>
      <c r="L54" s="464"/>
      <c r="M54" s="467"/>
      <c r="N54" s="464"/>
      <c r="O54" s="458"/>
      <c r="P54" s="458"/>
      <c r="Q54" s="458"/>
      <c r="R54" s="458"/>
      <c r="S54" s="458"/>
      <c r="T54" s="458"/>
    </row>
    <row r="55" spans="1:20" x14ac:dyDescent="0.25">
      <c r="A55" s="468">
        <f>'Mapa Final'!A50</f>
        <v>0</v>
      </c>
      <c r="B55" s="454">
        <f>'Mapa Final'!B50</f>
        <v>0</v>
      </c>
      <c r="C55" s="471">
        <f>'Mapa Final'!C50</f>
        <v>0</v>
      </c>
      <c r="D55" s="471">
        <f>'Mapa Final'!D50</f>
        <v>0</v>
      </c>
      <c r="E55" s="474">
        <f>'Mapa Final'!E50</f>
        <v>0</v>
      </c>
      <c r="F55" s="474">
        <f>'Mapa Final'!F50</f>
        <v>0</v>
      </c>
      <c r="G55" s="474">
        <f>'Mapa Final'!G50</f>
        <v>0</v>
      </c>
      <c r="H55" s="477" t="str">
        <f>'Mapa Final'!I50</f>
        <v>Muy Baja</v>
      </c>
      <c r="I55" s="480" t="b">
        <f>'Mapa Final'!L50</f>
        <v>0</v>
      </c>
      <c r="J55" s="459" t="e">
        <f>'Mapa Final'!N50</f>
        <v>#N/A</v>
      </c>
      <c r="K55" s="462" t="e">
        <f>'Mapa Final'!AA50</f>
        <v>#DIV/0!</v>
      </c>
      <c r="L55" s="462" t="e">
        <f>'Mapa Final'!AE50</f>
        <v>#DIV/0!</v>
      </c>
      <c r="M55" s="465" t="e">
        <f>'Mapa Final'!AG50</f>
        <v>#DIV/0!</v>
      </c>
      <c r="N55" s="462">
        <f>'Mapa Final'!AH50</f>
        <v>0</v>
      </c>
      <c r="O55" s="456"/>
      <c r="P55" s="456"/>
      <c r="Q55" s="456"/>
      <c r="R55" s="456"/>
      <c r="S55" s="456"/>
      <c r="T55" s="456"/>
    </row>
    <row r="56" spans="1:20" x14ac:dyDescent="0.25">
      <c r="A56" s="469"/>
      <c r="B56" s="499"/>
      <c r="C56" s="472"/>
      <c r="D56" s="472"/>
      <c r="E56" s="475"/>
      <c r="F56" s="475"/>
      <c r="G56" s="475"/>
      <c r="H56" s="478"/>
      <c r="I56" s="481"/>
      <c r="J56" s="460"/>
      <c r="K56" s="463"/>
      <c r="L56" s="463"/>
      <c r="M56" s="466"/>
      <c r="N56" s="463"/>
      <c r="O56" s="457"/>
      <c r="P56" s="457"/>
      <c r="Q56" s="457"/>
      <c r="R56" s="457"/>
      <c r="S56" s="457"/>
      <c r="T56" s="457"/>
    </row>
    <row r="57" spans="1:20" x14ac:dyDescent="0.25">
      <c r="A57" s="469"/>
      <c r="B57" s="499"/>
      <c r="C57" s="472"/>
      <c r="D57" s="472"/>
      <c r="E57" s="475"/>
      <c r="F57" s="475"/>
      <c r="G57" s="475"/>
      <c r="H57" s="478"/>
      <c r="I57" s="481"/>
      <c r="J57" s="460"/>
      <c r="K57" s="463"/>
      <c r="L57" s="463"/>
      <c r="M57" s="466"/>
      <c r="N57" s="463"/>
      <c r="O57" s="457"/>
      <c r="P57" s="457"/>
      <c r="Q57" s="457"/>
      <c r="R57" s="457"/>
      <c r="S57" s="457"/>
      <c r="T57" s="457"/>
    </row>
    <row r="58" spans="1:20" x14ac:dyDescent="0.25">
      <c r="A58" s="469"/>
      <c r="B58" s="499"/>
      <c r="C58" s="472"/>
      <c r="D58" s="472"/>
      <c r="E58" s="475"/>
      <c r="F58" s="475"/>
      <c r="G58" s="475"/>
      <c r="H58" s="478"/>
      <c r="I58" s="481"/>
      <c r="J58" s="460"/>
      <c r="K58" s="463"/>
      <c r="L58" s="463"/>
      <c r="M58" s="466"/>
      <c r="N58" s="463"/>
      <c r="O58" s="457"/>
      <c r="P58" s="457"/>
      <c r="Q58" s="457"/>
      <c r="R58" s="457"/>
      <c r="S58" s="457"/>
      <c r="T58" s="457"/>
    </row>
    <row r="59" spans="1:20" ht="15.75" thickBot="1" x14ac:dyDescent="0.3">
      <c r="A59" s="470"/>
      <c r="B59" s="500"/>
      <c r="C59" s="473"/>
      <c r="D59" s="473"/>
      <c r="E59" s="476"/>
      <c r="F59" s="476"/>
      <c r="G59" s="476"/>
      <c r="H59" s="479"/>
      <c r="I59" s="482"/>
      <c r="J59" s="461"/>
      <c r="K59" s="464"/>
      <c r="L59" s="464"/>
      <c r="M59" s="467"/>
      <c r="N59" s="464"/>
      <c r="O59" s="458"/>
      <c r="P59" s="458"/>
      <c r="Q59" s="458"/>
      <c r="R59" s="458"/>
      <c r="S59" s="458"/>
      <c r="T59" s="458"/>
    </row>
  </sheetData>
  <mergeCells count="219">
    <mergeCell ref="R1:T3"/>
    <mergeCell ref="A4:C4"/>
    <mergeCell ref="D4:N4"/>
    <mergeCell ref="O4:Q4"/>
    <mergeCell ref="A5:C5"/>
    <mergeCell ref="D5:N5"/>
    <mergeCell ref="A6:C6"/>
    <mergeCell ref="D6:N6"/>
    <mergeCell ref="A7:F7"/>
    <mergeCell ref="H7:J7"/>
    <mergeCell ref="K7:M7"/>
    <mergeCell ref="N7:N8"/>
    <mergeCell ref="A1:C2"/>
    <mergeCell ref="D1:Q3"/>
    <mergeCell ref="O7:O8"/>
    <mergeCell ref="P7:Q7"/>
    <mergeCell ref="R7:S7"/>
    <mergeCell ref="T7:T8"/>
    <mergeCell ref="A9:N9"/>
    <mergeCell ref="A10:A14"/>
    <mergeCell ref="C10:C14"/>
    <mergeCell ref="D10:D14"/>
    <mergeCell ref="E10:E14"/>
    <mergeCell ref="F10:F14"/>
    <mergeCell ref="S10:S14"/>
    <mergeCell ref="T10:T14"/>
    <mergeCell ref="A15:A19"/>
    <mergeCell ref="C15:C19"/>
    <mergeCell ref="D15:D19"/>
    <mergeCell ref="E15:E19"/>
    <mergeCell ref="F15:F19"/>
    <mergeCell ref="G15:G19"/>
    <mergeCell ref="H15:H19"/>
    <mergeCell ref="I15:I19"/>
    <mergeCell ref="M10:M14"/>
    <mergeCell ref="N10:N14"/>
    <mergeCell ref="O10:O14"/>
    <mergeCell ref="P10:P14"/>
    <mergeCell ref="Q10:Q14"/>
    <mergeCell ref="R10:R14"/>
    <mergeCell ref="G10:G14"/>
    <mergeCell ref="H10:H14"/>
    <mergeCell ref="I10:I14"/>
    <mergeCell ref="J10:J14"/>
    <mergeCell ref="K10:K14"/>
    <mergeCell ref="L10:L14"/>
    <mergeCell ref="P15:P19"/>
    <mergeCell ref="Q15:Q19"/>
    <mergeCell ref="R15:R19"/>
    <mergeCell ref="S15:S19"/>
    <mergeCell ref="T15:T19"/>
    <mergeCell ref="N15:N19"/>
    <mergeCell ref="O15:O19"/>
    <mergeCell ref="A20:A24"/>
    <mergeCell ref="C20:C24"/>
    <mergeCell ref="D20:D24"/>
    <mergeCell ref="E20:E24"/>
    <mergeCell ref="F20:F24"/>
    <mergeCell ref="J15:J19"/>
    <mergeCell ref="K15:K19"/>
    <mergeCell ref="L15:L19"/>
    <mergeCell ref="M15:M19"/>
    <mergeCell ref="S20:S24"/>
    <mergeCell ref="T20:T24"/>
    <mergeCell ref="A25:A29"/>
    <mergeCell ref="C25:C29"/>
    <mergeCell ref="D25:D29"/>
    <mergeCell ref="E25:E29"/>
    <mergeCell ref="F25:F29"/>
    <mergeCell ref="G25:G29"/>
    <mergeCell ref="H25:H29"/>
    <mergeCell ref="I25:I29"/>
    <mergeCell ref="M20:M24"/>
    <mergeCell ref="N20:N24"/>
    <mergeCell ref="O20:O24"/>
    <mergeCell ref="P20:P24"/>
    <mergeCell ref="Q20:Q24"/>
    <mergeCell ref="R20:R24"/>
    <mergeCell ref="G20:G24"/>
    <mergeCell ref="H20:H24"/>
    <mergeCell ref="I20:I24"/>
    <mergeCell ref="J20:J24"/>
    <mergeCell ref="K20:K24"/>
    <mergeCell ref="L20:L24"/>
    <mergeCell ref="P25:P29"/>
    <mergeCell ref="Q25:Q29"/>
    <mergeCell ref="R25:R29"/>
    <mergeCell ref="S25:S29"/>
    <mergeCell ref="T25:T29"/>
    <mergeCell ref="A30:A34"/>
    <mergeCell ref="C30:C34"/>
    <mergeCell ref="D30:D34"/>
    <mergeCell ref="E30:E34"/>
    <mergeCell ref="F30:F34"/>
    <mergeCell ref="J25:J29"/>
    <mergeCell ref="K25:K29"/>
    <mergeCell ref="L25:L29"/>
    <mergeCell ref="M25:M29"/>
    <mergeCell ref="N25:N29"/>
    <mergeCell ref="O25:O29"/>
    <mergeCell ref="S30:S34"/>
    <mergeCell ref="T30:T34"/>
    <mergeCell ref="N30:N34"/>
    <mergeCell ref="O30:O34"/>
    <mergeCell ref="P30:P34"/>
    <mergeCell ref="Q30:Q34"/>
    <mergeCell ref="R30:R34"/>
    <mergeCell ref="C35:C39"/>
    <mergeCell ref="D35:D39"/>
    <mergeCell ref="E35:E39"/>
    <mergeCell ref="F35:F39"/>
    <mergeCell ref="G35:G39"/>
    <mergeCell ref="H35:H39"/>
    <mergeCell ref="I35:I39"/>
    <mergeCell ref="M30:M34"/>
    <mergeCell ref="G30:G34"/>
    <mergeCell ref="H30:H34"/>
    <mergeCell ref="I30:I34"/>
    <mergeCell ref="J30:J34"/>
    <mergeCell ref="K30:K34"/>
    <mergeCell ref="L30:L34"/>
    <mergeCell ref="P35:P39"/>
    <mergeCell ref="Q35:Q39"/>
    <mergeCell ref="R35:R39"/>
    <mergeCell ref="S35:S39"/>
    <mergeCell ref="T35:T39"/>
    <mergeCell ref="A40:A44"/>
    <mergeCell ref="C40:C44"/>
    <mergeCell ref="D40:D44"/>
    <mergeCell ref="E40:E44"/>
    <mergeCell ref="F40:F44"/>
    <mergeCell ref="J35:J39"/>
    <mergeCell ref="K35:K39"/>
    <mergeCell ref="L35:L39"/>
    <mergeCell ref="M35:M39"/>
    <mergeCell ref="N35:N39"/>
    <mergeCell ref="O35:O39"/>
    <mergeCell ref="S40:S44"/>
    <mergeCell ref="T40:T44"/>
    <mergeCell ref="N40:N44"/>
    <mergeCell ref="O40:O44"/>
    <mergeCell ref="P40:P44"/>
    <mergeCell ref="Q40:Q44"/>
    <mergeCell ref="R40:R44"/>
    <mergeCell ref="A35:A39"/>
    <mergeCell ref="C45:C49"/>
    <mergeCell ref="D45:D49"/>
    <mergeCell ref="E45:E49"/>
    <mergeCell ref="F45:F49"/>
    <mergeCell ref="G45:G49"/>
    <mergeCell ref="H45:H49"/>
    <mergeCell ref="I45:I49"/>
    <mergeCell ref="M40:M44"/>
    <mergeCell ref="G40:G44"/>
    <mergeCell ref="H40:H44"/>
    <mergeCell ref="I40:I44"/>
    <mergeCell ref="J40:J44"/>
    <mergeCell ref="K40:K44"/>
    <mergeCell ref="L40:L44"/>
    <mergeCell ref="P45:P49"/>
    <mergeCell ref="Q45:Q49"/>
    <mergeCell ref="R45:R49"/>
    <mergeCell ref="S45:S49"/>
    <mergeCell ref="T45:T49"/>
    <mergeCell ref="A50:A54"/>
    <mergeCell ref="C50:C54"/>
    <mergeCell ref="D50:D54"/>
    <mergeCell ref="E50:E54"/>
    <mergeCell ref="F50:F54"/>
    <mergeCell ref="J45:J49"/>
    <mergeCell ref="K45:K49"/>
    <mergeCell ref="L45:L49"/>
    <mergeCell ref="M45:M49"/>
    <mergeCell ref="N45:N49"/>
    <mergeCell ref="O45:O49"/>
    <mergeCell ref="S50:S54"/>
    <mergeCell ref="T50:T54"/>
    <mergeCell ref="N50:N54"/>
    <mergeCell ref="O50:O54"/>
    <mergeCell ref="P50:P54"/>
    <mergeCell ref="Q50:Q54"/>
    <mergeCell ref="R50:R54"/>
    <mergeCell ref="A45:A49"/>
    <mergeCell ref="A55:A59"/>
    <mergeCell ref="C55:C59"/>
    <mergeCell ref="D55:D59"/>
    <mergeCell ref="E55:E59"/>
    <mergeCell ref="F55:F59"/>
    <mergeCell ref="G55:G59"/>
    <mergeCell ref="H55:H59"/>
    <mergeCell ref="I55:I59"/>
    <mergeCell ref="M50:M54"/>
    <mergeCell ref="G50:G54"/>
    <mergeCell ref="H50:H54"/>
    <mergeCell ref="I50:I54"/>
    <mergeCell ref="J50:J54"/>
    <mergeCell ref="K50:K54"/>
    <mergeCell ref="L50:L54"/>
    <mergeCell ref="B55:B59"/>
    <mergeCell ref="P55:P59"/>
    <mergeCell ref="Q55:Q59"/>
    <mergeCell ref="R55:R59"/>
    <mergeCell ref="S55:S59"/>
    <mergeCell ref="T55:T59"/>
    <mergeCell ref="J55:J59"/>
    <mergeCell ref="K55:K59"/>
    <mergeCell ref="L55:L59"/>
    <mergeCell ref="M55:M59"/>
    <mergeCell ref="N55:N59"/>
    <mergeCell ref="O55:O59"/>
    <mergeCell ref="B10:B14"/>
    <mergeCell ref="B15:B19"/>
    <mergeCell ref="B20:B24"/>
    <mergeCell ref="B25:B29"/>
    <mergeCell ref="B30:B34"/>
    <mergeCell ref="B35:B39"/>
    <mergeCell ref="B40:B44"/>
    <mergeCell ref="B45:B49"/>
    <mergeCell ref="B50:B54"/>
  </mergeCells>
  <conditionalFormatting sqref="D8:G8 H7 H60:J1048576 A7:B7">
    <cfRule type="containsText" dxfId="597" priority="669" operator="containsText" text="3- Moderado">
      <formula>NOT(ISERROR(SEARCH("3- Moderado",A7)))</formula>
    </cfRule>
    <cfRule type="containsText" dxfId="596" priority="670" operator="containsText" text="6- Moderado">
      <formula>NOT(ISERROR(SEARCH("6- Moderado",A7)))</formula>
    </cfRule>
    <cfRule type="containsText" dxfId="595" priority="671" operator="containsText" text="4- Moderado">
      <formula>NOT(ISERROR(SEARCH("4- Moderado",A7)))</formula>
    </cfRule>
    <cfRule type="containsText" dxfId="594" priority="672" operator="containsText" text="3- Bajo">
      <formula>NOT(ISERROR(SEARCH("3- Bajo",A7)))</formula>
    </cfRule>
    <cfRule type="containsText" dxfId="593" priority="673" operator="containsText" text="4- Bajo">
      <formula>NOT(ISERROR(SEARCH("4- Bajo",A7)))</formula>
    </cfRule>
    <cfRule type="containsText" dxfId="592" priority="674" operator="containsText" text="1- Bajo">
      <formula>NOT(ISERROR(SEARCH("1- Bajo",A7)))</formula>
    </cfRule>
  </conditionalFormatting>
  <conditionalFormatting sqref="H8:J8">
    <cfRule type="containsText" dxfId="591" priority="662" operator="containsText" text="3- Moderado">
      <formula>NOT(ISERROR(SEARCH("3- Moderado",H8)))</formula>
    </cfRule>
    <cfRule type="containsText" dxfId="590" priority="663" operator="containsText" text="6- Moderado">
      <formula>NOT(ISERROR(SEARCH("6- Moderado",H8)))</formula>
    </cfRule>
    <cfRule type="containsText" dxfId="589" priority="664" operator="containsText" text="4- Moderado">
      <formula>NOT(ISERROR(SEARCH("4- Moderado",H8)))</formula>
    </cfRule>
    <cfRule type="containsText" dxfId="588" priority="665" operator="containsText" text="3- Bajo">
      <formula>NOT(ISERROR(SEARCH("3- Bajo",H8)))</formula>
    </cfRule>
    <cfRule type="containsText" dxfId="587" priority="666" operator="containsText" text="4- Bajo">
      <formula>NOT(ISERROR(SEARCH("4- Bajo",H8)))</formula>
    </cfRule>
    <cfRule type="containsText" dxfId="586" priority="668" operator="containsText" text="1- Bajo">
      <formula>NOT(ISERROR(SEARCH("1- Bajo",H8)))</formula>
    </cfRule>
  </conditionalFormatting>
  <conditionalFormatting sqref="J8 J60:J1048576">
    <cfRule type="containsText" dxfId="585" priority="651" operator="containsText" text="25- Extremo">
      <formula>NOT(ISERROR(SEARCH("25- Extremo",J8)))</formula>
    </cfRule>
    <cfRule type="containsText" dxfId="584" priority="652" operator="containsText" text="20- Extremo">
      <formula>NOT(ISERROR(SEARCH("20- Extremo",J8)))</formula>
    </cfRule>
    <cfRule type="containsText" dxfId="583" priority="653" operator="containsText" text="15- Extremo">
      <formula>NOT(ISERROR(SEARCH("15- Extremo",J8)))</formula>
    </cfRule>
    <cfRule type="containsText" dxfId="582" priority="654" operator="containsText" text="10- Extremo">
      <formula>NOT(ISERROR(SEARCH("10- Extremo",J8)))</formula>
    </cfRule>
    <cfRule type="containsText" dxfId="581" priority="655" operator="containsText" text="5- Extremo">
      <formula>NOT(ISERROR(SEARCH("5- Extremo",J8)))</formula>
    </cfRule>
    <cfRule type="containsText" dxfId="580" priority="656" operator="containsText" text="12- Alto">
      <formula>NOT(ISERROR(SEARCH("12- Alto",J8)))</formula>
    </cfRule>
    <cfRule type="containsText" dxfId="579" priority="657" operator="containsText" text="10- Alto">
      <formula>NOT(ISERROR(SEARCH("10- Alto",J8)))</formula>
    </cfRule>
    <cfRule type="containsText" dxfId="578" priority="658" operator="containsText" text="9- Alto">
      <formula>NOT(ISERROR(SEARCH("9- Alto",J8)))</formula>
    </cfRule>
    <cfRule type="containsText" dxfId="577" priority="659" operator="containsText" text="8- Alto">
      <formula>NOT(ISERROR(SEARCH("8- Alto",J8)))</formula>
    </cfRule>
    <cfRule type="containsText" dxfId="576" priority="660" operator="containsText" text="5- Alto">
      <formula>NOT(ISERROR(SEARCH("5- Alto",J8)))</formula>
    </cfRule>
    <cfRule type="containsText" dxfId="575" priority="661" operator="containsText" text="4- Alto">
      <formula>NOT(ISERROR(SEARCH("4- Alto",J8)))</formula>
    </cfRule>
    <cfRule type="containsText" dxfId="574" priority="667" operator="containsText" text="2- Bajo">
      <formula>NOT(ISERROR(SEARCH("2- Bajo",J8)))</formula>
    </cfRule>
  </conditionalFormatting>
  <conditionalFormatting sqref="K10:L10 K15:L15 K20:L20">
    <cfRule type="containsText" dxfId="573" priority="645" operator="containsText" text="3- Moderado">
      <formula>NOT(ISERROR(SEARCH("3- Moderado",K10)))</formula>
    </cfRule>
    <cfRule type="containsText" dxfId="572" priority="646" operator="containsText" text="6- Moderado">
      <formula>NOT(ISERROR(SEARCH("6- Moderado",K10)))</formula>
    </cfRule>
    <cfRule type="containsText" dxfId="571" priority="647" operator="containsText" text="4- Moderado">
      <formula>NOT(ISERROR(SEARCH("4- Moderado",K10)))</formula>
    </cfRule>
    <cfRule type="containsText" dxfId="570" priority="648" operator="containsText" text="3- Bajo">
      <formula>NOT(ISERROR(SEARCH("3- Bajo",K10)))</formula>
    </cfRule>
    <cfRule type="containsText" dxfId="569" priority="649" operator="containsText" text="4- Bajo">
      <formula>NOT(ISERROR(SEARCH("4- Bajo",K10)))</formula>
    </cfRule>
    <cfRule type="containsText" dxfId="568" priority="650" operator="containsText" text="1- Bajo">
      <formula>NOT(ISERROR(SEARCH("1- Bajo",K10)))</formula>
    </cfRule>
  </conditionalFormatting>
  <conditionalFormatting sqref="H10:I10 H15:I15 H20:I20">
    <cfRule type="containsText" dxfId="567" priority="639" operator="containsText" text="3- Moderado">
      <formula>NOT(ISERROR(SEARCH("3- Moderado",H10)))</formula>
    </cfRule>
    <cfRule type="containsText" dxfId="566" priority="640" operator="containsText" text="6- Moderado">
      <formula>NOT(ISERROR(SEARCH("6- Moderado",H10)))</formula>
    </cfRule>
    <cfRule type="containsText" dxfId="565" priority="641" operator="containsText" text="4- Moderado">
      <formula>NOT(ISERROR(SEARCH("4- Moderado",H10)))</formula>
    </cfRule>
    <cfRule type="containsText" dxfId="564" priority="642" operator="containsText" text="3- Bajo">
      <formula>NOT(ISERROR(SEARCH("3- Bajo",H10)))</formula>
    </cfRule>
    <cfRule type="containsText" dxfId="563" priority="643" operator="containsText" text="4- Bajo">
      <formula>NOT(ISERROR(SEARCH("4- Bajo",H10)))</formula>
    </cfRule>
    <cfRule type="containsText" dxfId="562" priority="644" operator="containsText" text="1- Bajo">
      <formula>NOT(ISERROR(SEARCH("1- Bajo",H10)))</formula>
    </cfRule>
  </conditionalFormatting>
  <conditionalFormatting sqref="A10:E10 E15 A15:B15 B20 B25 B30 B35 B40 B45 B50 B55">
    <cfRule type="containsText" dxfId="561" priority="633" operator="containsText" text="3- Moderado">
      <formula>NOT(ISERROR(SEARCH("3- Moderado",A10)))</formula>
    </cfRule>
    <cfRule type="containsText" dxfId="560" priority="634" operator="containsText" text="6- Moderado">
      <formula>NOT(ISERROR(SEARCH("6- Moderado",A10)))</formula>
    </cfRule>
    <cfRule type="containsText" dxfId="559" priority="635" operator="containsText" text="4- Moderado">
      <formula>NOT(ISERROR(SEARCH("4- Moderado",A10)))</formula>
    </cfRule>
    <cfRule type="containsText" dxfId="558" priority="636" operator="containsText" text="3- Bajo">
      <formula>NOT(ISERROR(SEARCH("3- Bajo",A10)))</formula>
    </cfRule>
    <cfRule type="containsText" dxfId="557" priority="637" operator="containsText" text="4- Bajo">
      <formula>NOT(ISERROR(SEARCH("4- Bajo",A10)))</formula>
    </cfRule>
    <cfRule type="containsText" dxfId="556" priority="638" operator="containsText" text="1- Bajo">
      <formula>NOT(ISERROR(SEARCH("1- Bajo",A10)))</formula>
    </cfRule>
  </conditionalFormatting>
  <conditionalFormatting sqref="F10:G10 F15:G15">
    <cfRule type="containsText" dxfId="555" priority="627" operator="containsText" text="3- Moderado">
      <formula>NOT(ISERROR(SEARCH("3- Moderado",F10)))</formula>
    </cfRule>
    <cfRule type="containsText" dxfId="554" priority="628" operator="containsText" text="6- Moderado">
      <formula>NOT(ISERROR(SEARCH("6- Moderado",F10)))</formula>
    </cfRule>
    <cfRule type="containsText" dxfId="553" priority="629" operator="containsText" text="4- Moderado">
      <formula>NOT(ISERROR(SEARCH("4- Moderado",F10)))</formula>
    </cfRule>
    <cfRule type="containsText" dxfId="552" priority="630" operator="containsText" text="3- Bajo">
      <formula>NOT(ISERROR(SEARCH("3- Bajo",F10)))</formula>
    </cfRule>
    <cfRule type="containsText" dxfId="551" priority="631" operator="containsText" text="4- Bajo">
      <formula>NOT(ISERROR(SEARCH("4- Bajo",F10)))</formula>
    </cfRule>
    <cfRule type="containsText" dxfId="550" priority="632" operator="containsText" text="1- Bajo">
      <formula>NOT(ISERROR(SEARCH("1- Bajo",F10)))</formula>
    </cfRule>
  </conditionalFormatting>
  <conditionalFormatting sqref="K8">
    <cfRule type="containsText" dxfId="549" priority="621" operator="containsText" text="3- Moderado">
      <formula>NOT(ISERROR(SEARCH("3- Moderado",K8)))</formula>
    </cfRule>
    <cfRule type="containsText" dxfId="548" priority="622" operator="containsText" text="6- Moderado">
      <formula>NOT(ISERROR(SEARCH("6- Moderado",K8)))</formula>
    </cfRule>
    <cfRule type="containsText" dxfId="547" priority="623" operator="containsText" text="4- Moderado">
      <formula>NOT(ISERROR(SEARCH("4- Moderado",K8)))</formula>
    </cfRule>
    <cfRule type="containsText" dxfId="546" priority="624" operator="containsText" text="3- Bajo">
      <formula>NOT(ISERROR(SEARCH("3- Bajo",K8)))</formula>
    </cfRule>
    <cfRule type="containsText" dxfId="545" priority="625" operator="containsText" text="4- Bajo">
      <formula>NOT(ISERROR(SEARCH("4- Bajo",K8)))</formula>
    </cfRule>
    <cfRule type="containsText" dxfId="544" priority="626" operator="containsText" text="1- Bajo">
      <formula>NOT(ISERROR(SEARCH("1- Bajo",K8)))</formula>
    </cfRule>
  </conditionalFormatting>
  <conditionalFormatting sqref="L8">
    <cfRule type="containsText" dxfId="543" priority="615" operator="containsText" text="3- Moderado">
      <formula>NOT(ISERROR(SEARCH("3- Moderado",L8)))</formula>
    </cfRule>
    <cfRule type="containsText" dxfId="542" priority="616" operator="containsText" text="6- Moderado">
      <formula>NOT(ISERROR(SEARCH("6- Moderado",L8)))</formula>
    </cfRule>
    <cfRule type="containsText" dxfId="541" priority="617" operator="containsText" text="4- Moderado">
      <formula>NOT(ISERROR(SEARCH("4- Moderado",L8)))</formula>
    </cfRule>
    <cfRule type="containsText" dxfId="540" priority="618" operator="containsText" text="3- Bajo">
      <formula>NOT(ISERROR(SEARCH("3- Bajo",L8)))</formula>
    </cfRule>
    <cfRule type="containsText" dxfId="539" priority="619" operator="containsText" text="4- Bajo">
      <formula>NOT(ISERROR(SEARCH("4- Bajo",L8)))</formula>
    </cfRule>
    <cfRule type="containsText" dxfId="538" priority="620" operator="containsText" text="1- Bajo">
      <formula>NOT(ISERROR(SEARCH("1- Bajo",L8)))</formula>
    </cfRule>
  </conditionalFormatting>
  <conditionalFormatting sqref="M8">
    <cfRule type="containsText" dxfId="537" priority="609" operator="containsText" text="3- Moderado">
      <formula>NOT(ISERROR(SEARCH("3- Moderado",M8)))</formula>
    </cfRule>
    <cfRule type="containsText" dxfId="536" priority="610" operator="containsText" text="6- Moderado">
      <formula>NOT(ISERROR(SEARCH("6- Moderado",M8)))</formula>
    </cfRule>
    <cfRule type="containsText" dxfId="535" priority="611" operator="containsText" text="4- Moderado">
      <formula>NOT(ISERROR(SEARCH("4- Moderado",M8)))</formula>
    </cfRule>
    <cfRule type="containsText" dxfId="534" priority="612" operator="containsText" text="3- Bajo">
      <formula>NOT(ISERROR(SEARCH("3- Bajo",M8)))</formula>
    </cfRule>
    <cfRule type="containsText" dxfId="533" priority="613" operator="containsText" text="4- Bajo">
      <formula>NOT(ISERROR(SEARCH("4- Bajo",M8)))</formula>
    </cfRule>
    <cfRule type="containsText" dxfId="532" priority="614" operator="containsText" text="1- Bajo">
      <formula>NOT(ISERROR(SEARCH("1- Bajo",M8)))</formula>
    </cfRule>
  </conditionalFormatting>
  <conditionalFormatting sqref="J10:J24">
    <cfRule type="containsText" dxfId="531" priority="604" operator="containsText" text="Bajo">
      <formula>NOT(ISERROR(SEARCH("Bajo",J10)))</formula>
    </cfRule>
    <cfRule type="containsText" dxfId="530" priority="605" operator="containsText" text="Moderado">
      <formula>NOT(ISERROR(SEARCH("Moderado",J10)))</formula>
    </cfRule>
    <cfRule type="containsText" dxfId="529" priority="606" operator="containsText" text="Alto">
      <formula>NOT(ISERROR(SEARCH("Alto",J10)))</formula>
    </cfRule>
    <cfRule type="containsText" dxfId="528" priority="607" operator="containsText" text="Extremo">
      <formula>NOT(ISERROR(SEARCH("Extremo",J10)))</formula>
    </cfRule>
    <cfRule type="colorScale" priority="608">
      <colorScale>
        <cfvo type="min"/>
        <cfvo type="max"/>
        <color rgb="FFFF7128"/>
        <color rgb="FFFFEF9C"/>
      </colorScale>
    </cfRule>
  </conditionalFormatting>
  <conditionalFormatting sqref="M10:M24">
    <cfRule type="containsText" dxfId="527" priority="579" operator="containsText" text="Moderado">
      <formula>NOT(ISERROR(SEARCH("Moderado",M10)))</formula>
    </cfRule>
    <cfRule type="containsText" dxfId="526" priority="599" operator="containsText" text="Bajo">
      <formula>NOT(ISERROR(SEARCH("Bajo",M10)))</formula>
    </cfRule>
    <cfRule type="containsText" dxfId="525" priority="600" operator="containsText" text="Moderado">
      <formula>NOT(ISERROR(SEARCH("Moderado",M10)))</formula>
    </cfRule>
    <cfRule type="containsText" dxfId="524" priority="601" operator="containsText" text="Alto">
      <formula>NOT(ISERROR(SEARCH("Alto",M10)))</formula>
    </cfRule>
    <cfRule type="containsText" dxfId="523" priority="602" operator="containsText" text="Extremo">
      <formula>NOT(ISERROR(SEARCH("Extremo",M10)))</formula>
    </cfRule>
    <cfRule type="colorScale" priority="603">
      <colorScale>
        <cfvo type="min"/>
        <cfvo type="max"/>
        <color rgb="FFFF7128"/>
        <color rgb="FFFFEF9C"/>
      </colorScale>
    </cfRule>
  </conditionalFormatting>
  <conditionalFormatting sqref="N10 N15 N20">
    <cfRule type="containsText" dxfId="522" priority="593" operator="containsText" text="3- Moderado">
      <formula>NOT(ISERROR(SEARCH("3- Moderado",N10)))</formula>
    </cfRule>
    <cfRule type="containsText" dxfId="521" priority="594" operator="containsText" text="6- Moderado">
      <formula>NOT(ISERROR(SEARCH("6- Moderado",N10)))</formula>
    </cfRule>
    <cfRule type="containsText" dxfId="520" priority="595" operator="containsText" text="4- Moderado">
      <formula>NOT(ISERROR(SEARCH("4- Moderado",N10)))</formula>
    </cfRule>
    <cfRule type="containsText" dxfId="519" priority="596" operator="containsText" text="3- Bajo">
      <formula>NOT(ISERROR(SEARCH("3- Bajo",N10)))</formula>
    </cfRule>
    <cfRule type="containsText" dxfId="518" priority="597" operator="containsText" text="4- Bajo">
      <formula>NOT(ISERROR(SEARCH("4- Bajo",N10)))</formula>
    </cfRule>
    <cfRule type="containsText" dxfId="517" priority="598" operator="containsText" text="1- Bajo">
      <formula>NOT(ISERROR(SEARCH("1- Bajo",N10)))</formula>
    </cfRule>
  </conditionalFormatting>
  <conditionalFormatting sqref="H10:H24">
    <cfRule type="containsText" dxfId="516" priority="580" operator="containsText" text="Muy Alta">
      <formula>NOT(ISERROR(SEARCH("Muy Alta",H10)))</formula>
    </cfRule>
    <cfRule type="containsText" dxfId="515" priority="581" operator="containsText" text="Alta">
      <formula>NOT(ISERROR(SEARCH("Alta",H10)))</formula>
    </cfRule>
    <cfRule type="containsText" dxfId="514" priority="582" operator="containsText" text="Muy Alta">
      <formula>NOT(ISERROR(SEARCH("Muy Alta",H10)))</formula>
    </cfRule>
    <cfRule type="containsText" dxfId="513" priority="587" operator="containsText" text="Muy Baja">
      <formula>NOT(ISERROR(SEARCH("Muy Baja",H10)))</formula>
    </cfRule>
    <cfRule type="containsText" dxfId="512" priority="588" operator="containsText" text="Baja">
      <formula>NOT(ISERROR(SEARCH("Baja",H10)))</formula>
    </cfRule>
    <cfRule type="containsText" dxfId="511" priority="589" operator="containsText" text="Media">
      <formula>NOT(ISERROR(SEARCH("Media",H10)))</formula>
    </cfRule>
    <cfRule type="containsText" dxfId="510" priority="590" operator="containsText" text="Alta">
      <formula>NOT(ISERROR(SEARCH("Alta",H10)))</formula>
    </cfRule>
    <cfRule type="containsText" dxfId="509" priority="592" operator="containsText" text="Muy Alta">
      <formula>NOT(ISERROR(SEARCH("Muy Alta",H10)))</formula>
    </cfRule>
  </conditionalFormatting>
  <conditionalFormatting sqref="I10:I24">
    <cfRule type="containsText" dxfId="508" priority="583" operator="containsText" text="Catastrófico">
      <formula>NOT(ISERROR(SEARCH("Catastrófico",I10)))</formula>
    </cfRule>
    <cfRule type="containsText" dxfId="507" priority="584" operator="containsText" text="Mayor">
      <formula>NOT(ISERROR(SEARCH("Mayor",I10)))</formula>
    </cfRule>
    <cfRule type="containsText" dxfId="506" priority="585" operator="containsText" text="Menor">
      <formula>NOT(ISERROR(SEARCH("Menor",I10)))</formula>
    </cfRule>
    <cfRule type="containsText" dxfId="505" priority="586" operator="containsText" text="Leve">
      <formula>NOT(ISERROR(SEARCH("Leve",I10)))</formula>
    </cfRule>
    <cfRule type="containsText" dxfId="504" priority="591" operator="containsText" text="Moderado">
      <formula>NOT(ISERROR(SEARCH("Moderado",I10)))</formula>
    </cfRule>
  </conditionalFormatting>
  <conditionalFormatting sqref="K10:K24">
    <cfRule type="containsText" dxfId="503" priority="578" operator="containsText" text="Media">
      <formula>NOT(ISERROR(SEARCH("Media",K10)))</formula>
    </cfRule>
  </conditionalFormatting>
  <conditionalFormatting sqref="L10:L24">
    <cfRule type="containsText" dxfId="502" priority="577" operator="containsText" text="Moderado">
      <formula>NOT(ISERROR(SEARCH("Moderado",L10)))</formula>
    </cfRule>
  </conditionalFormatting>
  <conditionalFormatting sqref="C15">
    <cfRule type="containsText" dxfId="501" priority="571" operator="containsText" text="3- Moderado">
      <formula>NOT(ISERROR(SEARCH("3- Moderado",C15)))</formula>
    </cfRule>
    <cfRule type="containsText" dxfId="500" priority="572" operator="containsText" text="6- Moderado">
      <formula>NOT(ISERROR(SEARCH("6- Moderado",C15)))</formula>
    </cfRule>
    <cfRule type="containsText" dxfId="499" priority="573" operator="containsText" text="4- Moderado">
      <formula>NOT(ISERROR(SEARCH("4- Moderado",C15)))</formula>
    </cfRule>
    <cfRule type="containsText" dxfId="498" priority="574" operator="containsText" text="3- Bajo">
      <formula>NOT(ISERROR(SEARCH("3- Bajo",C15)))</formula>
    </cfRule>
    <cfRule type="containsText" dxfId="497" priority="575" operator="containsText" text="4- Bajo">
      <formula>NOT(ISERROR(SEARCH("4- Bajo",C15)))</formula>
    </cfRule>
    <cfRule type="containsText" dxfId="496" priority="576" operator="containsText" text="1- Bajo">
      <formula>NOT(ISERROR(SEARCH("1- Bajo",C15)))</formula>
    </cfRule>
  </conditionalFormatting>
  <conditionalFormatting sqref="D15">
    <cfRule type="containsText" dxfId="495" priority="565" operator="containsText" text="3- Moderado">
      <formula>NOT(ISERROR(SEARCH("3- Moderado",D15)))</formula>
    </cfRule>
    <cfRule type="containsText" dxfId="494" priority="566" operator="containsText" text="6- Moderado">
      <formula>NOT(ISERROR(SEARCH("6- Moderado",D15)))</formula>
    </cfRule>
    <cfRule type="containsText" dxfId="493" priority="567" operator="containsText" text="4- Moderado">
      <formula>NOT(ISERROR(SEARCH("4- Moderado",D15)))</formula>
    </cfRule>
    <cfRule type="containsText" dxfId="492" priority="568" operator="containsText" text="3- Bajo">
      <formula>NOT(ISERROR(SEARCH("3- Bajo",D15)))</formula>
    </cfRule>
    <cfRule type="containsText" dxfId="491" priority="569" operator="containsText" text="4- Bajo">
      <formula>NOT(ISERROR(SEARCH("4- Bajo",D15)))</formula>
    </cfRule>
    <cfRule type="containsText" dxfId="490" priority="570" operator="containsText" text="1- Bajo">
      <formula>NOT(ISERROR(SEARCH("1- Bajo",D15)))</formula>
    </cfRule>
  </conditionalFormatting>
  <conditionalFormatting sqref="J10:J24">
    <cfRule type="containsText" dxfId="489" priority="564" operator="containsText" text="Moderado">
      <formula>NOT(ISERROR(SEARCH("Moderado",J10)))</formula>
    </cfRule>
  </conditionalFormatting>
  <conditionalFormatting sqref="J10:J24">
    <cfRule type="containsText" dxfId="488" priority="562" operator="containsText" text="Bajo">
      <formula>NOT(ISERROR(SEARCH("Bajo",J10)))</formula>
    </cfRule>
    <cfRule type="containsText" dxfId="487" priority="563" operator="containsText" text="Extremo">
      <formula>NOT(ISERROR(SEARCH("Extremo",J10)))</formula>
    </cfRule>
  </conditionalFormatting>
  <conditionalFormatting sqref="K10:K24">
    <cfRule type="containsText" dxfId="486" priority="560" operator="containsText" text="Baja">
      <formula>NOT(ISERROR(SEARCH("Baja",K10)))</formula>
    </cfRule>
    <cfRule type="containsText" dxfId="485" priority="561" operator="containsText" text="Muy Baja">
      <formula>NOT(ISERROR(SEARCH("Muy Baja",K10)))</formula>
    </cfRule>
  </conditionalFormatting>
  <conditionalFormatting sqref="K10:K24">
    <cfRule type="containsText" dxfId="484" priority="558" operator="containsText" text="Muy Alta">
      <formula>NOT(ISERROR(SEARCH("Muy Alta",K10)))</formula>
    </cfRule>
    <cfRule type="containsText" dxfId="483" priority="559" operator="containsText" text="Alta">
      <formula>NOT(ISERROR(SEARCH("Alta",K10)))</formula>
    </cfRule>
  </conditionalFormatting>
  <conditionalFormatting sqref="L10:L24">
    <cfRule type="containsText" dxfId="482" priority="554" operator="containsText" text="Catastrófico">
      <formula>NOT(ISERROR(SEARCH("Catastrófico",L10)))</formula>
    </cfRule>
    <cfRule type="containsText" dxfId="481" priority="555" operator="containsText" text="Mayor">
      <formula>NOT(ISERROR(SEARCH("Mayor",L10)))</formula>
    </cfRule>
    <cfRule type="containsText" dxfId="480" priority="556" operator="containsText" text="Menor">
      <formula>NOT(ISERROR(SEARCH("Menor",L10)))</formula>
    </cfRule>
    <cfRule type="containsText" dxfId="479" priority="557" operator="containsText" text="Leve">
      <formula>NOT(ISERROR(SEARCH("Leve",L10)))</formula>
    </cfRule>
  </conditionalFormatting>
  <conditionalFormatting sqref="A20 E20">
    <cfRule type="containsText" dxfId="478" priority="548" operator="containsText" text="3- Moderado">
      <formula>NOT(ISERROR(SEARCH("3- Moderado",A20)))</formula>
    </cfRule>
    <cfRule type="containsText" dxfId="477" priority="549" operator="containsText" text="6- Moderado">
      <formula>NOT(ISERROR(SEARCH("6- Moderado",A20)))</formula>
    </cfRule>
    <cfRule type="containsText" dxfId="476" priority="550" operator="containsText" text="4- Moderado">
      <formula>NOT(ISERROR(SEARCH("4- Moderado",A20)))</formula>
    </cfRule>
    <cfRule type="containsText" dxfId="475" priority="551" operator="containsText" text="3- Bajo">
      <formula>NOT(ISERROR(SEARCH("3- Bajo",A20)))</formula>
    </cfRule>
    <cfRule type="containsText" dxfId="474" priority="552" operator="containsText" text="4- Bajo">
      <formula>NOT(ISERROR(SEARCH("4- Bajo",A20)))</formula>
    </cfRule>
    <cfRule type="containsText" dxfId="473" priority="553" operator="containsText" text="1- Bajo">
      <formula>NOT(ISERROR(SEARCH("1- Bajo",A20)))</formula>
    </cfRule>
  </conditionalFormatting>
  <conditionalFormatting sqref="F20:G20">
    <cfRule type="containsText" dxfId="472" priority="542" operator="containsText" text="3- Moderado">
      <formula>NOT(ISERROR(SEARCH("3- Moderado",F20)))</formula>
    </cfRule>
    <cfRule type="containsText" dxfId="471" priority="543" operator="containsText" text="6- Moderado">
      <formula>NOT(ISERROR(SEARCH("6- Moderado",F20)))</formula>
    </cfRule>
    <cfRule type="containsText" dxfId="470" priority="544" operator="containsText" text="4- Moderado">
      <formula>NOT(ISERROR(SEARCH("4- Moderado",F20)))</formula>
    </cfRule>
    <cfRule type="containsText" dxfId="469" priority="545" operator="containsText" text="3- Bajo">
      <formula>NOT(ISERROR(SEARCH("3- Bajo",F20)))</formula>
    </cfRule>
    <cfRule type="containsText" dxfId="468" priority="546" operator="containsText" text="4- Bajo">
      <formula>NOT(ISERROR(SEARCH("4- Bajo",F20)))</formula>
    </cfRule>
    <cfRule type="containsText" dxfId="467" priority="547" operator="containsText" text="1- Bajo">
      <formula>NOT(ISERROR(SEARCH("1- Bajo",F20)))</formula>
    </cfRule>
  </conditionalFormatting>
  <conditionalFormatting sqref="C20">
    <cfRule type="containsText" dxfId="466" priority="536" operator="containsText" text="3- Moderado">
      <formula>NOT(ISERROR(SEARCH("3- Moderado",C20)))</formula>
    </cfRule>
    <cfRule type="containsText" dxfId="465" priority="537" operator="containsText" text="6- Moderado">
      <formula>NOT(ISERROR(SEARCH("6- Moderado",C20)))</formula>
    </cfRule>
    <cfRule type="containsText" dxfId="464" priority="538" operator="containsText" text="4- Moderado">
      <formula>NOT(ISERROR(SEARCH("4- Moderado",C20)))</formula>
    </cfRule>
    <cfRule type="containsText" dxfId="463" priority="539" operator="containsText" text="3- Bajo">
      <formula>NOT(ISERROR(SEARCH("3- Bajo",C20)))</formula>
    </cfRule>
    <cfRule type="containsText" dxfId="462" priority="540" operator="containsText" text="4- Bajo">
      <formula>NOT(ISERROR(SEARCH("4- Bajo",C20)))</formula>
    </cfRule>
    <cfRule type="containsText" dxfId="461" priority="541" operator="containsText" text="1- Bajo">
      <formula>NOT(ISERROR(SEARCH("1- Bajo",C20)))</formula>
    </cfRule>
  </conditionalFormatting>
  <conditionalFormatting sqref="D20">
    <cfRule type="containsText" dxfId="460" priority="530" operator="containsText" text="3- Moderado">
      <formula>NOT(ISERROR(SEARCH("3- Moderado",D20)))</formula>
    </cfRule>
    <cfRule type="containsText" dxfId="459" priority="531" operator="containsText" text="6- Moderado">
      <formula>NOT(ISERROR(SEARCH("6- Moderado",D20)))</formula>
    </cfRule>
    <cfRule type="containsText" dxfId="458" priority="532" operator="containsText" text="4- Moderado">
      <formula>NOT(ISERROR(SEARCH("4- Moderado",D20)))</formula>
    </cfRule>
    <cfRule type="containsText" dxfId="457" priority="533" operator="containsText" text="3- Bajo">
      <formula>NOT(ISERROR(SEARCH("3- Bajo",D20)))</formula>
    </cfRule>
    <cfRule type="containsText" dxfId="456" priority="534" operator="containsText" text="4- Bajo">
      <formula>NOT(ISERROR(SEARCH("4- Bajo",D20)))</formula>
    </cfRule>
    <cfRule type="containsText" dxfId="455" priority="535" operator="containsText" text="1- Bajo">
      <formula>NOT(ISERROR(SEARCH("1- Bajo",D20)))</formula>
    </cfRule>
  </conditionalFormatting>
  <conditionalFormatting sqref="K25:L25">
    <cfRule type="containsText" dxfId="454" priority="524" operator="containsText" text="3- Moderado">
      <formula>NOT(ISERROR(SEARCH("3- Moderado",K25)))</formula>
    </cfRule>
    <cfRule type="containsText" dxfId="453" priority="525" operator="containsText" text="6- Moderado">
      <formula>NOT(ISERROR(SEARCH("6- Moderado",K25)))</formula>
    </cfRule>
    <cfRule type="containsText" dxfId="452" priority="526" operator="containsText" text="4- Moderado">
      <formula>NOT(ISERROR(SEARCH("4- Moderado",K25)))</formula>
    </cfRule>
    <cfRule type="containsText" dxfId="451" priority="527" operator="containsText" text="3- Bajo">
      <formula>NOT(ISERROR(SEARCH("3- Bajo",K25)))</formula>
    </cfRule>
    <cfRule type="containsText" dxfId="450" priority="528" operator="containsText" text="4- Bajo">
      <formula>NOT(ISERROR(SEARCH("4- Bajo",K25)))</formula>
    </cfRule>
    <cfRule type="containsText" dxfId="449" priority="529" operator="containsText" text="1- Bajo">
      <formula>NOT(ISERROR(SEARCH("1- Bajo",K25)))</formula>
    </cfRule>
  </conditionalFormatting>
  <conditionalFormatting sqref="H25:I25">
    <cfRule type="containsText" dxfId="448" priority="518" operator="containsText" text="3- Moderado">
      <formula>NOT(ISERROR(SEARCH("3- Moderado",H25)))</formula>
    </cfRule>
    <cfRule type="containsText" dxfId="447" priority="519" operator="containsText" text="6- Moderado">
      <formula>NOT(ISERROR(SEARCH("6- Moderado",H25)))</formula>
    </cfRule>
    <cfRule type="containsText" dxfId="446" priority="520" operator="containsText" text="4- Moderado">
      <formula>NOT(ISERROR(SEARCH("4- Moderado",H25)))</formula>
    </cfRule>
    <cfRule type="containsText" dxfId="445" priority="521" operator="containsText" text="3- Bajo">
      <formula>NOT(ISERROR(SEARCH("3- Bajo",H25)))</formula>
    </cfRule>
    <cfRule type="containsText" dxfId="444" priority="522" operator="containsText" text="4- Bajo">
      <formula>NOT(ISERROR(SEARCH("4- Bajo",H25)))</formula>
    </cfRule>
    <cfRule type="containsText" dxfId="443" priority="523" operator="containsText" text="1- Bajo">
      <formula>NOT(ISERROR(SEARCH("1- Bajo",H25)))</formula>
    </cfRule>
  </conditionalFormatting>
  <conditionalFormatting sqref="A25 C25:E25">
    <cfRule type="containsText" dxfId="442" priority="512" operator="containsText" text="3- Moderado">
      <formula>NOT(ISERROR(SEARCH("3- Moderado",A25)))</formula>
    </cfRule>
    <cfRule type="containsText" dxfId="441" priority="513" operator="containsText" text="6- Moderado">
      <formula>NOT(ISERROR(SEARCH("6- Moderado",A25)))</formula>
    </cfRule>
    <cfRule type="containsText" dxfId="440" priority="514" operator="containsText" text="4- Moderado">
      <formula>NOT(ISERROR(SEARCH("4- Moderado",A25)))</formula>
    </cfRule>
    <cfRule type="containsText" dxfId="439" priority="515" operator="containsText" text="3- Bajo">
      <formula>NOT(ISERROR(SEARCH("3- Bajo",A25)))</formula>
    </cfRule>
    <cfRule type="containsText" dxfId="438" priority="516" operator="containsText" text="4- Bajo">
      <formula>NOT(ISERROR(SEARCH("4- Bajo",A25)))</formula>
    </cfRule>
    <cfRule type="containsText" dxfId="437" priority="517" operator="containsText" text="1- Bajo">
      <formula>NOT(ISERROR(SEARCH("1- Bajo",A25)))</formula>
    </cfRule>
  </conditionalFormatting>
  <conditionalFormatting sqref="F25:G25">
    <cfRule type="containsText" dxfId="436" priority="506" operator="containsText" text="3- Moderado">
      <formula>NOT(ISERROR(SEARCH("3- Moderado",F25)))</formula>
    </cfRule>
    <cfRule type="containsText" dxfId="435" priority="507" operator="containsText" text="6- Moderado">
      <formula>NOT(ISERROR(SEARCH("6- Moderado",F25)))</formula>
    </cfRule>
    <cfRule type="containsText" dxfId="434" priority="508" operator="containsText" text="4- Moderado">
      <formula>NOT(ISERROR(SEARCH("4- Moderado",F25)))</formula>
    </cfRule>
    <cfRule type="containsText" dxfId="433" priority="509" operator="containsText" text="3- Bajo">
      <formula>NOT(ISERROR(SEARCH("3- Bajo",F25)))</formula>
    </cfRule>
    <cfRule type="containsText" dxfId="432" priority="510" operator="containsText" text="4- Bajo">
      <formula>NOT(ISERROR(SEARCH("4- Bajo",F25)))</formula>
    </cfRule>
    <cfRule type="containsText" dxfId="431" priority="511" operator="containsText" text="1- Bajo">
      <formula>NOT(ISERROR(SEARCH("1- Bajo",F25)))</formula>
    </cfRule>
  </conditionalFormatting>
  <conditionalFormatting sqref="J25:J29">
    <cfRule type="containsText" dxfId="430" priority="501" operator="containsText" text="Bajo">
      <formula>NOT(ISERROR(SEARCH("Bajo",J25)))</formula>
    </cfRule>
    <cfRule type="containsText" dxfId="429" priority="502" operator="containsText" text="Moderado">
      <formula>NOT(ISERROR(SEARCH("Moderado",J25)))</formula>
    </cfRule>
    <cfRule type="containsText" dxfId="428" priority="503" operator="containsText" text="Alto">
      <formula>NOT(ISERROR(SEARCH("Alto",J25)))</formula>
    </cfRule>
    <cfRule type="containsText" dxfId="427" priority="504" operator="containsText" text="Extremo">
      <formula>NOT(ISERROR(SEARCH("Extremo",J25)))</formula>
    </cfRule>
    <cfRule type="colorScale" priority="505">
      <colorScale>
        <cfvo type="min"/>
        <cfvo type="max"/>
        <color rgb="FFFF7128"/>
        <color rgb="FFFFEF9C"/>
      </colorScale>
    </cfRule>
  </conditionalFormatting>
  <conditionalFormatting sqref="M25:M29">
    <cfRule type="containsText" dxfId="426" priority="476" operator="containsText" text="Moderado">
      <formula>NOT(ISERROR(SEARCH("Moderado",M25)))</formula>
    </cfRule>
    <cfRule type="containsText" dxfId="425" priority="496" operator="containsText" text="Bajo">
      <formula>NOT(ISERROR(SEARCH("Bajo",M25)))</formula>
    </cfRule>
    <cfRule type="containsText" dxfId="424" priority="497" operator="containsText" text="Moderado">
      <formula>NOT(ISERROR(SEARCH("Moderado",M25)))</formula>
    </cfRule>
    <cfRule type="containsText" dxfId="423" priority="498" operator="containsText" text="Alto">
      <formula>NOT(ISERROR(SEARCH("Alto",M25)))</formula>
    </cfRule>
    <cfRule type="containsText" dxfId="422" priority="499" operator="containsText" text="Extremo">
      <formula>NOT(ISERROR(SEARCH("Extremo",M25)))</formula>
    </cfRule>
    <cfRule type="colorScale" priority="500">
      <colorScale>
        <cfvo type="min"/>
        <cfvo type="max"/>
        <color rgb="FFFF7128"/>
        <color rgb="FFFFEF9C"/>
      </colorScale>
    </cfRule>
  </conditionalFormatting>
  <conditionalFormatting sqref="N25">
    <cfRule type="containsText" dxfId="421" priority="490" operator="containsText" text="3- Moderado">
      <formula>NOT(ISERROR(SEARCH("3- Moderado",N25)))</formula>
    </cfRule>
    <cfRule type="containsText" dxfId="420" priority="491" operator="containsText" text="6- Moderado">
      <formula>NOT(ISERROR(SEARCH("6- Moderado",N25)))</formula>
    </cfRule>
    <cfRule type="containsText" dxfId="419" priority="492" operator="containsText" text="4- Moderado">
      <formula>NOT(ISERROR(SEARCH("4- Moderado",N25)))</formula>
    </cfRule>
    <cfRule type="containsText" dxfId="418" priority="493" operator="containsText" text="3- Bajo">
      <formula>NOT(ISERROR(SEARCH("3- Bajo",N25)))</formula>
    </cfRule>
    <cfRule type="containsText" dxfId="417" priority="494" operator="containsText" text="4- Bajo">
      <formula>NOT(ISERROR(SEARCH("4- Bajo",N25)))</formula>
    </cfRule>
    <cfRule type="containsText" dxfId="416" priority="495" operator="containsText" text="1- Bajo">
      <formula>NOT(ISERROR(SEARCH("1- Bajo",N25)))</formula>
    </cfRule>
  </conditionalFormatting>
  <conditionalFormatting sqref="H25:H29">
    <cfRule type="containsText" dxfId="415" priority="477" operator="containsText" text="Muy Alta">
      <formula>NOT(ISERROR(SEARCH("Muy Alta",H25)))</formula>
    </cfRule>
    <cfRule type="containsText" dxfId="414" priority="478" operator="containsText" text="Alta">
      <formula>NOT(ISERROR(SEARCH("Alta",H25)))</formula>
    </cfRule>
    <cfRule type="containsText" dxfId="413" priority="479" operator="containsText" text="Muy Alta">
      <formula>NOT(ISERROR(SEARCH("Muy Alta",H25)))</formula>
    </cfRule>
    <cfRule type="containsText" dxfId="412" priority="484" operator="containsText" text="Muy Baja">
      <formula>NOT(ISERROR(SEARCH("Muy Baja",H25)))</formula>
    </cfRule>
    <cfRule type="containsText" dxfId="411" priority="485" operator="containsText" text="Baja">
      <formula>NOT(ISERROR(SEARCH("Baja",H25)))</formula>
    </cfRule>
    <cfRule type="containsText" dxfId="410" priority="486" operator="containsText" text="Media">
      <formula>NOT(ISERROR(SEARCH("Media",H25)))</formula>
    </cfRule>
    <cfRule type="containsText" dxfId="409" priority="487" operator="containsText" text="Alta">
      <formula>NOT(ISERROR(SEARCH("Alta",H25)))</formula>
    </cfRule>
    <cfRule type="containsText" dxfId="408" priority="489" operator="containsText" text="Muy Alta">
      <formula>NOT(ISERROR(SEARCH("Muy Alta",H25)))</formula>
    </cfRule>
  </conditionalFormatting>
  <conditionalFormatting sqref="I25:I29">
    <cfRule type="containsText" dxfId="407" priority="480" operator="containsText" text="Catastrófico">
      <formula>NOT(ISERROR(SEARCH("Catastrófico",I25)))</formula>
    </cfRule>
    <cfRule type="containsText" dxfId="406" priority="481" operator="containsText" text="Mayor">
      <formula>NOT(ISERROR(SEARCH("Mayor",I25)))</formula>
    </cfRule>
    <cfRule type="containsText" dxfId="405" priority="482" operator="containsText" text="Menor">
      <formula>NOT(ISERROR(SEARCH("Menor",I25)))</formula>
    </cfRule>
    <cfRule type="containsText" dxfId="404" priority="483" operator="containsText" text="Leve">
      <formula>NOT(ISERROR(SEARCH("Leve",I25)))</formula>
    </cfRule>
    <cfRule type="containsText" dxfId="403" priority="488" operator="containsText" text="Moderado">
      <formula>NOT(ISERROR(SEARCH("Moderado",I25)))</formula>
    </cfRule>
  </conditionalFormatting>
  <conditionalFormatting sqref="K25:K29">
    <cfRule type="containsText" dxfId="402" priority="475" operator="containsText" text="Media">
      <formula>NOT(ISERROR(SEARCH("Media",K25)))</formula>
    </cfRule>
  </conditionalFormatting>
  <conditionalFormatting sqref="L25:L29">
    <cfRule type="containsText" dxfId="401" priority="474" operator="containsText" text="Moderado">
      <formula>NOT(ISERROR(SEARCH("Moderado",L25)))</formula>
    </cfRule>
  </conditionalFormatting>
  <conditionalFormatting sqref="J25:J29">
    <cfRule type="containsText" dxfId="400" priority="473" operator="containsText" text="Moderado">
      <formula>NOT(ISERROR(SEARCH("Moderado",J25)))</formula>
    </cfRule>
  </conditionalFormatting>
  <conditionalFormatting sqref="J25:J29">
    <cfRule type="containsText" dxfId="399" priority="471" operator="containsText" text="Bajo">
      <formula>NOT(ISERROR(SEARCH("Bajo",J25)))</formula>
    </cfRule>
    <cfRule type="containsText" dxfId="398" priority="472" operator="containsText" text="Extremo">
      <formula>NOT(ISERROR(SEARCH("Extremo",J25)))</formula>
    </cfRule>
  </conditionalFormatting>
  <conditionalFormatting sqref="K25:K29">
    <cfRule type="containsText" dxfId="397" priority="469" operator="containsText" text="Baja">
      <formula>NOT(ISERROR(SEARCH("Baja",K25)))</formula>
    </cfRule>
    <cfRule type="containsText" dxfId="396" priority="470" operator="containsText" text="Muy Baja">
      <formula>NOT(ISERROR(SEARCH("Muy Baja",K25)))</formula>
    </cfRule>
  </conditionalFormatting>
  <conditionalFormatting sqref="K25:K29">
    <cfRule type="containsText" dxfId="395" priority="467" operator="containsText" text="Muy Alta">
      <formula>NOT(ISERROR(SEARCH("Muy Alta",K25)))</formula>
    </cfRule>
    <cfRule type="containsText" dxfId="394" priority="468" operator="containsText" text="Alta">
      <formula>NOT(ISERROR(SEARCH("Alta",K25)))</formula>
    </cfRule>
  </conditionalFormatting>
  <conditionalFormatting sqref="L25:L29">
    <cfRule type="containsText" dxfId="393" priority="463" operator="containsText" text="Catastrófico">
      <formula>NOT(ISERROR(SEARCH("Catastrófico",L25)))</formula>
    </cfRule>
    <cfRule type="containsText" dxfId="392" priority="464" operator="containsText" text="Mayor">
      <formula>NOT(ISERROR(SEARCH("Mayor",L25)))</formula>
    </cfRule>
    <cfRule type="containsText" dxfId="391" priority="465" operator="containsText" text="Menor">
      <formula>NOT(ISERROR(SEARCH("Menor",L25)))</formula>
    </cfRule>
    <cfRule type="containsText" dxfId="390" priority="466" operator="containsText" text="Leve">
      <formula>NOT(ISERROR(SEARCH("Leve",L25)))</formula>
    </cfRule>
  </conditionalFormatting>
  <conditionalFormatting sqref="K30:L30">
    <cfRule type="containsText" dxfId="389" priority="457" operator="containsText" text="3- Moderado">
      <formula>NOT(ISERROR(SEARCH("3- Moderado",K30)))</formula>
    </cfRule>
    <cfRule type="containsText" dxfId="388" priority="458" operator="containsText" text="6- Moderado">
      <formula>NOT(ISERROR(SEARCH("6- Moderado",K30)))</formula>
    </cfRule>
    <cfRule type="containsText" dxfId="387" priority="459" operator="containsText" text="4- Moderado">
      <formula>NOT(ISERROR(SEARCH("4- Moderado",K30)))</formula>
    </cfRule>
    <cfRule type="containsText" dxfId="386" priority="460" operator="containsText" text="3- Bajo">
      <formula>NOT(ISERROR(SEARCH("3- Bajo",K30)))</formula>
    </cfRule>
    <cfRule type="containsText" dxfId="385" priority="461" operator="containsText" text="4- Bajo">
      <formula>NOT(ISERROR(SEARCH("4- Bajo",K30)))</formula>
    </cfRule>
    <cfRule type="containsText" dxfId="384" priority="462" operator="containsText" text="1- Bajo">
      <formula>NOT(ISERROR(SEARCH("1- Bajo",K30)))</formula>
    </cfRule>
  </conditionalFormatting>
  <conditionalFormatting sqref="H30:I30">
    <cfRule type="containsText" dxfId="383" priority="451" operator="containsText" text="3- Moderado">
      <formula>NOT(ISERROR(SEARCH("3- Moderado",H30)))</formula>
    </cfRule>
    <cfRule type="containsText" dxfId="382" priority="452" operator="containsText" text="6- Moderado">
      <formula>NOT(ISERROR(SEARCH("6- Moderado",H30)))</formula>
    </cfRule>
    <cfRule type="containsText" dxfId="381" priority="453" operator="containsText" text="4- Moderado">
      <formula>NOT(ISERROR(SEARCH("4- Moderado",H30)))</formula>
    </cfRule>
    <cfRule type="containsText" dxfId="380" priority="454" operator="containsText" text="3- Bajo">
      <formula>NOT(ISERROR(SEARCH("3- Bajo",H30)))</formula>
    </cfRule>
    <cfRule type="containsText" dxfId="379" priority="455" operator="containsText" text="4- Bajo">
      <formula>NOT(ISERROR(SEARCH("4- Bajo",H30)))</formula>
    </cfRule>
    <cfRule type="containsText" dxfId="378" priority="456" operator="containsText" text="1- Bajo">
      <formula>NOT(ISERROR(SEARCH("1- Bajo",H30)))</formula>
    </cfRule>
  </conditionalFormatting>
  <conditionalFormatting sqref="A30 C30:E30">
    <cfRule type="containsText" dxfId="377" priority="445" operator="containsText" text="3- Moderado">
      <formula>NOT(ISERROR(SEARCH("3- Moderado",A30)))</formula>
    </cfRule>
    <cfRule type="containsText" dxfId="376" priority="446" operator="containsText" text="6- Moderado">
      <formula>NOT(ISERROR(SEARCH("6- Moderado",A30)))</formula>
    </cfRule>
    <cfRule type="containsText" dxfId="375" priority="447" operator="containsText" text="4- Moderado">
      <formula>NOT(ISERROR(SEARCH("4- Moderado",A30)))</formula>
    </cfRule>
    <cfRule type="containsText" dxfId="374" priority="448" operator="containsText" text="3- Bajo">
      <formula>NOT(ISERROR(SEARCH("3- Bajo",A30)))</formula>
    </cfRule>
    <cfRule type="containsText" dxfId="373" priority="449" operator="containsText" text="4- Bajo">
      <formula>NOT(ISERROR(SEARCH("4- Bajo",A30)))</formula>
    </cfRule>
    <cfRule type="containsText" dxfId="372" priority="450" operator="containsText" text="1- Bajo">
      <formula>NOT(ISERROR(SEARCH("1- Bajo",A30)))</formula>
    </cfRule>
  </conditionalFormatting>
  <conditionalFormatting sqref="F30:G30">
    <cfRule type="containsText" dxfId="371" priority="439" operator="containsText" text="3- Moderado">
      <formula>NOT(ISERROR(SEARCH("3- Moderado",F30)))</formula>
    </cfRule>
    <cfRule type="containsText" dxfId="370" priority="440" operator="containsText" text="6- Moderado">
      <formula>NOT(ISERROR(SEARCH("6- Moderado",F30)))</formula>
    </cfRule>
    <cfRule type="containsText" dxfId="369" priority="441" operator="containsText" text="4- Moderado">
      <formula>NOT(ISERROR(SEARCH("4- Moderado",F30)))</formula>
    </cfRule>
    <cfRule type="containsText" dxfId="368" priority="442" operator="containsText" text="3- Bajo">
      <formula>NOT(ISERROR(SEARCH("3- Bajo",F30)))</formula>
    </cfRule>
    <cfRule type="containsText" dxfId="367" priority="443" operator="containsText" text="4- Bajo">
      <formula>NOT(ISERROR(SEARCH("4- Bajo",F30)))</formula>
    </cfRule>
    <cfRule type="containsText" dxfId="366" priority="444" operator="containsText" text="1- Bajo">
      <formula>NOT(ISERROR(SEARCH("1- Bajo",F30)))</formula>
    </cfRule>
  </conditionalFormatting>
  <conditionalFormatting sqref="J30:J34">
    <cfRule type="containsText" dxfId="365" priority="434" operator="containsText" text="Bajo">
      <formula>NOT(ISERROR(SEARCH("Bajo",J30)))</formula>
    </cfRule>
    <cfRule type="containsText" dxfId="364" priority="435" operator="containsText" text="Moderado">
      <formula>NOT(ISERROR(SEARCH("Moderado",J30)))</formula>
    </cfRule>
    <cfRule type="containsText" dxfId="363" priority="436" operator="containsText" text="Alto">
      <formula>NOT(ISERROR(SEARCH("Alto",J30)))</formula>
    </cfRule>
    <cfRule type="containsText" dxfId="362" priority="437" operator="containsText" text="Extremo">
      <formula>NOT(ISERROR(SEARCH("Extremo",J30)))</formula>
    </cfRule>
    <cfRule type="colorScale" priority="438">
      <colorScale>
        <cfvo type="min"/>
        <cfvo type="max"/>
        <color rgb="FFFF7128"/>
        <color rgb="FFFFEF9C"/>
      </colorScale>
    </cfRule>
  </conditionalFormatting>
  <conditionalFormatting sqref="M30:M34">
    <cfRule type="containsText" dxfId="361" priority="409" operator="containsText" text="Moderado">
      <formula>NOT(ISERROR(SEARCH("Moderado",M30)))</formula>
    </cfRule>
    <cfRule type="containsText" dxfId="360" priority="429" operator="containsText" text="Bajo">
      <formula>NOT(ISERROR(SEARCH("Bajo",M30)))</formula>
    </cfRule>
    <cfRule type="containsText" dxfId="359" priority="430" operator="containsText" text="Moderado">
      <formula>NOT(ISERROR(SEARCH("Moderado",M30)))</formula>
    </cfRule>
    <cfRule type="containsText" dxfId="358" priority="431" operator="containsText" text="Alto">
      <formula>NOT(ISERROR(SEARCH("Alto",M30)))</formula>
    </cfRule>
    <cfRule type="containsText" dxfId="357" priority="432" operator="containsText" text="Extremo">
      <formula>NOT(ISERROR(SEARCH("Extremo",M30)))</formula>
    </cfRule>
    <cfRule type="colorScale" priority="433">
      <colorScale>
        <cfvo type="min"/>
        <cfvo type="max"/>
        <color rgb="FFFF7128"/>
        <color rgb="FFFFEF9C"/>
      </colorScale>
    </cfRule>
  </conditionalFormatting>
  <conditionalFormatting sqref="N30">
    <cfRule type="containsText" dxfId="356" priority="423" operator="containsText" text="3- Moderado">
      <formula>NOT(ISERROR(SEARCH("3- Moderado",N30)))</formula>
    </cfRule>
    <cfRule type="containsText" dxfId="355" priority="424" operator="containsText" text="6- Moderado">
      <formula>NOT(ISERROR(SEARCH("6- Moderado",N30)))</formula>
    </cfRule>
    <cfRule type="containsText" dxfId="354" priority="425" operator="containsText" text="4- Moderado">
      <formula>NOT(ISERROR(SEARCH("4- Moderado",N30)))</formula>
    </cfRule>
    <cfRule type="containsText" dxfId="353" priority="426" operator="containsText" text="3- Bajo">
      <formula>NOT(ISERROR(SEARCH("3- Bajo",N30)))</formula>
    </cfRule>
    <cfRule type="containsText" dxfId="352" priority="427" operator="containsText" text="4- Bajo">
      <formula>NOT(ISERROR(SEARCH("4- Bajo",N30)))</formula>
    </cfRule>
    <cfRule type="containsText" dxfId="351" priority="428" operator="containsText" text="1- Bajo">
      <formula>NOT(ISERROR(SEARCH("1- Bajo",N30)))</formula>
    </cfRule>
  </conditionalFormatting>
  <conditionalFormatting sqref="H30:H34">
    <cfRule type="containsText" dxfId="350" priority="410" operator="containsText" text="Muy Alta">
      <formula>NOT(ISERROR(SEARCH("Muy Alta",H30)))</formula>
    </cfRule>
    <cfRule type="containsText" dxfId="349" priority="411" operator="containsText" text="Alta">
      <formula>NOT(ISERROR(SEARCH("Alta",H30)))</formula>
    </cfRule>
    <cfRule type="containsText" dxfId="348" priority="412" operator="containsText" text="Muy Alta">
      <formula>NOT(ISERROR(SEARCH("Muy Alta",H30)))</formula>
    </cfRule>
    <cfRule type="containsText" dxfId="347" priority="417" operator="containsText" text="Muy Baja">
      <formula>NOT(ISERROR(SEARCH("Muy Baja",H30)))</formula>
    </cfRule>
    <cfRule type="containsText" dxfId="346" priority="418" operator="containsText" text="Baja">
      <formula>NOT(ISERROR(SEARCH("Baja",H30)))</formula>
    </cfRule>
    <cfRule type="containsText" dxfId="345" priority="419" operator="containsText" text="Media">
      <formula>NOT(ISERROR(SEARCH("Media",H30)))</formula>
    </cfRule>
    <cfRule type="containsText" dxfId="344" priority="420" operator="containsText" text="Alta">
      <formula>NOT(ISERROR(SEARCH("Alta",H30)))</formula>
    </cfRule>
    <cfRule type="containsText" dxfId="343" priority="422" operator="containsText" text="Muy Alta">
      <formula>NOT(ISERROR(SEARCH("Muy Alta",H30)))</formula>
    </cfRule>
  </conditionalFormatting>
  <conditionalFormatting sqref="I30:I34">
    <cfRule type="containsText" dxfId="342" priority="413" operator="containsText" text="Catastrófico">
      <formula>NOT(ISERROR(SEARCH("Catastrófico",I30)))</formula>
    </cfRule>
    <cfRule type="containsText" dxfId="341" priority="414" operator="containsText" text="Mayor">
      <formula>NOT(ISERROR(SEARCH("Mayor",I30)))</formula>
    </cfRule>
    <cfRule type="containsText" dxfId="340" priority="415" operator="containsText" text="Menor">
      <formula>NOT(ISERROR(SEARCH("Menor",I30)))</formula>
    </cfRule>
    <cfRule type="containsText" dxfId="339" priority="416" operator="containsText" text="Leve">
      <formula>NOT(ISERROR(SEARCH("Leve",I30)))</formula>
    </cfRule>
    <cfRule type="containsText" dxfId="338" priority="421" operator="containsText" text="Moderado">
      <formula>NOT(ISERROR(SEARCH("Moderado",I30)))</formula>
    </cfRule>
  </conditionalFormatting>
  <conditionalFormatting sqref="K30:K34">
    <cfRule type="containsText" dxfId="337" priority="408" operator="containsText" text="Media">
      <formula>NOT(ISERROR(SEARCH("Media",K30)))</formula>
    </cfRule>
  </conditionalFormatting>
  <conditionalFormatting sqref="L30:L34">
    <cfRule type="containsText" dxfId="336" priority="407" operator="containsText" text="Moderado">
      <formula>NOT(ISERROR(SEARCH("Moderado",L30)))</formula>
    </cfRule>
  </conditionalFormatting>
  <conditionalFormatting sqref="J30:J34">
    <cfRule type="containsText" dxfId="335" priority="406" operator="containsText" text="Moderado">
      <formula>NOT(ISERROR(SEARCH("Moderado",J30)))</formula>
    </cfRule>
  </conditionalFormatting>
  <conditionalFormatting sqref="J30:J34">
    <cfRule type="containsText" dxfId="334" priority="404" operator="containsText" text="Bajo">
      <formula>NOT(ISERROR(SEARCH("Bajo",J30)))</formula>
    </cfRule>
    <cfRule type="containsText" dxfId="333" priority="405" operator="containsText" text="Extremo">
      <formula>NOT(ISERROR(SEARCH("Extremo",J30)))</formula>
    </cfRule>
  </conditionalFormatting>
  <conditionalFormatting sqref="K30:K34">
    <cfRule type="containsText" dxfId="332" priority="402" operator="containsText" text="Baja">
      <formula>NOT(ISERROR(SEARCH("Baja",K30)))</formula>
    </cfRule>
    <cfRule type="containsText" dxfId="331" priority="403" operator="containsText" text="Muy Baja">
      <formula>NOT(ISERROR(SEARCH("Muy Baja",K30)))</formula>
    </cfRule>
  </conditionalFormatting>
  <conditionalFormatting sqref="K30:K34">
    <cfRule type="containsText" dxfId="330" priority="400" operator="containsText" text="Muy Alta">
      <formula>NOT(ISERROR(SEARCH("Muy Alta",K30)))</formula>
    </cfRule>
    <cfRule type="containsText" dxfId="329" priority="401" operator="containsText" text="Alta">
      <formula>NOT(ISERROR(SEARCH("Alta",K30)))</formula>
    </cfRule>
  </conditionalFormatting>
  <conditionalFormatting sqref="L30:L34">
    <cfRule type="containsText" dxfId="328" priority="396" operator="containsText" text="Catastrófico">
      <formula>NOT(ISERROR(SEARCH("Catastrófico",L30)))</formula>
    </cfRule>
    <cfRule type="containsText" dxfId="327" priority="397" operator="containsText" text="Mayor">
      <formula>NOT(ISERROR(SEARCH("Mayor",L30)))</formula>
    </cfRule>
    <cfRule type="containsText" dxfId="326" priority="398" operator="containsText" text="Menor">
      <formula>NOT(ISERROR(SEARCH("Menor",L30)))</formula>
    </cfRule>
    <cfRule type="containsText" dxfId="325" priority="399" operator="containsText" text="Leve">
      <formula>NOT(ISERROR(SEARCH("Leve",L30)))</formula>
    </cfRule>
  </conditionalFormatting>
  <conditionalFormatting sqref="K35:L35">
    <cfRule type="containsText" dxfId="324" priority="390" operator="containsText" text="3- Moderado">
      <formula>NOT(ISERROR(SEARCH("3- Moderado",K35)))</formula>
    </cfRule>
    <cfRule type="containsText" dxfId="323" priority="391" operator="containsText" text="6- Moderado">
      <formula>NOT(ISERROR(SEARCH("6- Moderado",K35)))</formula>
    </cfRule>
    <cfRule type="containsText" dxfId="322" priority="392" operator="containsText" text="4- Moderado">
      <formula>NOT(ISERROR(SEARCH("4- Moderado",K35)))</formula>
    </cfRule>
    <cfRule type="containsText" dxfId="321" priority="393" operator="containsText" text="3- Bajo">
      <formula>NOT(ISERROR(SEARCH("3- Bajo",K35)))</formula>
    </cfRule>
    <cfRule type="containsText" dxfId="320" priority="394" operator="containsText" text="4- Bajo">
      <formula>NOT(ISERROR(SEARCH("4- Bajo",K35)))</formula>
    </cfRule>
    <cfRule type="containsText" dxfId="319" priority="395" operator="containsText" text="1- Bajo">
      <formula>NOT(ISERROR(SEARCH("1- Bajo",K35)))</formula>
    </cfRule>
  </conditionalFormatting>
  <conditionalFormatting sqref="H35:I35">
    <cfRule type="containsText" dxfId="318" priority="384" operator="containsText" text="3- Moderado">
      <formula>NOT(ISERROR(SEARCH("3- Moderado",H35)))</formula>
    </cfRule>
    <cfRule type="containsText" dxfId="317" priority="385" operator="containsText" text="6- Moderado">
      <formula>NOT(ISERROR(SEARCH("6- Moderado",H35)))</formula>
    </cfRule>
    <cfRule type="containsText" dxfId="316" priority="386" operator="containsText" text="4- Moderado">
      <formula>NOT(ISERROR(SEARCH("4- Moderado",H35)))</formula>
    </cfRule>
    <cfRule type="containsText" dxfId="315" priority="387" operator="containsText" text="3- Bajo">
      <formula>NOT(ISERROR(SEARCH("3- Bajo",H35)))</formula>
    </cfRule>
    <cfRule type="containsText" dxfId="314" priority="388" operator="containsText" text="4- Bajo">
      <formula>NOT(ISERROR(SEARCH("4- Bajo",H35)))</formula>
    </cfRule>
    <cfRule type="containsText" dxfId="313" priority="389" operator="containsText" text="1- Bajo">
      <formula>NOT(ISERROR(SEARCH("1- Bajo",H35)))</formula>
    </cfRule>
  </conditionalFormatting>
  <conditionalFormatting sqref="A35 C35:E35">
    <cfRule type="containsText" dxfId="312" priority="378" operator="containsText" text="3- Moderado">
      <formula>NOT(ISERROR(SEARCH("3- Moderado",A35)))</formula>
    </cfRule>
    <cfRule type="containsText" dxfId="311" priority="379" operator="containsText" text="6- Moderado">
      <formula>NOT(ISERROR(SEARCH("6- Moderado",A35)))</formula>
    </cfRule>
    <cfRule type="containsText" dxfId="310" priority="380" operator="containsText" text="4- Moderado">
      <formula>NOT(ISERROR(SEARCH("4- Moderado",A35)))</formula>
    </cfRule>
    <cfRule type="containsText" dxfId="309" priority="381" operator="containsText" text="3- Bajo">
      <formula>NOT(ISERROR(SEARCH("3- Bajo",A35)))</formula>
    </cfRule>
    <cfRule type="containsText" dxfId="308" priority="382" operator="containsText" text="4- Bajo">
      <formula>NOT(ISERROR(SEARCH("4- Bajo",A35)))</formula>
    </cfRule>
    <cfRule type="containsText" dxfId="307" priority="383" operator="containsText" text="1- Bajo">
      <formula>NOT(ISERROR(SEARCH("1- Bajo",A35)))</formula>
    </cfRule>
  </conditionalFormatting>
  <conditionalFormatting sqref="F35:G35">
    <cfRule type="containsText" dxfId="306" priority="372" operator="containsText" text="3- Moderado">
      <formula>NOT(ISERROR(SEARCH("3- Moderado",F35)))</formula>
    </cfRule>
    <cfRule type="containsText" dxfId="305" priority="373" operator="containsText" text="6- Moderado">
      <formula>NOT(ISERROR(SEARCH("6- Moderado",F35)))</formula>
    </cfRule>
    <cfRule type="containsText" dxfId="304" priority="374" operator="containsText" text="4- Moderado">
      <formula>NOT(ISERROR(SEARCH("4- Moderado",F35)))</formula>
    </cfRule>
    <cfRule type="containsText" dxfId="303" priority="375" operator="containsText" text="3- Bajo">
      <formula>NOT(ISERROR(SEARCH("3- Bajo",F35)))</formula>
    </cfRule>
    <cfRule type="containsText" dxfId="302" priority="376" operator="containsText" text="4- Bajo">
      <formula>NOT(ISERROR(SEARCH("4- Bajo",F35)))</formula>
    </cfRule>
    <cfRule type="containsText" dxfId="301" priority="377" operator="containsText" text="1- Bajo">
      <formula>NOT(ISERROR(SEARCH("1- Bajo",F35)))</formula>
    </cfRule>
  </conditionalFormatting>
  <conditionalFormatting sqref="J35:J39">
    <cfRule type="containsText" dxfId="300" priority="367" operator="containsText" text="Bajo">
      <formula>NOT(ISERROR(SEARCH("Bajo",J35)))</formula>
    </cfRule>
    <cfRule type="containsText" dxfId="299" priority="368" operator="containsText" text="Moderado">
      <formula>NOT(ISERROR(SEARCH("Moderado",J35)))</formula>
    </cfRule>
    <cfRule type="containsText" dxfId="298" priority="369" operator="containsText" text="Alto">
      <formula>NOT(ISERROR(SEARCH("Alto",J35)))</formula>
    </cfRule>
    <cfRule type="containsText" dxfId="297" priority="370" operator="containsText" text="Extremo">
      <formula>NOT(ISERROR(SEARCH("Extremo",J35)))</formula>
    </cfRule>
    <cfRule type="colorScale" priority="371">
      <colorScale>
        <cfvo type="min"/>
        <cfvo type="max"/>
        <color rgb="FFFF7128"/>
        <color rgb="FFFFEF9C"/>
      </colorScale>
    </cfRule>
  </conditionalFormatting>
  <conditionalFormatting sqref="M35:M39">
    <cfRule type="containsText" dxfId="296" priority="342" operator="containsText" text="Moderado">
      <formula>NOT(ISERROR(SEARCH("Moderado",M35)))</formula>
    </cfRule>
    <cfRule type="containsText" dxfId="295" priority="362" operator="containsText" text="Bajo">
      <formula>NOT(ISERROR(SEARCH("Bajo",M35)))</formula>
    </cfRule>
    <cfRule type="containsText" dxfId="294" priority="363" operator="containsText" text="Moderado">
      <formula>NOT(ISERROR(SEARCH("Moderado",M35)))</formula>
    </cfRule>
    <cfRule type="containsText" dxfId="293" priority="364" operator="containsText" text="Alto">
      <formula>NOT(ISERROR(SEARCH("Alto",M35)))</formula>
    </cfRule>
    <cfRule type="containsText" dxfId="292" priority="365" operator="containsText" text="Extremo">
      <formula>NOT(ISERROR(SEARCH("Extremo",M35)))</formula>
    </cfRule>
    <cfRule type="colorScale" priority="366">
      <colorScale>
        <cfvo type="min"/>
        <cfvo type="max"/>
        <color rgb="FFFF7128"/>
        <color rgb="FFFFEF9C"/>
      </colorScale>
    </cfRule>
  </conditionalFormatting>
  <conditionalFormatting sqref="N35">
    <cfRule type="containsText" dxfId="291" priority="356" operator="containsText" text="3- Moderado">
      <formula>NOT(ISERROR(SEARCH("3- Moderado",N35)))</formula>
    </cfRule>
    <cfRule type="containsText" dxfId="290" priority="357" operator="containsText" text="6- Moderado">
      <formula>NOT(ISERROR(SEARCH("6- Moderado",N35)))</formula>
    </cfRule>
    <cfRule type="containsText" dxfId="289" priority="358" operator="containsText" text="4- Moderado">
      <formula>NOT(ISERROR(SEARCH("4- Moderado",N35)))</formula>
    </cfRule>
    <cfRule type="containsText" dxfId="288" priority="359" operator="containsText" text="3- Bajo">
      <formula>NOT(ISERROR(SEARCH("3- Bajo",N35)))</formula>
    </cfRule>
    <cfRule type="containsText" dxfId="287" priority="360" operator="containsText" text="4- Bajo">
      <formula>NOT(ISERROR(SEARCH("4- Bajo",N35)))</formula>
    </cfRule>
    <cfRule type="containsText" dxfId="286" priority="361" operator="containsText" text="1- Bajo">
      <formula>NOT(ISERROR(SEARCH("1- Bajo",N35)))</formula>
    </cfRule>
  </conditionalFormatting>
  <conditionalFormatting sqref="H35:H39">
    <cfRule type="containsText" dxfId="285" priority="343" operator="containsText" text="Muy Alta">
      <formula>NOT(ISERROR(SEARCH("Muy Alta",H35)))</formula>
    </cfRule>
    <cfRule type="containsText" dxfId="284" priority="344" operator="containsText" text="Alta">
      <formula>NOT(ISERROR(SEARCH("Alta",H35)))</formula>
    </cfRule>
    <cfRule type="containsText" dxfId="283" priority="345" operator="containsText" text="Muy Alta">
      <formula>NOT(ISERROR(SEARCH("Muy Alta",H35)))</formula>
    </cfRule>
    <cfRule type="containsText" dxfId="282" priority="350" operator="containsText" text="Muy Baja">
      <formula>NOT(ISERROR(SEARCH("Muy Baja",H35)))</formula>
    </cfRule>
    <cfRule type="containsText" dxfId="281" priority="351" operator="containsText" text="Baja">
      <formula>NOT(ISERROR(SEARCH("Baja",H35)))</formula>
    </cfRule>
    <cfRule type="containsText" dxfId="280" priority="352" operator="containsText" text="Media">
      <formula>NOT(ISERROR(SEARCH("Media",H35)))</formula>
    </cfRule>
    <cfRule type="containsText" dxfId="279" priority="353" operator="containsText" text="Alta">
      <formula>NOT(ISERROR(SEARCH("Alta",H35)))</formula>
    </cfRule>
    <cfRule type="containsText" dxfId="278" priority="355" operator="containsText" text="Muy Alta">
      <formula>NOT(ISERROR(SEARCH("Muy Alta",H35)))</formula>
    </cfRule>
  </conditionalFormatting>
  <conditionalFormatting sqref="I35:I39">
    <cfRule type="containsText" dxfId="277" priority="346" operator="containsText" text="Catastrófico">
      <formula>NOT(ISERROR(SEARCH("Catastrófico",I35)))</formula>
    </cfRule>
    <cfRule type="containsText" dxfId="276" priority="347" operator="containsText" text="Mayor">
      <formula>NOT(ISERROR(SEARCH("Mayor",I35)))</formula>
    </cfRule>
    <cfRule type="containsText" dxfId="275" priority="348" operator="containsText" text="Menor">
      <formula>NOT(ISERROR(SEARCH("Menor",I35)))</formula>
    </cfRule>
    <cfRule type="containsText" dxfId="274" priority="349" operator="containsText" text="Leve">
      <formula>NOT(ISERROR(SEARCH("Leve",I35)))</formula>
    </cfRule>
    <cfRule type="containsText" dxfId="273" priority="354" operator="containsText" text="Moderado">
      <formula>NOT(ISERROR(SEARCH("Moderado",I35)))</formula>
    </cfRule>
  </conditionalFormatting>
  <conditionalFormatting sqref="K35:K39">
    <cfRule type="containsText" dxfId="272" priority="341" operator="containsText" text="Media">
      <formula>NOT(ISERROR(SEARCH("Media",K35)))</formula>
    </cfRule>
  </conditionalFormatting>
  <conditionalFormatting sqref="L35:L39">
    <cfRule type="containsText" dxfId="271" priority="340" operator="containsText" text="Moderado">
      <formula>NOT(ISERROR(SEARCH("Moderado",L35)))</formula>
    </cfRule>
  </conditionalFormatting>
  <conditionalFormatting sqref="J35:J39">
    <cfRule type="containsText" dxfId="270" priority="339" operator="containsText" text="Moderado">
      <formula>NOT(ISERROR(SEARCH("Moderado",J35)))</formula>
    </cfRule>
  </conditionalFormatting>
  <conditionalFormatting sqref="J35:J39">
    <cfRule type="containsText" dxfId="269" priority="337" operator="containsText" text="Bajo">
      <formula>NOT(ISERROR(SEARCH("Bajo",J35)))</formula>
    </cfRule>
    <cfRule type="containsText" dxfId="268" priority="338" operator="containsText" text="Extremo">
      <formula>NOT(ISERROR(SEARCH("Extremo",J35)))</formula>
    </cfRule>
  </conditionalFormatting>
  <conditionalFormatting sqref="K35:K39">
    <cfRule type="containsText" dxfId="267" priority="335" operator="containsText" text="Baja">
      <formula>NOT(ISERROR(SEARCH("Baja",K35)))</formula>
    </cfRule>
    <cfRule type="containsText" dxfId="266" priority="336" operator="containsText" text="Muy Baja">
      <formula>NOT(ISERROR(SEARCH("Muy Baja",K35)))</formula>
    </cfRule>
  </conditionalFormatting>
  <conditionalFormatting sqref="K35:K39">
    <cfRule type="containsText" dxfId="265" priority="333" operator="containsText" text="Muy Alta">
      <formula>NOT(ISERROR(SEARCH("Muy Alta",K35)))</formula>
    </cfRule>
    <cfRule type="containsText" dxfId="264" priority="334" operator="containsText" text="Alta">
      <formula>NOT(ISERROR(SEARCH("Alta",K35)))</formula>
    </cfRule>
  </conditionalFormatting>
  <conditionalFormatting sqref="L35:L39">
    <cfRule type="containsText" dxfId="263" priority="329" operator="containsText" text="Catastrófico">
      <formula>NOT(ISERROR(SEARCH("Catastrófico",L35)))</formula>
    </cfRule>
    <cfRule type="containsText" dxfId="262" priority="330" operator="containsText" text="Mayor">
      <formula>NOT(ISERROR(SEARCH("Mayor",L35)))</formula>
    </cfRule>
    <cfRule type="containsText" dxfId="261" priority="331" operator="containsText" text="Menor">
      <formula>NOT(ISERROR(SEARCH("Menor",L35)))</formula>
    </cfRule>
    <cfRule type="containsText" dxfId="260" priority="332" operator="containsText" text="Leve">
      <formula>NOT(ISERROR(SEARCH("Leve",L35)))</formula>
    </cfRule>
  </conditionalFormatting>
  <conditionalFormatting sqref="K40:L40">
    <cfRule type="containsText" dxfId="259" priority="323" operator="containsText" text="3- Moderado">
      <formula>NOT(ISERROR(SEARCH("3- Moderado",K40)))</formula>
    </cfRule>
    <cfRule type="containsText" dxfId="258" priority="324" operator="containsText" text="6- Moderado">
      <formula>NOT(ISERROR(SEARCH("6- Moderado",K40)))</formula>
    </cfRule>
    <cfRule type="containsText" dxfId="257" priority="325" operator="containsText" text="4- Moderado">
      <formula>NOT(ISERROR(SEARCH("4- Moderado",K40)))</formula>
    </cfRule>
    <cfRule type="containsText" dxfId="256" priority="326" operator="containsText" text="3- Bajo">
      <formula>NOT(ISERROR(SEARCH("3- Bajo",K40)))</formula>
    </cfRule>
    <cfRule type="containsText" dxfId="255" priority="327" operator="containsText" text="4- Bajo">
      <formula>NOT(ISERROR(SEARCH("4- Bajo",K40)))</formula>
    </cfRule>
    <cfRule type="containsText" dxfId="254" priority="328" operator="containsText" text="1- Bajo">
      <formula>NOT(ISERROR(SEARCH("1- Bajo",K40)))</formula>
    </cfRule>
  </conditionalFormatting>
  <conditionalFormatting sqref="H40:I40">
    <cfRule type="containsText" dxfId="253" priority="317" operator="containsText" text="3- Moderado">
      <formula>NOT(ISERROR(SEARCH("3- Moderado",H40)))</formula>
    </cfRule>
    <cfRule type="containsText" dxfId="252" priority="318" operator="containsText" text="6- Moderado">
      <formula>NOT(ISERROR(SEARCH("6- Moderado",H40)))</formula>
    </cfRule>
    <cfRule type="containsText" dxfId="251" priority="319" operator="containsText" text="4- Moderado">
      <formula>NOT(ISERROR(SEARCH("4- Moderado",H40)))</formula>
    </cfRule>
    <cfRule type="containsText" dxfId="250" priority="320" operator="containsText" text="3- Bajo">
      <formula>NOT(ISERROR(SEARCH("3- Bajo",H40)))</formula>
    </cfRule>
    <cfRule type="containsText" dxfId="249" priority="321" operator="containsText" text="4- Bajo">
      <formula>NOT(ISERROR(SEARCH("4- Bajo",H40)))</formula>
    </cfRule>
    <cfRule type="containsText" dxfId="248" priority="322" operator="containsText" text="1- Bajo">
      <formula>NOT(ISERROR(SEARCH("1- Bajo",H40)))</formula>
    </cfRule>
  </conditionalFormatting>
  <conditionalFormatting sqref="A40 C40:E40">
    <cfRule type="containsText" dxfId="247" priority="311" operator="containsText" text="3- Moderado">
      <formula>NOT(ISERROR(SEARCH("3- Moderado",A40)))</formula>
    </cfRule>
    <cfRule type="containsText" dxfId="246" priority="312" operator="containsText" text="6- Moderado">
      <formula>NOT(ISERROR(SEARCH("6- Moderado",A40)))</formula>
    </cfRule>
    <cfRule type="containsText" dxfId="245" priority="313" operator="containsText" text="4- Moderado">
      <formula>NOT(ISERROR(SEARCH("4- Moderado",A40)))</formula>
    </cfRule>
    <cfRule type="containsText" dxfId="244" priority="314" operator="containsText" text="3- Bajo">
      <formula>NOT(ISERROR(SEARCH("3- Bajo",A40)))</formula>
    </cfRule>
    <cfRule type="containsText" dxfId="243" priority="315" operator="containsText" text="4- Bajo">
      <formula>NOT(ISERROR(SEARCH("4- Bajo",A40)))</formula>
    </cfRule>
    <cfRule type="containsText" dxfId="242" priority="316" operator="containsText" text="1- Bajo">
      <formula>NOT(ISERROR(SEARCH("1- Bajo",A40)))</formula>
    </cfRule>
  </conditionalFormatting>
  <conditionalFormatting sqref="F40:G40">
    <cfRule type="containsText" dxfId="241" priority="305" operator="containsText" text="3- Moderado">
      <formula>NOT(ISERROR(SEARCH("3- Moderado",F40)))</formula>
    </cfRule>
    <cfRule type="containsText" dxfId="240" priority="306" operator="containsText" text="6- Moderado">
      <formula>NOT(ISERROR(SEARCH("6- Moderado",F40)))</formula>
    </cfRule>
    <cfRule type="containsText" dxfId="239" priority="307" operator="containsText" text="4- Moderado">
      <formula>NOT(ISERROR(SEARCH("4- Moderado",F40)))</formula>
    </cfRule>
    <cfRule type="containsText" dxfId="238" priority="308" operator="containsText" text="3- Bajo">
      <formula>NOT(ISERROR(SEARCH("3- Bajo",F40)))</formula>
    </cfRule>
    <cfRule type="containsText" dxfId="237" priority="309" operator="containsText" text="4- Bajo">
      <formula>NOT(ISERROR(SEARCH("4- Bajo",F40)))</formula>
    </cfRule>
    <cfRule type="containsText" dxfId="236" priority="310" operator="containsText" text="1- Bajo">
      <formula>NOT(ISERROR(SEARCH("1- Bajo",F40)))</formula>
    </cfRule>
  </conditionalFormatting>
  <conditionalFormatting sqref="J40:J44">
    <cfRule type="containsText" dxfId="235" priority="300" operator="containsText" text="Bajo">
      <formula>NOT(ISERROR(SEARCH("Bajo",J40)))</formula>
    </cfRule>
    <cfRule type="containsText" dxfId="234" priority="301" operator="containsText" text="Moderado">
      <formula>NOT(ISERROR(SEARCH("Moderado",J40)))</formula>
    </cfRule>
    <cfRule type="containsText" dxfId="233" priority="302" operator="containsText" text="Alto">
      <formula>NOT(ISERROR(SEARCH("Alto",J40)))</formula>
    </cfRule>
    <cfRule type="containsText" dxfId="232" priority="303" operator="containsText" text="Extremo">
      <formula>NOT(ISERROR(SEARCH("Extremo",J40)))</formula>
    </cfRule>
    <cfRule type="colorScale" priority="304">
      <colorScale>
        <cfvo type="min"/>
        <cfvo type="max"/>
        <color rgb="FFFF7128"/>
        <color rgb="FFFFEF9C"/>
      </colorScale>
    </cfRule>
  </conditionalFormatting>
  <conditionalFormatting sqref="M40:M44">
    <cfRule type="containsText" dxfId="231" priority="275" operator="containsText" text="Moderado">
      <formula>NOT(ISERROR(SEARCH("Moderado",M40)))</formula>
    </cfRule>
    <cfRule type="containsText" dxfId="230" priority="295" operator="containsText" text="Bajo">
      <formula>NOT(ISERROR(SEARCH("Bajo",M40)))</formula>
    </cfRule>
    <cfRule type="containsText" dxfId="229" priority="296" operator="containsText" text="Moderado">
      <formula>NOT(ISERROR(SEARCH("Moderado",M40)))</formula>
    </cfRule>
    <cfRule type="containsText" dxfId="228" priority="297" operator="containsText" text="Alto">
      <formula>NOT(ISERROR(SEARCH("Alto",M40)))</formula>
    </cfRule>
    <cfRule type="containsText" dxfId="227" priority="298" operator="containsText" text="Extremo">
      <formula>NOT(ISERROR(SEARCH("Extremo",M40)))</formula>
    </cfRule>
    <cfRule type="colorScale" priority="299">
      <colorScale>
        <cfvo type="min"/>
        <cfvo type="max"/>
        <color rgb="FFFF7128"/>
        <color rgb="FFFFEF9C"/>
      </colorScale>
    </cfRule>
  </conditionalFormatting>
  <conditionalFormatting sqref="N40">
    <cfRule type="containsText" dxfId="226" priority="289" operator="containsText" text="3- Moderado">
      <formula>NOT(ISERROR(SEARCH("3- Moderado",N40)))</formula>
    </cfRule>
    <cfRule type="containsText" dxfId="225" priority="290" operator="containsText" text="6- Moderado">
      <formula>NOT(ISERROR(SEARCH("6- Moderado",N40)))</formula>
    </cfRule>
    <cfRule type="containsText" dxfId="224" priority="291" operator="containsText" text="4- Moderado">
      <formula>NOT(ISERROR(SEARCH("4- Moderado",N40)))</formula>
    </cfRule>
    <cfRule type="containsText" dxfId="223" priority="292" operator="containsText" text="3- Bajo">
      <formula>NOT(ISERROR(SEARCH("3- Bajo",N40)))</formula>
    </cfRule>
    <cfRule type="containsText" dxfId="222" priority="293" operator="containsText" text="4- Bajo">
      <formula>NOT(ISERROR(SEARCH("4- Bajo",N40)))</formula>
    </cfRule>
    <cfRule type="containsText" dxfId="221" priority="294" operator="containsText" text="1- Bajo">
      <formula>NOT(ISERROR(SEARCH("1- Bajo",N40)))</formula>
    </cfRule>
  </conditionalFormatting>
  <conditionalFormatting sqref="H40:H44">
    <cfRule type="containsText" dxfId="220" priority="276" operator="containsText" text="Muy Alta">
      <formula>NOT(ISERROR(SEARCH("Muy Alta",H40)))</formula>
    </cfRule>
    <cfRule type="containsText" dxfId="219" priority="277" operator="containsText" text="Alta">
      <formula>NOT(ISERROR(SEARCH("Alta",H40)))</formula>
    </cfRule>
    <cfRule type="containsText" dxfId="218" priority="278" operator="containsText" text="Muy Alta">
      <formula>NOT(ISERROR(SEARCH("Muy Alta",H40)))</formula>
    </cfRule>
    <cfRule type="containsText" dxfId="217" priority="283" operator="containsText" text="Muy Baja">
      <formula>NOT(ISERROR(SEARCH("Muy Baja",H40)))</formula>
    </cfRule>
    <cfRule type="containsText" dxfId="216" priority="284" operator="containsText" text="Baja">
      <formula>NOT(ISERROR(SEARCH("Baja",H40)))</formula>
    </cfRule>
    <cfRule type="containsText" dxfId="215" priority="285" operator="containsText" text="Media">
      <formula>NOT(ISERROR(SEARCH("Media",H40)))</formula>
    </cfRule>
    <cfRule type="containsText" dxfId="214" priority="286" operator="containsText" text="Alta">
      <formula>NOT(ISERROR(SEARCH("Alta",H40)))</formula>
    </cfRule>
    <cfRule type="containsText" dxfId="213" priority="288" operator="containsText" text="Muy Alta">
      <formula>NOT(ISERROR(SEARCH("Muy Alta",H40)))</formula>
    </cfRule>
  </conditionalFormatting>
  <conditionalFormatting sqref="I40:I44">
    <cfRule type="containsText" dxfId="212" priority="279" operator="containsText" text="Catastrófico">
      <formula>NOT(ISERROR(SEARCH("Catastrófico",I40)))</formula>
    </cfRule>
    <cfRule type="containsText" dxfId="211" priority="280" operator="containsText" text="Mayor">
      <formula>NOT(ISERROR(SEARCH("Mayor",I40)))</formula>
    </cfRule>
    <cfRule type="containsText" dxfId="210" priority="281" operator="containsText" text="Menor">
      <formula>NOT(ISERROR(SEARCH("Menor",I40)))</formula>
    </cfRule>
    <cfRule type="containsText" dxfId="209" priority="282" operator="containsText" text="Leve">
      <formula>NOT(ISERROR(SEARCH("Leve",I40)))</formula>
    </cfRule>
    <cfRule type="containsText" dxfId="208" priority="287" operator="containsText" text="Moderado">
      <formula>NOT(ISERROR(SEARCH("Moderado",I40)))</formula>
    </cfRule>
  </conditionalFormatting>
  <conditionalFormatting sqref="K40:K44">
    <cfRule type="containsText" dxfId="207" priority="274" operator="containsText" text="Media">
      <formula>NOT(ISERROR(SEARCH("Media",K40)))</formula>
    </cfRule>
  </conditionalFormatting>
  <conditionalFormatting sqref="L40:L44">
    <cfRule type="containsText" dxfId="206" priority="273" operator="containsText" text="Moderado">
      <formula>NOT(ISERROR(SEARCH("Moderado",L40)))</formula>
    </cfRule>
  </conditionalFormatting>
  <conditionalFormatting sqref="J40:J44">
    <cfRule type="containsText" dxfId="205" priority="272" operator="containsText" text="Moderado">
      <formula>NOT(ISERROR(SEARCH("Moderado",J40)))</formula>
    </cfRule>
  </conditionalFormatting>
  <conditionalFormatting sqref="J40:J44">
    <cfRule type="containsText" dxfId="204" priority="270" operator="containsText" text="Bajo">
      <formula>NOT(ISERROR(SEARCH("Bajo",J40)))</formula>
    </cfRule>
    <cfRule type="containsText" dxfId="203" priority="271" operator="containsText" text="Extremo">
      <formula>NOT(ISERROR(SEARCH("Extremo",J40)))</formula>
    </cfRule>
  </conditionalFormatting>
  <conditionalFormatting sqref="K40:K44">
    <cfRule type="containsText" dxfId="202" priority="268" operator="containsText" text="Baja">
      <formula>NOT(ISERROR(SEARCH("Baja",K40)))</formula>
    </cfRule>
    <cfRule type="containsText" dxfId="201" priority="269" operator="containsText" text="Muy Baja">
      <formula>NOT(ISERROR(SEARCH("Muy Baja",K40)))</formula>
    </cfRule>
  </conditionalFormatting>
  <conditionalFormatting sqref="K40:K44">
    <cfRule type="containsText" dxfId="200" priority="266" operator="containsText" text="Muy Alta">
      <formula>NOT(ISERROR(SEARCH("Muy Alta",K40)))</formula>
    </cfRule>
    <cfRule type="containsText" dxfId="199" priority="267" operator="containsText" text="Alta">
      <formula>NOT(ISERROR(SEARCH("Alta",K40)))</formula>
    </cfRule>
  </conditionalFormatting>
  <conditionalFormatting sqref="L40:L44">
    <cfRule type="containsText" dxfId="198" priority="262" operator="containsText" text="Catastrófico">
      <formula>NOT(ISERROR(SEARCH("Catastrófico",L40)))</formula>
    </cfRule>
    <cfRule type="containsText" dxfId="197" priority="263" operator="containsText" text="Mayor">
      <formula>NOT(ISERROR(SEARCH("Mayor",L40)))</formula>
    </cfRule>
    <cfRule type="containsText" dxfId="196" priority="264" operator="containsText" text="Menor">
      <formula>NOT(ISERROR(SEARCH("Menor",L40)))</formula>
    </cfRule>
    <cfRule type="containsText" dxfId="195" priority="265" operator="containsText" text="Leve">
      <formula>NOT(ISERROR(SEARCH("Leve",L40)))</formula>
    </cfRule>
  </conditionalFormatting>
  <conditionalFormatting sqref="K45:L45">
    <cfRule type="containsText" dxfId="194" priority="256" operator="containsText" text="3- Moderado">
      <formula>NOT(ISERROR(SEARCH("3- Moderado",K45)))</formula>
    </cfRule>
    <cfRule type="containsText" dxfId="193" priority="257" operator="containsText" text="6- Moderado">
      <formula>NOT(ISERROR(SEARCH("6- Moderado",K45)))</formula>
    </cfRule>
    <cfRule type="containsText" dxfId="192" priority="258" operator="containsText" text="4- Moderado">
      <formula>NOT(ISERROR(SEARCH("4- Moderado",K45)))</formula>
    </cfRule>
    <cfRule type="containsText" dxfId="191" priority="259" operator="containsText" text="3- Bajo">
      <formula>NOT(ISERROR(SEARCH("3- Bajo",K45)))</formula>
    </cfRule>
    <cfRule type="containsText" dxfId="190" priority="260" operator="containsText" text="4- Bajo">
      <formula>NOT(ISERROR(SEARCH("4- Bajo",K45)))</formula>
    </cfRule>
    <cfRule type="containsText" dxfId="189" priority="261" operator="containsText" text="1- Bajo">
      <formula>NOT(ISERROR(SEARCH("1- Bajo",K45)))</formula>
    </cfRule>
  </conditionalFormatting>
  <conditionalFormatting sqref="H45:I45">
    <cfRule type="containsText" dxfId="188" priority="250" operator="containsText" text="3- Moderado">
      <formula>NOT(ISERROR(SEARCH("3- Moderado",H45)))</formula>
    </cfRule>
    <cfRule type="containsText" dxfId="187" priority="251" operator="containsText" text="6- Moderado">
      <formula>NOT(ISERROR(SEARCH("6- Moderado",H45)))</formula>
    </cfRule>
    <cfRule type="containsText" dxfId="186" priority="252" operator="containsText" text="4- Moderado">
      <formula>NOT(ISERROR(SEARCH("4- Moderado",H45)))</formula>
    </cfRule>
    <cfRule type="containsText" dxfId="185" priority="253" operator="containsText" text="3- Bajo">
      <formula>NOT(ISERROR(SEARCH("3- Bajo",H45)))</formula>
    </cfRule>
    <cfRule type="containsText" dxfId="184" priority="254" operator="containsText" text="4- Bajo">
      <formula>NOT(ISERROR(SEARCH("4- Bajo",H45)))</formula>
    </cfRule>
    <cfRule type="containsText" dxfId="183" priority="255" operator="containsText" text="1- Bajo">
      <formula>NOT(ISERROR(SEARCH("1- Bajo",H45)))</formula>
    </cfRule>
  </conditionalFormatting>
  <conditionalFormatting sqref="A45 C45:E45">
    <cfRule type="containsText" dxfId="182" priority="244" operator="containsText" text="3- Moderado">
      <formula>NOT(ISERROR(SEARCH("3- Moderado",A45)))</formula>
    </cfRule>
    <cfRule type="containsText" dxfId="181" priority="245" operator="containsText" text="6- Moderado">
      <formula>NOT(ISERROR(SEARCH("6- Moderado",A45)))</formula>
    </cfRule>
    <cfRule type="containsText" dxfId="180" priority="246" operator="containsText" text="4- Moderado">
      <formula>NOT(ISERROR(SEARCH("4- Moderado",A45)))</formula>
    </cfRule>
    <cfRule type="containsText" dxfId="179" priority="247" operator="containsText" text="3- Bajo">
      <formula>NOT(ISERROR(SEARCH("3- Bajo",A45)))</formula>
    </cfRule>
    <cfRule type="containsText" dxfId="178" priority="248" operator="containsText" text="4- Bajo">
      <formula>NOT(ISERROR(SEARCH("4- Bajo",A45)))</formula>
    </cfRule>
    <cfRule type="containsText" dxfId="177" priority="249" operator="containsText" text="1- Bajo">
      <formula>NOT(ISERROR(SEARCH("1- Bajo",A45)))</formula>
    </cfRule>
  </conditionalFormatting>
  <conditionalFormatting sqref="F45:G45">
    <cfRule type="containsText" dxfId="176" priority="238" operator="containsText" text="3- Moderado">
      <formula>NOT(ISERROR(SEARCH("3- Moderado",F45)))</formula>
    </cfRule>
    <cfRule type="containsText" dxfId="175" priority="239" operator="containsText" text="6- Moderado">
      <formula>NOT(ISERROR(SEARCH("6- Moderado",F45)))</formula>
    </cfRule>
    <cfRule type="containsText" dxfId="174" priority="240" operator="containsText" text="4- Moderado">
      <formula>NOT(ISERROR(SEARCH("4- Moderado",F45)))</formula>
    </cfRule>
    <cfRule type="containsText" dxfId="173" priority="241" operator="containsText" text="3- Bajo">
      <formula>NOT(ISERROR(SEARCH("3- Bajo",F45)))</formula>
    </cfRule>
    <cfRule type="containsText" dxfId="172" priority="242" operator="containsText" text="4- Bajo">
      <formula>NOT(ISERROR(SEARCH("4- Bajo",F45)))</formula>
    </cfRule>
    <cfRule type="containsText" dxfId="171" priority="243" operator="containsText" text="1- Bajo">
      <formula>NOT(ISERROR(SEARCH("1- Bajo",F45)))</formula>
    </cfRule>
  </conditionalFormatting>
  <conditionalFormatting sqref="J45:J49">
    <cfRule type="containsText" dxfId="170" priority="233" operator="containsText" text="Bajo">
      <formula>NOT(ISERROR(SEARCH("Bajo",J45)))</formula>
    </cfRule>
    <cfRule type="containsText" dxfId="169" priority="234" operator="containsText" text="Moderado">
      <formula>NOT(ISERROR(SEARCH("Moderado",J45)))</formula>
    </cfRule>
    <cfRule type="containsText" dxfId="168" priority="235" operator="containsText" text="Alto">
      <formula>NOT(ISERROR(SEARCH("Alto",J45)))</formula>
    </cfRule>
    <cfRule type="containsText" dxfId="167" priority="236" operator="containsText" text="Extremo">
      <formula>NOT(ISERROR(SEARCH("Extremo",J45)))</formula>
    </cfRule>
    <cfRule type="colorScale" priority="237">
      <colorScale>
        <cfvo type="min"/>
        <cfvo type="max"/>
        <color rgb="FFFF7128"/>
        <color rgb="FFFFEF9C"/>
      </colorScale>
    </cfRule>
  </conditionalFormatting>
  <conditionalFormatting sqref="M45:M49">
    <cfRule type="containsText" dxfId="166" priority="208" operator="containsText" text="Moderado">
      <formula>NOT(ISERROR(SEARCH("Moderado",M45)))</formula>
    </cfRule>
    <cfRule type="containsText" dxfId="165" priority="228" operator="containsText" text="Bajo">
      <formula>NOT(ISERROR(SEARCH("Bajo",M45)))</formula>
    </cfRule>
    <cfRule type="containsText" dxfId="164" priority="229" operator="containsText" text="Moderado">
      <formula>NOT(ISERROR(SEARCH("Moderado",M45)))</formula>
    </cfRule>
    <cfRule type="containsText" dxfId="163" priority="230" operator="containsText" text="Alto">
      <formula>NOT(ISERROR(SEARCH("Alto",M45)))</formula>
    </cfRule>
    <cfRule type="containsText" dxfId="162" priority="231" operator="containsText" text="Extremo">
      <formula>NOT(ISERROR(SEARCH("Extremo",M45)))</formula>
    </cfRule>
    <cfRule type="colorScale" priority="232">
      <colorScale>
        <cfvo type="min"/>
        <cfvo type="max"/>
        <color rgb="FFFF7128"/>
        <color rgb="FFFFEF9C"/>
      </colorScale>
    </cfRule>
  </conditionalFormatting>
  <conditionalFormatting sqref="N45">
    <cfRule type="containsText" dxfId="161" priority="222" operator="containsText" text="3- Moderado">
      <formula>NOT(ISERROR(SEARCH("3- Moderado",N45)))</formula>
    </cfRule>
    <cfRule type="containsText" dxfId="160" priority="223" operator="containsText" text="6- Moderado">
      <formula>NOT(ISERROR(SEARCH("6- Moderado",N45)))</formula>
    </cfRule>
    <cfRule type="containsText" dxfId="159" priority="224" operator="containsText" text="4- Moderado">
      <formula>NOT(ISERROR(SEARCH("4- Moderado",N45)))</formula>
    </cfRule>
    <cfRule type="containsText" dxfId="158" priority="225" operator="containsText" text="3- Bajo">
      <formula>NOT(ISERROR(SEARCH("3- Bajo",N45)))</formula>
    </cfRule>
    <cfRule type="containsText" dxfId="157" priority="226" operator="containsText" text="4- Bajo">
      <formula>NOT(ISERROR(SEARCH("4- Bajo",N45)))</formula>
    </cfRule>
    <cfRule type="containsText" dxfId="156" priority="227" operator="containsText" text="1- Bajo">
      <formula>NOT(ISERROR(SEARCH("1- Bajo",N45)))</formula>
    </cfRule>
  </conditionalFormatting>
  <conditionalFormatting sqref="H45:H49">
    <cfRule type="containsText" dxfId="155" priority="209" operator="containsText" text="Muy Alta">
      <formula>NOT(ISERROR(SEARCH("Muy Alta",H45)))</formula>
    </cfRule>
    <cfRule type="containsText" dxfId="154" priority="210" operator="containsText" text="Alta">
      <formula>NOT(ISERROR(SEARCH("Alta",H45)))</formula>
    </cfRule>
    <cfRule type="containsText" dxfId="153" priority="211" operator="containsText" text="Muy Alta">
      <formula>NOT(ISERROR(SEARCH("Muy Alta",H45)))</formula>
    </cfRule>
    <cfRule type="containsText" dxfId="152" priority="216" operator="containsText" text="Muy Baja">
      <formula>NOT(ISERROR(SEARCH("Muy Baja",H45)))</formula>
    </cfRule>
    <cfRule type="containsText" dxfId="151" priority="217" operator="containsText" text="Baja">
      <formula>NOT(ISERROR(SEARCH("Baja",H45)))</formula>
    </cfRule>
    <cfRule type="containsText" dxfId="150" priority="218" operator="containsText" text="Media">
      <formula>NOT(ISERROR(SEARCH("Media",H45)))</formula>
    </cfRule>
    <cfRule type="containsText" dxfId="149" priority="219" operator="containsText" text="Alta">
      <formula>NOT(ISERROR(SEARCH("Alta",H45)))</formula>
    </cfRule>
    <cfRule type="containsText" dxfId="148" priority="221" operator="containsText" text="Muy Alta">
      <formula>NOT(ISERROR(SEARCH("Muy Alta",H45)))</formula>
    </cfRule>
  </conditionalFormatting>
  <conditionalFormatting sqref="I45:I49">
    <cfRule type="containsText" dxfId="147" priority="212" operator="containsText" text="Catastrófico">
      <formula>NOT(ISERROR(SEARCH("Catastrófico",I45)))</formula>
    </cfRule>
    <cfRule type="containsText" dxfId="146" priority="213" operator="containsText" text="Mayor">
      <formula>NOT(ISERROR(SEARCH("Mayor",I45)))</formula>
    </cfRule>
    <cfRule type="containsText" dxfId="145" priority="214" operator="containsText" text="Menor">
      <formula>NOT(ISERROR(SEARCH("Menor",I45)))</formula>
    </cfRule>
    <cfRule type="containsText" dxfId="144" priority="215" operator="containsText" text="Leve">
      <formula>NOT(ISERROR(SEARCH("Leve",I45)))</formula>
    </cfRule>
    <cfRule type="containsText" dxfId="143" priority="220" operator="containsText" text="Moderado">
      <formula>NOT(ISERROR(SEARCH("Moderado",I45)))</formula>
    </cfRule>
  </conditionalFormatting>
  <conditionalFormatting sqref="K45:K49">
    <cfRule type="containsText" dxfId="142" priority="207" operator="containsText" text="Media">
      <formula>NOT(ISERROR(SEARCH("Media",K45)))</formula>
    </cfRule>
  </conditionalFormatting>
  <conditionalFormatting sqref="L45:L49">
    <cfRule type="containsText" dxfId="141" priority="206" operator="containsText" text="Moderado">
      <formula>NOT(ISERROR(SEARCH("Moderado",L45)))</formula>
    </cfRule>
  </conditionalFormatting>
  <conditionalFormatting sqref="J45:J49">
    <cfRule type="containsText" dxfId="140" priority="205" operator="containsText" text="Moderado">
      <formula>NOT(ISERROR(SEARCH("Moderado",J45)))</formula>
    </cfRule>
  </conditionalFormatting>
  <conditionalFormatting sqref="J45:J49">
    <cfRule type="containsText" dxfId="139" priority="203" operator="containsText" text="Bajo">
      <formula>NOT(ISERROR(SEARCH("Bajo",J45)))</formula>
    </cfRule>
    <cfRule type="containsText" dxfId="138" priority="204" operator="containsText" text="Extremo">
      <formula>NOT(ISERROR(SEARCH("Extremo",J45)))</formula>
    </cfRule>
  </conditionalFormatting>
  <conditionalFormatting sqref="K45:K49">
    <cfRule type="containsText" dxfId="137" priority="201" operator="containsText" text="Baja">
      <formula>NOT(ISERROR(SEARCH("Baja",K45)))</formula>
    </cfRule>
    <cfRule type="containsText" dxfId="136" priority="202" operator="containsText" text="Muy Baja">
      <formula>NOT(ISERROR(SEARCH("Muy Baja",K45)))</formula>
    </cfRule>
  </conditionalFormatting>
  <conditionalFormatting sqref="K45:K49">
    <cfRule type="containsText" dxfId="135" priority="199" operator="containsText" text="Muy Alta">
      <formula>NOT(ISERROR(SEARCH("Muy Alta",K45)))</formula>
    </cfRule>
    <cfRule type="containsText" dxfId="134" priority="200" operator="containsText" text="Alta">
      <formula>NOT(ISERROR(SEARCH("Alta",K45)))</formula>
    </cfRule>
  </conditionalFormatting>
  <conditionalFormatting sqref="L45:L49">
    <cfRule type="containsText" dxfId="133" priority="195" operator="containsText" text="Catastrófico">
      <formula>NOT(ISERROR(SEARCH("Catastrófico",L45)))</formula>
    </cfRule>
    <cfRule type="containsText" dxfId="132" priority="196" operator="containsText" text="Mayor">
      <formula>NOT(ISERROR(SEARCH("Mayor",L45)))</formula>
    </cfRule>
    <cfRule type="containsText" dxfId="131" priority="197" operator="containsText" text="Menor">
      <formula>NOT(ISERROR(SEARCH("Menor",L45)))</formula>
    </cfRule>
    <cfRule type="containsText" dxfId="130" priority="198" operator="containsText" text="Leve">
      <formula>NOT(ISERROR(SEARCH("Leve",L45)))</formula>
    </cfRule>
  </conditionalFormatting>
  <conditionalFormatting sqref="K50:L50">
    <cfRule type="containsText" dxfId="129" priority="189" operator="containsText" text="3- Moderado">
      <formula>NOT(ISERROR(SEARCH("3- Moderado",K50)))</formula>
    </cfRule>
    <cfRule type="containsText" dxfId="128" priority="190" operator="containsText" text="6- Moderado">
      <formula>NOT(ISERROR(SEARCH("6- Moderado",K50)))</formula>
    </cfRule>
    <cfRule type="containsText" dxfId="127" priority="191" operator="containsText" text="4- Moderado">
      <formula>NOT(ISERROR(SEARCH("4- Moderado",K50)))</formula>
    </cfRule>
    <cfRule type="containsText" dxfId="126" priority="192" operator="containsText" text="3- Bajo">
      <formula>NOT(ISERROR(SEARCH("3- Bajo",K50)))</formula>
    </cfRule>
    <cfRule type="containsText" dxfId="125" priority="193" operator="containsText" text="4- Bajo">
      <formula>NOT(ISERROR(SEARCH("4- Bajo",K50)))</formula>
    </cfRule>
    <cfRule type="containsText" dxfId="124" priority="194" operator="containsText" text="1- Bajo">
      <formula>NOT(ISERROR(SEARCH("1- Bajo",K50)))</formula>
    </cfRule>
  </conditionalFormatting>
  <conditionalFormatting sqref="H50:I50">
    <cfRule type="containsText" dxfId="123" priority="183" operator="containsText" text="3- Moderado">
      <formula>NOT(ISERROR(SEARCH("3- Moderado",H50)))</formula>
    </cfRule>
    <cfRule type="containsText" dxfId="122" priority="184" operator="containsText" text="6- Moderado">
      <formula>NOT(ISERROR(SEARCH("6- Moderado",H50)))</formula>
    </cfRule>
    <cfRule type="containsText" dxfId="121" priority="185" operator="containsText" text="4- Moderado">
      <formula>NOT(ISERROR(SEARCH("4- Moderado",H50)))</formula>
    </cfRule>
    <cfRule type="containsText" dxfId="120" priority="186" operator="containsText" text="3- Bajo">
      <formula>NOT(ISERROR(SEARCH("3- Bajo",H50)))</formula>
    </cfRule>
    <cfRule type="containsText" dxfId="119" priority="187" operator="containsText" text="4- Bajo">
      <formula>NOT(ISERROR(SEARCH("4- Bajo",H50)))</formula>
    </cfRule>
    <cfRule type="containsText" dxfId="118" priority="188" operator="containsText" text="1- Bajo">
      <formula>NOT(ISERROR(SEARCH("1- Bajo",H50)))</formula>
    </cfRule>
  </conditionalFormatting>
  <conditionalFormatting sqref="A50 C50:E50">
    <cfRule type="containsText" dxfId="117" priority="177" operator="containsText" text="3- Moderado">
      <formula>NOT(ISERROR(SEARCH("3- Moderado",A50)))</formula>
    </cfRule>
    <cfRule type="containsText" dxfId="116" priority="178" operator="containsText" text="6- Moderado">
      <formula>NOT(ISERROR(SEARCH("6- Moderado",A50)))</formula>
    </cfRule>
    <cfRule type="containsText" dxfId="115" priority="179" operator="containsText" text="4- Moderado">
      <formula>NOT(ISERROR(SEARCH("4- Moderado",A50)))</formula>
    </cfRule>
    <cfRule type="containsText" dxfId="114" priority="180" operator="containsText" text="3- Bajo">
      <formula>NOT(ISERROR(SEARCH("3- Bajo",A50)))</formula>
    </cfRule>
    <cfRule type="containsText" dxfId="113" priority="181" operator="containsText" text="4- Bajo">
      <formula>NOT(ISERROR(SEARCH("4- Bajo",A50)))</formula>
    </cfRule>
    <cfRule type="containsText" dxfId="112" priority="182" operator="containsText" text="1- Bajo">
      <formula>NOT(ISERROR(SEARCH("1- Bajo",A50)))</formula>
    </cfRule>
  </conditionalFormatting>
  <conditionalFormatting sqref="F50:G50">
    <cfRule type="containsText" dxfId="111" priority="171" operator="containsText" text="3- Moderado">
      <formula>NOT(ISERROR(SEARCH("3- Moderado",F50)))</formula>
    </cfRule>
    <cfRule type="containsText" dxfId="110" priority="172" operator="containsText" text="6- Moderado">
      <formula>NOT(ISERROR(SEARCH("6- Moderado",F50)))</formula>
    </cfRule>
    <cfRule type="containsText" dxfId="109" priority="173" operator="containsText" text="4- Moderado">
      <formula>NOT(ISERROR(SEARCH("4- Moderado",F50)))</formula>
    </cfRule>
    <cfRule type="containsText" dxfId="108" priority="174" operator="containsText" text="3- Bajo">
      <formula>NOT(ISERROR(SEARCH("3- Bajo",F50)))</formula>
    </cfRule>
    <cfRule type="containsText" dxfId="107" priority="175" operator="containsText" text="4- Bajo">
      <formula>NOT(ISERROR(SEARCH("4- Bajo",F50)))</formula>
    </cfRule>
    <cfRule type="containsText" dxfId="106" priority="176" operator="containsText" text="1- Bajo">
      <formula>NOT(ISERROR(SEARCH("1- Bajo",F50)))</formula>
    </cfRule>
  </conditionalFormatting>
  <conditionalFormatting sqref="J50:J54">
    <cfRule type="containsText" dxfId="105" priority="166" operator="containsText" text="Bajo">
      <formula>NOT(ISERROR(SEARCH("Bajo",J50)))</formula>
    </cfRule>
    <cfRule type="containsText" dxfId="104" priority="167" operator="containsText" text="Moderado">
      <formula>NOT(ISERROR(SEARCH("Moderado",J50)))</formula>
    </cfRule>
    <cfRule type="containsText" dxfId="103" priority="168" operator="containsText" text="Alto">
      <formula>NOT(ISERROR(SEARCH("Alto",J50)))</formula>
    </cfRule>
    <cfRule type="containsText" dxfId="102" priority="169" operator="containsText" text="Extremo">
      <formula>NOT(ISERROR(SEARCH("Extremo",J50)))</formula>
    </cfRule>
    <cfRule type="colorScale" priority="170">
      <colorScale>
        <cfvo type="min"/>
        <cfvo type="max"/>
        <color rgb="FFFF7128"/>
        <color rgb="FFFFEF9C"/>
      </colorScale>
    </cfRule>
  </conditionalFormatting>
  <conditionalFormatting sqref="M50:M54">
    <cfRule type="containsText" dxfId="101" priority="141" operator="containsText" text="Moderado">
      <formula>NOT(ISERROR(SEARCH("Moderado",M50)))</formula>
    </cfRule>
    <cfRule type="containsText" dxfId="100" priority="161" operator="containsText" text="Bajo">
      <formula>NOT(ISERROR(SEARCH("Bajo",M50)))</formula>
    </cfRule>
    <cfRule type="containsText" dxfId="99" priority="162" operator="containsText" text="Moderado">
      <formula>NOT(ISERROR(SEARCH("Moderado",M50)))</formula>
    </cfRule>
    <cfRule type="containsText" dxfId="98" priority="163" operator="containsText" text="Alto">
      <formula>NOT(ISERROR(SEARCH("Alto",M50)))</formula>
    </cfRule>
    <cfRule type="containsText" dxfId="97" priority="164" operator="containsText" text="Extremo">
      <formula>NOT(ISERROR(SEARCH("Extremo",M50)))</formula>
    </cfRule>
    <cfRule type="colorScale" priority="165">
      <colorScale>
        <cfvo type="min"/>
        <cfvo type="max"/>
        <color rgb="FFFF7128"/>
        <color rgb="FFFFEF9C"/>
      </colorScale>
    </cfRule>
  </conditionalFormatting>
  <conditionalFormatting sqref="N50">
    <cfRule type="containsText" dxfId="96" priority="155" operator="containsText" text="3- Moderado">
      <formula>NOT(ISERROR(SEARCH("3- Moderado",N50)))</formula>
    </cfRule>
    <cfRule type="containsText" dxfId="95" priority="156" operator="containsText" text="6- Moderado">
      <formula>NOT(ISERROR(SEARCH("6- Moderado",N50)))</formula>
    </cfRule>
    <cfRule type="containsText" dxfId="94" priority="157" operator="containsText" text="4- Moderado">
      <formula>NOT(ISERROR(SEARCH("4- Moderado",N50)))</formula>
    </cfRule>
    <cfRule type="containsText" dxfId="93" priority="158" operator="containsText" text="3- Bajo">
      <formula>NOT(ISERROR(SEARCH("3- Bajo",N50)))</formula>
    </cfRule>
    <cfRule type="containsText" dxfId="92" priority="159" operator="containsText" text="4- Bajo">
      <formula>NOT(ISERROR(SEARCH("4- Bajo",N50)))</formula>
    </cfRule>
    <cfRule type="containsText" dxfId="91" priority="160" operator="containsText" text="1- Bajo">
      <formula>NOT(ISERROR(SEARCH("1- Bajo",N50)))</formula>
    </cfRule>
  </conditionalFormatting>
  <conditionalFormatting sqref="H50:H54">
    <cfRule type="containsText" dxfId="90" priority="142" operator="containsText" text="Muy Alta">
      <formula>NOT(ISERROR(SEARCH("Muy Alta",H50)))</formula>
    </cfRule>
    <cfRule type="containsText" dxfId="89" priority="143" operator="containsText" text="Alta">
      <formula>NOT(ISERROR(SEARCH("Alta",H50)))</formula>
    </cfRule>
    <cfRule type="containsText" dxfId="88" priority="144" operator="containsText" text="Muy Alta">
      <formula>NOT(ISERROR(SEARCH("Muy Alta",H50)))</formula>
    </cfRule>
    <cfRule type="containsText" dxfId="87" priority="149" operator="containsText" text="Muy Baja">
      <formula>NOT(ISERROR(SEARCH("Muy Baja",H50)))</formula>
    </cfRule>
    <cfRule type="containsText" dxfId="86" priority="150" operator="containsText" text="Baja">
      <formula>NOT(ISERROR(SEARCH("Baja",H50)))</formula>
    </cfRule>
    <cfRule type="containsText" dxfId="85" priority="151" operator="containsText" text="Media">
      <formula>NOT(ISERROR(SEARCH("Media",H50)))</formula>
    </cfRule>
    <cfRule type="containsText" dxfId="84" priority="152" operator="containsText" text="Alta">
      <formula>NOT(ISERROR(SEARCH("Alta",H50)))</formula>
    </cfRule>
    <cfRule type="containsText" dxfId="83" priority="154" operator="containsText" text="Muy Alta">
      <formula>NOT(ISERROR(SEARCH("Muy Alta",H50)))</formula>
    </cfRule>
  </conditionalFormatting>
  <conditionalFormatting sqref="I50:I54">
    <cfRule type="containsText" dxfId="82" priority="145" operator="containsText" text="Catastrófico">
      <formula>NOT(ISERROR(SEARCH("Catastrófico",I50)))</formula>
    </cfRule>
    <cfRule type="containsText" dxfId="81" priority="146" operator="containsText" text="Mayor">
      <formula>NOT(ISERROR(SEARCH("Mayor",I50)))</formula>
    </cfRule>
    <cfRule type="containsText" dxfId="80" priority="147" operator="containsText" text="Menor">
      <formula>NOT(ISERROR(SEARCH("Menor",I50)))</formula>
    </cfRule>
    <cfRule type="containsText" dxfId="79" priority="148" operator="containsText" text="Leve">
      <formula>NOT(ISERROR(SEARCH("Leve",I50)))</formula>
    </cfRule>
    <cfRule type="containsText" dxfId="78" priority="153" operator="containsText" text="Moderado">
      <formula>NOT(ISERROR(SEARCH("Moderado",I50)))</formula>
    </cfRule>
  </conditionalFormatting>
  <conditionalFormatting sqref="K50:K54">
    <cfRule type="containsText" dxfId="77" priority="140" operator="containsText" text="Media">
      <formula>NOT(ISERROR(SEARCH("Media",K50)))</formula>
    </cfRule>
  </conditionalFormatting>
  <conditionalFormatting sqref="L50:L54">
    <cfRule type="containsText" dxfId="76" priority="139" operator="containsText" text="Moderado">
      <formula>NOT(ISERROR(SEARCH("Moderado",L50)))</formula>
    </cfRule>
  </conditionalFormatting>
  <conditionalFormatting sqref="J50:J54">
    <cfRule type="containsText" dxfId="75" priority="138" operator="containsText" text="Moderado">
      <formula>NOT(ISERROR(SEARCH("Moderado",J50)))</formula>
    </cfRule>
  </conditionalFormatting>
  <conditionalFormatting sqref="J50:J54">
    <cfRule type="containsText" dxfId="74" priority="136" operator="containsText" text="Bajo">
      <formula>NOT(ISERROR(SEARCH("Bajo",J50)))</formula>
    </cfRule>
    <cfRule type="containsText" dxfId="73" priority="137" operator="containsText" text="Extremo">
      <formula>NOT(ISERROR(SEARCH("Extremo",J50)))</formula>
    </cfRule>
  </conditionalFormatting>
  <conditionalFormatting sqref="K50:K54">
    <cfRule type="containsText" dxfId="72" priority="134" operator="containsText" text="Baja">
      <formula>NOT(ISERROR(SEARCH("Baja",K50)))</formula>
    </cfRule>
    <cfRule type="containsText" dxfId="71" priority="135" operator="containsText" text="Muy Baja">
      <formula>NOT(ISERROR(SEARCH("Muy Baja",K50)))</formula>
    </cfRule>
  </conditionalFormatting>
  <conditionalFormatting sqref="K50:K54">
    <cfRule type="containsText" dxfId="70" priority="132" operator="containsText" text="Muy Alta">
      <formula>NOT(ISERROR(SEARCH("Muy Alta",K50)))</formula>
    </cfRule>
    <cfRule type="containsText" dxfId="69" priority="133" operator="containsText" text="Alta">
      <formula>NOT(ISERROR(SEARCH("Alta",K50)))</formula>
    </cfRule>
  </conditionalFormatting>
  <conditionalFormatting sqref="L50:L54">
    <cfRule type="containsText" dxfId="68" priority="128" operator="containsText" text="Catastrófico">
      <formula>NOT(ISERROR(SEARCH("Catastrófico",L50)))</formula>
    </cfRule>
    <cfRule type="containsText" dxfId="67" priority="129" operator="containsText" text="Mayor">
      <formula>NOT(ISERROR(SEARCH("Mayor",L50)))</formula>
    </cfRule>
    <cfRule type="containsText" dxfId="66" priority="130" operator="containsText" text="Menor">
      <formula>NOT(ISERROR(SEARCH("Menor",L50)))</formula>
    </cfRule>
    <cfRule type="containsText" dxfId="65" priority="131" operator="containsText" text="Leve">
      <formula>NOT(ISERROR(SEARCH("Leve",L50)))</formula>
    </cfRule>
  </conditionalFormatting>
  <conditionalFormatting sqref="K55:L55">
    <cfRule type="containsText" dxfId="64" priority="122" operator="containsText" text="3- Moderado">
      <formula>NOT(ISERROR(SEARCH("3- Moderado",K55)))</formula>
    </cfRule>
    <cfRule type="containsText" dxfId="63" priority="123" operator="containsText" text="6- Moderado">
      <formula>NOT(ISERROR(SEARCH("6- Moderado",K55)))</formula>
    </cfRule>
    <cfRule type="containsText" dxfId="62" priority="124" operator="containsText" text="4- Moderado">
      <formula>NOT(ISERROR(SEARCH("4- Moderado",K55)))</formula>
    </cfRule>
    <cfRule type="containsText" dxfId="61" priority="125" operator="containsText" text="3- Bajo">
      <formula>NOT(ISERROR(SEARCH("3- Bajo",K55)))</formula>
    </cfRule>
    <cfRule type="containsText" dxfId="60" priority="126" operator="containsText" text="4- Bajo">
      <formula>NOT(ISERROR(SEARCH("4- Bajo",K55)))</formula>
    </cfRule>
    <cfRule type="containsText" dxfId="59" priority="127" operator="containsText" text="1- Bajo">
      <formula>NOT(ISERROR(SEARCH("1- Bajo",K55)))</formula>
    </cfRule>
  </conditionalFormatting>
  <conditionalFormatting sqref="H55:I55">
    <cfRule type="containsText" dxfId="58" priority="116" operator="containsText" text="3- Moderado">
      <formula>NOT(ISERROR(SEARCH("3- Moderado",H55)))</formula>
    </cfRule>
    <cfRule type="containsText" dxfId="57" priority="117" operator="containsText" text="6- Moderado">
      <formula>NOT(ISERROR(SEARCH("6- Moderado",H55)))</formula>
    </cfRule>
    <cfRule type="containsText" dxfId="56" priority="118" operator="containsText" text="4- Moderado">
      <formula>NOT(ISERROR(SEARCH("4- Moderado",H55)))</formula>
    </cfRule>
    <cfRule type="containsText" dxfId="55" priority="119" operator="containsText" text="3- Bajo">
      <formula>NOT(ISERROR(SEARCH("3- Bajo",H55)))</formula>
    </cfRule>
    <cfRule type="containsText" dxfId="54" priority="120" operator="containsText" text="4- Bajo">
      <formula>NOT(ISERROR(SEARCH("4- Bajo",H55)))</formula>
    </cfRule>
    <cfRule type="containsText" dxfId="53" priority="121" operator="containsText" text="1- Bajo">
      <formula>NOT(ISERROR(SEARCH("1- Bajo",H55)))</formula>
    </cfRule>
  </conditionalFormatting>
  <conditionalFormatting sqref="A55 C55:E55">
    <cfRule type="containsText" dxfId="52" priority="110" operator="containsText" text="3- Moderado">
      <formula>NOT(ISERROR(SEARCH("3- Moderado",A55)))</formula>
    </cfRule>
    <cfRule type="containsText" dxfId="51" priority="111" operator="containsText" text="6- Moderado">
      <formula>NOT(ISERROR(SEARCH("6- Moderado",A55)))</formula>
    </cfRule>
    <cfRule type="containsText" dxfId="50" priority="112" operator="containsText" text="4- Moderado">
      <formula>NOT(ISERROR(SEARCH("4- Moderado",A55)))</formula>
    </cfRule>
    <cfRule type="containsText" dxfId="49" priority="113" operator="containsText" text="3- Bajo">
      <formula>NOT(ISERROR(SEARCH("3- Bajo",A55)))</formula>
    </cfRule>
    <cfRule type="containsText" dxfId="48" priority="114" operator="containsText" text="4- Bajo">
      <formula>NOT(ISERROR(SEARCH("4- Bajo",A55)))</formula>
    </cfRule>
    <cfRule type="containsText" dxfId="47" priority="115" operator="containsText" text="1- Bajo">
      <formula>NOT(ISERROR(SEARCH("1- Bajo",A55)))</formula>
    </cfRule>
  </conditionalFormatting>
  <conditionalFormatting sqref="F55:G55">
    <cfRule type="containsText" dxfId="46" priority="104" operator="containsText" text="3- Moderado">
      <formula>NOT(ISERROR(SEARCH("3- Moderado",F55)))</formula>
    </cfRule>
    <cfRule type="containsText" dxfId="45" priority="105" operator="containsText" text="6- Moderado">
      <formula>NOT(ISERROR(SEARCH("6- Moderado",F55)))</formula>
    </cfRule>
    <cfRule type="containsText" dxfId="44" priority="106" operator="containsText" text="4- Moderado">
      <formula>NOT(ISERROR(SEARCH("4- Moderado",F55)))</formula>
    </cfRule>
    <cfRule type="containsText" dxfId="43" priority="107" operator="containsText" text="3- Bajo">
      <formula>NOT(ISERROR(SEARCH("3- Bajo",F55)))</formula>
    </cfRule>
    <cfRule type="containsText" dxfId="42" priority="108" operator="containsText" text="4- Bajo">
      <formula>NOT(ISERROR(SEARCH("4- Bajo",F55)))</formula>
    </cfRule>
    <cfRule type="containsText" dxfId="41" priority="109" operator="containsText" text="1- Bajo">
      <formula>NOT(ISERROR(SEARCH("1- Bajo",F55)))</formula>
    </cfRule>
  </conditionalFormatting>
  <conditionalFormatting sqref="J55:J59">
    <cfRule type="containsText" dxfId="40" priority="99" operator="containsText" text="Bajo">
      <formula>NOT(ISERROR(SEARCH("Bajo",J55)))</formula>
    </cfRule>
    <cfRule type="containsText" dxfId="39" priority="100" operator="containsText" text="Moderado">
      <formula>NOT(ISERROR(SEARCH("Moderado",J55)))</formula>
    </cfRule>
    <cfRule type="containsText" dxfId="38" priority="101" operator="containsText" text="Alto">
      <formula>NOT(ISERROR(SEARCH("Alto",J55)))</formula>
    </cfRule>
    <cfRule type="containsText" dxfId="37" priority="102" operator="containsText" text="Extremo">
      <formula>NOT(ISERROR(SEARCH("Extremo",J55)))</formula>
    </cfRule>
    <cfRule type="colorScale" priority="103">
      <colorScale>
        <cfvo type="min"/>
        <cfvo type="max"/>
        <color rgb="FFFF7128"/>
        <color rgb="FFFFEF9C"/>
      </colorScale>
    </cfRule>
  </conditionalFormatting>
  <conditionalFormatting sqref="M55:M59">
    <cfRule type="containsText" dxfId="36" priority="74" operator="containsText" text="Moderado">
      <formula>NOT(ISERROR(SEARCH("Moderado",M55)))</formula>
    </cfRule>
    <cfRule type="containsText" dxfId="35" priority="94" operator="containsText" text="Bajo">
      <formula>NOT(ISERROR(SEARCH("Bajo",M55)))</formula>
    </cfRule>
    <cfRule type="containsText" dxfId="34" priority="95" operator="containsText" text="Moderado">
      <formula>NOT(ISERROR(SEARCH("Moderado",M55)))</formula>
    </cfRule>
    <cfRule type="containsText" dxfId="33" priority="96" operator="containsText" text="Alto">
      <formula>NOT(ISERROR(SEARCH("Alto",M55)))</formula>
    </cfRule>
    <cfRule type="containsText" dxfId="32" priority="97" operator="containsText" text="Extremo">
      <formula>NOT(ISERROR(SEARCH("Extremo",M55)))</formula>
    </cfRule>
    <cfRule type="colorScale" priority="98">
      <colorScale>
        <cfvo type="min"/>
        <cfvo type="max"/>
        <color rgb="FFFF7128"/>
        <color rgb="FFFFEF9C"/>
      </colorScale>
    </cfRule>
  </conditionalFormatting>
  <conditionalFormatting sqref="N55">
    <cfRule type="containsText" dxfId="31" priority="88" operator="containsText" text="3- Moderado">
      <formula>NOT(ISERROR(SEARCH("3- Moderado",N55)))</formula>
    </cfRule>
    <cfRule type="containsText" dxfId="30" priority="89" operator="containsText" text="6- Moderado">
      <formula>NOT(ISERROR(SEARCH("6- Moderado",N55)))</formula>
    </cfRule>
    <cfRule type="containsText" dxfId="29" priority="90" operator="containsText" text="4- Moderado">
      <formula>NOT(ISERROR(SEARCH("4- Moderado",N55)))</formula>
    </cfRule>
    <cfRule type="containsText" dxfId="28" priority="91" operator="containsText" text="3- Bajo">
      <formula>NOT(ISERROR(SEARCH("3- Bajo",N55)))</formula>
    </cfRule>
    <cfRule type="containsText" dxfId="27" priority="92" operator="containsText" text="4- Bajo">
      <formula>NOT(ISERROR(SEARCH("4- Bajo",N55)))</formula>
    </cfRule>
    <cfRule type="containsText" dxfId="26" priority="93" operator="containsText" text="1- Bajo">
      <formula>NOT(ISERROR(SEARCH("1- Bajo",N55)))</formula>
    </cfRule>
  </conditionalFormatting>
  <conditionalFormatting sqref="H55:H59">
    <cfRule type="containsText" dxfId="25" priority="75" operator="containsText" text="Muy Alta">
      <formula>NOT(ISERROR(SEARCH("Muy Alta",H55)))</formula>
    </cfRule>
    <cfRule type="containsText" dxfId="24" priority="76" operator="containsText" text="Alta">
      <formula>NOT(ISERROR(SEARCH("Alta",H55)))</formula>
    </cfRule>
    <cfRule type="containsText" dxfId="23" priority="77" operator="containsText" text="Muy Alta">
      <formula>NOT(ISERROR(SEARCH("Muy Alta",H55)))</formula>
    </cfRule>
    <cfRule type="containsText" dxfId="22" priority="82" operator="containsText" text="Muy Baja">
      <formula>NOT(ISERROR(SEARCH("Muy Baja",H55)))</formula>
    </cfRule>
    <cfRule type="containsText" dxfId="21" priority="83" operator="containsText" text="Baja">
      <formula>NOT(ISERROR(SEARCH("Baja",H55)))</formula>
    </cfRule>
    <cfRule type="containsText" dxfId="20" priority="84" operator="containsText" text="Media">
      <formula>NOT(ISERROR(SEARCH("Media",H55)))</formula>
    </cfRule>
    <cfRule type="containsText" dxfId="19" priority="85" operator="containsText" text="Alta">
      <formula>NOT(ISERROR(SEARCH("Alta",H55)))</formula>
    </cfRule>
    <cfRule type="containsText" dxfId="18" priority="87" operator="containsText" text="Muy Alta">
      <formula>NOT(ISERROR(SEARCH("Muy Alta",H55)))</formula>
    </cfRule>
  </conditionalFormatting>
  <conditionalFormatting sqref="I55:I59">
    <cfRule type="containsText" dxfId="17" priority="78" operator="containsText" text="Catastrófico">
      <formula>NOT(ISERROR(SEARCH("Catastrófico",I55)))</formula>
    </cfRule>
    <cfRule type="containsText" dxfId="16" priority="79" operator="containsText" text="Mayor">
      <formula>NOT(ISERROR(SEARCH("Mayor",I55)))</formula>
    </cfRule>
    <cfRule type="containsText" dxfId="15" priority="80" operator="containsText" text="Menor">
      <formula>NOT(ISERROR(SEARCH("Menor",I55)))</formula>
    </cfRule>
    <cfRule type="containsText" dxfId="14" priority="81" operator="containsText" text="Leve">
      <formula>NOT(ISERROR(SEARCH("Leve",I55)))</formula>
    </cfRule>
    <cfRule type="containsText" dxfId="13" priority="86" operator="containsText" text="Moderado">
      <formula>NOT(ISERROR(SEARCH("Moderado",I55)))</formula>
    </cfRule>
  </conditionalFormatting>
  <conditionalFormatting sqref="K55:K59">
    <cfRule type="containsText" dxfId="12" priority="73" operator="containsText" text="Media">
      <formula>NOT(ISERROR(SEARCH("Media",K55)))</formula>
    </cfRule>
  </conditionalFormatting>
  <conditionalFormatting sqref="L55:L59">
    <cfRule type="containsText" dxfId="11" priority="72" operator="containsText" text="Moderado">
      <formula>NOT(ISERROR(SEARCH("Moderado",L55)))</formula>
    </cfRule>
  </conditionalFormatting>
  <conditionalFormatting sqref="J55:J59">
    <cfRule type="containsText" dxfId="10" priority="71" operator="containsText" text="Moderado">
      <formula>NOT(ISERROR(SEARCH("Moderado",J55)))</formula>
    </cfRule>
  </conditionalFormatting>
  <conditionalFormatting sqref="J55:J59">
    <cfRule type="containsText" dxfId="9" priority="69" operator="containsText" text="Bajo">
      <formula>NOT(ISERROR(SEARCH("Bajo",J55)))</formula>
    </cfRule>
    <cfRule type="containsText" dxfId="8" priority="70" operator="containsText" text="Extremo">
      <formula>NOT(ISERROR(SEARCH("Extremo",J55)))</formula>
    </cfRule>
  </conditionalFormatting>
  <conditionalFormatting sqref="K55:K59">
    <cfRule type="containsText" dxfId="7" priority="67" operator="containsText" text="Baja">
      <formula>NOT(ISERROR(SEARCH("Baja",K55)))</formula>
    </cfRule>
    <cfRule type="containsText" dxfId="6" priority="68" operator="containsText" text="Muy Baja">
      <formula>NOT(ISERROR(SEARCH("Muy Baja",K55)))</formula>
    </cfRule>
  </conditionalFormatting>
  <conditionalFormatting sqref="K55:K59">
    <cfRule type="containsText" dxfId="5" priority="65" operator="containsText" text="Muy Alta">
      <formula>NOT(ISERROR(SEARCH("Muy Alta",K55)))</formula>
    </cfRule>
    <cfRule type="containsText" dxfId="4" priority="66" operator="containsText" text="Alta">
      <formula>NOT(ISERROR(SEARCH("Alta",K55)))</formula>
    </cfRule>
  </conditionalFormatting>
  <conditionalFormatting sqref="L55:L59">
    <cfRule type="containsText" dxfId="3" priority="61" operator="containsText" text="Catastrófico">
      <formula>NOT(ISERROR(SEARCH("Catastrófico",L55)))</formula>
    </cfRule>
    <cfRule type="containsText" dxfId="2" priority="62" operator="containsText" text="Mayor">
      <formula>NOT(ISERROR(SEARCH("Mayor",L55)))</formula>
    </cfRule>
    <cfRule type="containsText" dxfId="1" priority="63" operator="containsText" text="Menor">
      <formula>NOT(ISERROR(SEARCH("Menor",L55)))</formula>
    </cfRule>
    <cfRule type="containsText" dxfId="0" priority="64" operator="containsText" text="Leve">
      <formula>NOT(ISERROR(SEARCH("Leve",L55)))</formula>
    </cfRule>
  </conditionalFormatting>
  <dataValidations disablePrompts="1" count="7">
    <dataValidation allowBlank="1" showInputMessage="1" showErrorMessage="1" prompt="Seleccionar el tipo de riesgo teniendo en cuenta que  factor organizaconal afecta. Ver explicacion en hoja " sqref="E8" xr:uid="{44441922-0E16-4C57-8FC2-466029F1D955}"/>
    <dataValidation allowBlank="1" showInputMessage="1" showErrorMessage="1" prompt="Registrar qué factor  que ocasina el riesgo: un facot identtficado el contexto._x000a_O  personas, recursos, estilo de direccion , factores externos, , codiciones ambientales" sqref="F8:G8" xr:uid="{07DE9C67-ECC4-42F3-A3C8-01CDA8E71E1F}"/>
    <dataValidation allowBlank="1" showInputMessage="1" showErrorMessage="1" prompt="Que tan factible es que materialize el riesgo?" sqref="H8" xr:uid="{4D5E0DFF-F1F9-4682-88AA-6DE7F634DD2E}"/>
    <dataValidation allowBlank="1" showInputMessage="1" showErrorMessage="1" prompt="El grado de afectación puede ser " sqref="I8" xr:uid="{155768DD-4AD7-474F-8BAC-4B674E2AB28A}"/>
    <dataValidation allowBlank="1" showInputMessage="1" showErrorMessage="1" prompt="Describir las actividades que se van a desarrollar para el proyecto" sqref="O7" xr:uid="{79BA3C68-3643-47AC-928D-BD1EA969A7DD}"/>
    <dataValidation allowBlank="1" showInputMessage="1" showErrorMessage="1" prompt="Seleccionar si el responsable es el responsable de las acciones es el nivel central" sqref="P7:P8" xr:uid="{EDF92A4E-5E3F-4198-BFC5-7DA58BD4D919}"/>
    <dataValidation allowBlank="1" showInputMessage="1" showErrorMessage="1" prompt="seleccionar si el responsable de ejecutar las acciones es el nivel central" sqref="Q8" xr:uid="{B3E9CF0D-176C-465D-946D-7B6DBF7F9992}"/>
  </dataValidations>
  <pageMargins left="0.7" right="0.7" top="0.75" bottom="0.75" header="0.3" footer="0.3"/>
  <drawing r:id="rId1"/>
</worksheet>
</file>

<file path=xl/worksheets/sheet2.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A4909E1-C52A-46D0-895E-487421B516A7}">
  <sheetPr>
    <tabColor theme="8" tint="0.59999389629810485"/>
  </sheetPr>
  <dimension ref="A1:H37"/>
  <sheetViews>
    <sheetView topLeftCell="A13" zoomScale="78" zoomScaleNormal="78" workbookViewId="0">
      <selection activeCell="B9" sqref="B9:E9"/>
    </sheetView>
  </sheetViews>
  <sheetFormatPr baseColWidth="10" defaultColWidth="10.42578125" defaultRowHeight="12.75" x14ac:dyDescent="0.2"/>
  <cols>
    <col min="1" max="1" width="44.42578125" style="240" customWidth="1"/>
    <col min="2" max="2" width="15.42578125" style="241" customWidth="1"/>
    <col min="3" max="3" width="39.42578125" style="99" customWidth="1"/>
    <col min="4" max="4" width="24.140625" style="241" customWidth="1"/>
    <col min="5" max="5" width="46.42578125" style="99" customWidth="1"/>
    <col min="6" max="16384" width="10.42578125" style="99"/>
  </cols>
  <sheetData>
    <row r="1" spans="1:8" ht="12.75" customHeight="1" x14ac:dyDescent="0.2">
      <c r="A1" s="228"/>
      <c r="B1" s="263" t="s">
        <v>187</v>
      </c>
      <c r="C1" s="263"/>
      <c r="D1" s="263"/>
      <c r="E1" s="229"/>
      <c r="F1" s="228"/>
      <c r="G1" s="228"/>
      <c r="H1" s="228"/>
    </row>
    <row r="2" spans="1:8" ht="12.75" customHeight="1" x14ac:dyDescent="0.2">
      <c r="A2" s="228"/>
      <c r="B2" s="263" t="s">
        <v>197</v>
      </c>
      <c r="C2" s="263"/>
      <c r="D2" s="263"/>
      <c r="E2" s="229"/>
      <c r="F2" s="228"/>
      <c r="G2" s="228"/>
      <c r="H2" s="228"/>
    </row>
    <row r="3" spans="1:8" ht="12.75" customHeight="1" x14ac:dyDescent="0.2">
      <c r="A3" s="228"/>
      <c r="B3" s="230"/>
      <c r="C3" s="230"/>
      <c r="D3" s="230"/>
      <c r="E3" s="229"/>
      <c r="F3" s="228"/>
      <c r="G3" s="228"/>
      <c r="H3" s="228"/>
    </row>
    <row r="4" spans="1:8" ht="12.75" customHeight="1" x14ac:dyDescent="0.2">
      <c r="A4" s="228"/>
      <c r="B4" s="230"/>
      <c r="C4" s="230"/>
      <c r="D4" s="230"/>
      <c r="E4" s="229"/>
      <c r="F4" s="228"/>
      <c r="G4" s="228"/>
      <c r="H4" s="228"/>
    </row>
    <row r="5" spans="1:8" ht="54.75" customHeight="1" x14ac:dyDescent="0.2">
      <c r="A5" s="96" t="s">
        <v>344</v>
      </c>
      <c r="B5" s="264" t="s">
        <v>431</v>
      </c>
      <c r="C5" s="264"/>
      <c r="D5" s="96" t="s">
        <v>198</v>
      </c>
      <c r="E5" s="231" t="s">
        <v>432</v>
      </c>
    </row>
    <row r="6" spans="1:8" ht="16.7" customHeight="1" x14ac:dyDescent="0.2">
      <c r="A6" s="93"/>
      <c r="B6" s="94"/>
      <c r="C6" s="94"/>
      <c r="D6" s="93"/>
      <c r="E6" s="232"/>
    </row>
    <row r="7" spans="1:8" ht="21.75" customHeight="1" x14ac:dyDescent="0.2">
      <c r="A7" s="97" t="s">
        <v>345</v>
      </c>
      <c r="B7" s="265"/>
      <c r="C7" s="265"/>
      <c r="D7" s="265"/>
      <c r="E7" s="265"/>
    </row>
    <row r="8" spans="1:8" ht="13.35" customHeight="1" x14ac:dyDescent="0.2">
      <c r="A8" s="98"/>
      <c r="B8" s="98"/>
      <c r="D8" s="233"/>
      <c r="E8" s="233"/>
    </row>
    <row r="9" spans="1:8" ht="147.75" customHeight="1" x14ac:dyDescent="0.2">
      <c r="A9" s="98" t="s">
        <v>199</v>
      </c>
      <c r="B9" s="266" t="s">
        <v>433</v>
      </c>
      <c r="C9" s="266"/>
      <c r="D9" s="266"/>
      <c r="E9" s="266"/>
    </row>
    <row r="10" spans="1:8" ht="21" customHeight="1" x14ac:dyDescent="0.2">
      <c r="A10" s="98"/>
      <c r="B10" s="98"/>
      <c r="D10" s="233"/>
      <c r="E10" s="233"/>
    </row>
    <row r="11" spans="1:8" x14ac:dyDescent="0.2">
      <c r="A11" s="262" t="s">
        <v>200</v>
      </c>
      <c r="B11" s="262"/>
      <c r="C11" s="262"/>
      <c r="D11" s="262"/>
      <c r="E11" s="262"/>
    </row>
    <row r="12" spans="1:8" ht="12.75" customHeight="1" x14ac:dyDescent="0.2">
      <c r="A12" s="100" t="s">
        <v>201</v>
      </c>
      <c r="B12" s="100" t="s">
        <v>202</v>
      </c>
      <c r="C12" s="101" t="s">
        <v>203</v>
      </c>
      <c r="D12" s="101" t="s">
        <v>204</v>
      </c>
      <c r="E12" s="101" t="s">
        <v>205</v>
      </c>
    </row>
    <row r="13" spans="1:8" ht="12.75" customHeight="1" x14ac:dyDescent="0.2">
      <c r="A13" s="100"/>
      <c r="B13" s="100"/>
      <c r="C13" s="101"/>
      <c r="D13" s="101"/>
      <c r="E13" s="101"/>
    </row>
    <row r="14" spans="1:8" ht="59.25" customHeight="1" x14ac:dyDescent="0.2">
      <c r="A14" s="272" t="s">
        <v>206</v>
      </c>
      <c r="B14" s="227">
        <v>1</v>
      </c>
      <c r="C14" s="234" t="s">
        <v>434</v>
      </c>
      <c r="D14" s="227">
        <v>1</v>
      </c>
      <c r="E14" s="186" t="s">
        <v>435</v>
      </c>
    </row>
    <row r="15" spans="1:8" ht="89.25" x14ac:dyDescent="0.2">
      <c r="A15" s="273"/>
      <c r="B15" s="227">
        <v>2</v>
      </c>
      <c r="C15" s="234" t="s">
        <v>436</v>
      </c>
      <c r="D15" s="227">
        <v>2</v>
      </c>
      <c r="E15" s="186" t="s">
        <v>437</v>
      </c>
    </row>
    <row r="16" spans="1:8" ht="41.45" customHeight="1" x14ac:dyDescent="0.2">
      <c r="A16" s="274"/>
      <c r="B16" s="227"/>
      <c r="C16" s="234"/>
      <c r="D16" s="227">
        <v>3</v>
      </c>
      <c r="E16" s="186" t="s">
        <v>438</v>
      </c>
    </row>
    <row r="17" spans="1:7" ht="55.5" customHeight="1" x14ac:dyDescent="0.2">
      <c r="A17" s="270" t="s">
        <v>207</v>
      </c>
      <c r="B17" s="227">
        <v>3</v>
      </c>
      <c r="C17" s="234" t="s">
        <v>439</v>
      </c>
      <c r="D17" s="227">
        <v>4</v>
      </c>
      <c r="E17" s="186" t="s">
        <v>440</v>
      </c>
    </row>
    <row r="18" spans="1:7" ht="33.75" customHeight="1" x14ac:dyDescent="0.2">
      <c r="A18" s="271"/>
      <c r="B18" s="227">
        <v>4</v>
      </c>
      <c r="C18" s="234" t="s">
        <v>441</v>
      </c>
      <c r="D18" s="227">
        <v>5</v>
      </c>
      <c r="E18" s="235" t="s">
        <v>442</v>
      </c>
    </row>
    <row r="19" spans="1:7" ht="30" customHeight="1" x14ac:dyDescent="0.2">
      <c r="A19" s="270" t="s">
        <v>346</v>
      </c>
      <c r="B19" s="227">
        <v>5</v>
      </c>
      <c r="C19" s="234" t="s">
        <v>443</v>
      </c>
      <c r="D19" s="227"/>
      <c r="E19" s="186"/>
    </row>
    <row r="20" spans="1:7" ht="30" customHeight="1" x14ac:dyDescent="0.2">
      <c r="A20" s="271"/>
      <c r="B20" s="227"/>
      <c r="C20" s="234"/>
      <c r="D20" s="227"/>
      <c r="E20" s="186"/>
    </row>
    <row r="21" spans="1:7" ht="74.25" customHeight="1" x14ac:dyDescent="0.2">
      <c r="A21" s="187" t="s">
        <v>347</v>
      </c>
      <c r="B21" s="227">
        <v>6</v>
      </c>
      <c r="C21" s="234" t="s">
        <v>444</v>
      </c>
      <c r="D21" s="227">
        <v>6</v>
      </c>
      <c r="E21" s="235" t="s">
        <v>445</v>
      </c>
      <c r="G21" s="186"/>
    </row>
    <row r="22" spans="1:7" ht="63.75" customHeight="1" x14ac:dyDescent="0.2">
      <c r="A22" s="187" t="s">
        <v>446</v>
      </c>
      <c r="B22" s="227">
        <v>7</v>
      </c>
      <c r="C22" s="234" t="s">
        <v>447</v>
      </c>
      <c r="D22" s="227"/>
      <c r="E22" s="186"/>
    </row>
    <row r="23" spans="1:7" ht="53.25" customHeight="1" x14ac:dyDescent="0.2">
      <c r="A23" s="272" t="s">
        <v>448</v>
      </c>
      <c r="B23" s="227">
        <v>8</v>
      </c>
      <c r="C23" s="189" t="s">
        <v>348</v>
      </c>
      <c r="D23" s="188">
        <v>8</v>
      </c>
      <c r="E23" s="190" t="s">
        <v>349</v>
      </c>
    </row>
    <row r="24" spans="1:7" ht="39.75" customHeight="1" x14ac:dyDescent="0.2">
      <c r="A24" s="274"/>
      <c r="B24" s="227">
        <v>9</v>
      </c>
      <c r="C24" s="189" t="s">
        <v>350</v>
      </c>
      <c r="D24" s="188">
        <v>9</v>
      </c>
      <c r="E24" s="236" t="s">
        <v>449</v>
      </c>
      <c r="G24" s="186"/>
    </row>
    <row r="25" spans="1:7" ht="52.5" customHeight="1" x14ac:dyDescent="0.2">
      <c r="A25" s="267" t="s">
        <v>208</v>
      </c>
      <c r="B25" s="268"/>
      <c r="C25" s="268"/>
      <c r="D25" s="268"/>
      <c r="E25" s="269"/>
    </row>
    <row r="26" spans="1:7" ht="61.5" customHeight="1" x14ac:dyDescent="0.2">
      <c r="A26" s="103" t="s">
        <v>209</v>
      </c>
      <c r="B26" s="104" t="s">
        <v>202</v>
      </c>
      <c r="C26" s="105" t="s">
        <v>210</v>
      </c>
      <c r="D26" s="105" t="s">
        <v>204</v>
      </c>
      <c r="E26" s="105" t="s">
        <v>450</v>
      </c>
    </row>
    <row r="27" spans="1:7" ht="61.5" customHeight="1" x14ac:dyDescent="0.2">
      <c r="A27" s="192" t="s">
        <v>451</v>
      </c>
      <c r="B27" s="227">
        <v>1</v>
      </c>
      <c r="C27" s="237" t="s">
        <v>452</v>
      </c>
      <c r="D27" s="102">
        <v>1</v>
      </c>
      <c r="E27" s="186" t="s">
        <v>453</v>
      </c>
    </row>
    <row r="28" spans="1:7" s="106" customFormat="1" ht="63.75" x14ac:dyDescent="0.2">
      <c r="A28" s="192" t="s">
        <v>211</v>
      </c>
      <c r="B28" s="227">
        <v>2</v>
      </c>
      <c r="C28" s="238" t="s">
        <v>454</v>
      </c>
      <c r="D28" s="107">
        <v>2</v>
      </c>
      <c r="E28" s="186" t="s">
        <v>455</v>
      </c>
    </row>
    <row r="29" spans="1:7" ht="50.25" customHeight="1" x14ac:dyDescent="0.2">
      <c r="A29" s="193" t="s">
        <v>212</v>
      </c>
      <c r="B29" s="227">
        <v>3</v>
      </c>
      <c r="C29" s="235" t="s">
        <v>456</v>
      </c>
      <c r="D29" s="107">
        <v>3</v>
      </c>
      <c r="E29" s="186" t="s">
        <v>457</v>
      </c>
    </row>
    <row r="30" spans="1:7" ht="66.75" customHeight="1" x14ac:dyDescent="0.2">
      <c r="A30" s="193" t="s">
        <v>351</v>
      </c>
      <c r="B30" s="227">
        <v>4</v>
      </c>
      <c r="C30" s="235" t="s">
        <v>458</v>
      </c>
      <c r="D30" s="107">
        <v>4</v>
      </c>
      <c r="E30" s="186" t="s">
        <v>459</v>
      </c>
    </row>
    <row r="31" spans="1:7" ht="102" x14ac:dyDescent="0.2">
      <c r="A31" s="270" t="s">
        <v>213</v>
      </c>
      <c r="B31" s="227">
        <v>5</v>
      </c>
      <c r="C31" s="235" t="s">
        <v>460</v>
      </c>
      <c r="D31" s="107">
        <v>5</v>
      </c>
      <c r="E31" s="186" t="s">
        <v>461</v>
      </c>
    </row>
    <row r="32" spans="1:7" ht="63" customHeight="1" x14ac:dyDescent="0.2">
      <c r="A32" s="271"/>
      <c r="B32" s="227">
        <v>6</v>
      </c>
      <c r="C32" s="235" t="s">
        <v>462</v>
      </c>
      <c r="D32" s="107"/>
      <c r="E32" s="186"/>
    </row>
    <row r="33" spans="1:5" ht="33.950000000000003" customHeight="1" x14ac:dyDescent="0.2">
      <c r="A33" s="193" t="s">
        <v>214</v>
      </c>
      <c r="B33" s="227">
        <v>7</v>
      </c>
      <c r="C33" s="235" t="s">
        <v>463</v>
      </c>
      <c r="D33" s="107">
        <v>6</v>
      </c>
      <c r="E33" s="186" t="s">
        <v>464</v>
      </c>
    </row>
    <row r="34" spans="1:5" ht="29.1" customHeight="1" x14ac:dyDescent="0.2">
      <c r="A34" s="193" t="s">
        <v>352</v>
      </c>
      <c r="B34" s="227"/>
      <c r="C34" s="235"/>
      <c r="D34" s="107">
        <v>7</v>
      </c>
      <c r="E34" s="186" t="s">
        <v>465</v>
      </c>
    </row>
    <row r="35" spans="1:5" ht="73.5" customHeight="1" x14ac:dyDescent="0.2">
      <c r="A35" s="193" t="s">
        <v>215</v>
      </c>
      <c r="B35" s="227">
        <v>8</v>
      </c>
      <c r="C35" s="239" t="s">
        <v>466</v>
      </c>
      <c r="D35" s="107">
        <v>8</v>
      </c>
      <c r="E35" s="186" t="s">
        <v>467</v>
      </c>
    </row>
    <row r="36" spans="1:5" ht="59.25" customHeight="1" x14ac:dyDescent="0.2">
      <c r="A36" s="193" t="s">
        <v>216</v>
      </c>
      <c r="B36" s="227">
        <v>9</v>
      </c>
      <c r="C36" s="234" t="s">
        <v>468</v>
      </c>
      <c r="D36" s="107">
        <v>9</v>
      </c>
      <c r="E36" s="186" t="s">
        <v>469</v>
      </c>
    </row>
    <row r="37" spans="1:5" ht="80.25" customHeight="1" x14ac:dyDescent="0.2">
      <c r="A37" s="193" t="s">
        <v>470</v>
      </c>
      <c r="B37" s="227">
        <v>10</v>
      </c>
      <c r="C37" s="234" t="s">
        <v>471</v>
      </c>
      <c r="D37" s="191"/>
      <c r="E37" s="186" t="s">
        <v>472</v>
      </c>
    </row>
  </sheetData>
  <mergeCells count="12">
    <mergeCell ref="A25:E25"/>
    <mergeCell ref="A31:A32"/>
    <mergeCell ref="A14:A16"/>
    <mergeCell ref="A17:A18"/>
    <mergeCell ref="A19:A20"/>
    <mergeCell ref="A23:A24"/>
    <mergeCell ref="A11:E11"/>
    <mergeCell ref="B1:D1"/>
    <mergeCell ref="B2:D2"/>
    <mergeCell ref="B5:C5"/>
    <mergeCell ref="B7:E7"/>
    <mergeCell ref="B9:E9"/>
  </mergeCells>
  <pageMargins left="0.7" right="0.7" top="0.75" bottom="0.75" header="0.3" footer="0.3"/>
  <pageSetup orientation="portrait" r:id="rId1"/>
  <drawing r:id="rId2"/>
</worksheet>
</file>

<file path=xl/worksheets/sheet3.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934424E3-4C7B-4587-B36C-90FD06C34BCE}">
  <sheetPr>
    <tabColor rgb="FF002060"/>
  </sheetPr>
  <dimension ref="A1:G9"/>
  <sheetViews>
    <sheetView zoomScale="90" zoomScaleNormal="90" workbookViewId="0">
      <selection activeCell="A6" sqref="A6"/>
    </sheetView>
  </sheetViews>
  <sheetFormatPr baseColWidth="10" defaultColWidth="10.42578125" defaultRowHeight="12.75" x14ac:dyDescent="0.2"/>
  <cols>
    <col min="1" max="1" width="52.140625" style="240" customWidth="1"/>
    <col min="2" max="2" width="5.42578125" style="256" customWidth="1"/>
    <col min="3" max="3" width="9.7109375" style="241" customWidth="1"/>
    <col min="4" max="4" width="10.5703125" style="241" customWidth="1"/>
    <col min="5" max="5" width="5.42578125" style="241" customWidth="1"/>
    <col min="6" max="6" width="44.42578125" style="240" customWidth="1"/>
    <col min="7" max="16384" width="10.42578125" style="99"/>
  </cols>
  <sheetData>
    <row r="1" spans="1:7" ht="22.5" customHeight="1" x14ac:dyDescent="0.2">
      <c r="A1" s="275" t="s">
        <v>187</v>
      </c>
      <c r="B1" s="275"/>
      <c r="C1" s="275"/>
      <c r="D1" s="275"/>
      <c r="E1" s="275"/>
      <c r="F1" s="275"/>
    </row>
    <row r="2" spans="1:7" x14ac:dyDescent="0.2">
      <c r="A2" s="276" t="s">
        <v>188</v>
      </c>
      <c r="B2" s="276"/>
      <c r="C2" s="276"/>
      <c r="D2" s="276"/>
      <c r="E2" s="276"/>
      <c r="F2" s="276"/>
    </row>
    <row r="3" spans="1:7" x14ac:dyDescent="0.2">
      <c r="A3" s="277" t="s">
        <v>189</v>
      </c>
      <c r="B3" s="278"/>
      <c r="C3" s="278"/>
      <c r="D3" s="278"/>
      <c r="E3" s="278"/>
      <c r="F3" s="279"/>
    </row>
    <row r="4" spans="1:7" ht="28.5" customHeight="1" x14ac:dyDescent="0.2">
      <c r="A4" s="280" t="s">
        <v>190</v>
      </c>
      <c r="B4" s="282" t="s">
        <v>191</v>
      </c>
      <c r="C4" s="283"/>
      <c r="D4" s="283"/>
      <c r="E4" s="284"/>
      <c r="F4" s="242" t="s">
        <v>192</v>
      </c>
    </row>
    <row r="5" spans="1:7" ht="46.5" customHeight="1" x14ac:dyDescent="0.2">
      <c r="A5" s="281"/>
      <c r="B5" s="243" t="s">
        <v>193</v>
      </c>
      <c r="C5" s="243" t="s">
        <v>194</v>
      </c>
      <c r="D5" s="243" t="s">
        <v>195</v>
      </c>
      <c r="E5" s="243" t="s">
        <v>196</v>
      </c>
      <c r="F5" s="244"/>
    </row>
    <row r="6" spans="1:7" ht="33" customHeight="1" x14ac:dyDescent="0.2">
      <c r="A6" s="245" t="s">
        <v>473</v>
      </c>
      <c r="B6" s="246">
        <v>2</v>
      </c>
      <c r="C6" s="247">
        <v>1</v>
      </c>
      <c r="D6" s="248"/>
      <c r="E6" s="247">
        <v>1</v>
      </c>
      <c r="F6" s="186" t="s">
        <v>474</v>
      </c>
      <c r="G6" s="249"/>
    </row>
    <row r="7" spans="1:7" ht="33.75" customHeight="1" x14ac:dyDescent="0.2">
      <c r="A7" s="250" t="s">
        <v>475</v>
      </c>
      <c r="B7" s="246"/>
      <c r="C7" s="247" t="s">
        <v>353</v>
      </c>
      <c r="D7" s="251"/>
      <c r="E7" s="247">
        <v>1</v>
      </c>
      <c r="F7" s="186" t="s">
        <v>474</v>
      </c>
    </row>
    <row r="8" spans="1:7" ht="63.75" x14ac:dyDescent="0.2">
      <c r="A8" s="252" t="s">
        <v>476</v>
      </c>
      <c r="B8" s="246">
        <v>5.6</v>
      </c>
      <c r="C8" s="247">
        <v>6</v>
      </c>
      <c r="D8" s="247">
        <v>3.6</v>
      </c>
      <c r="E8" s="247">
        <v>1</v>
      </c>
      <c r="F8" s="186" t="s">
        <v>477</v>
      </c>
    </row>
    <row r="9" spans="1:7" ht="51" x14ac:dyDescent="0.2">
      <c r="A9" s="253" t="s">
        <v>478</v>
      </c>
      <c r="B9" s="254">
        <v>8.1</v>
      </c>
      <c r="C9" s="255" t="s">
        <v>479</v>
      </c>
      <c r="D9" s="255" t="s">
        <v>480</v>
      </c>
      <c r="E9" s="255">
        <v>1.9</v>
      </c>
      <c r="F9" s="186" t="s">
        <v>481</v>
      </c>
    </row>
  </sheetData>
  <mergeCells count="5">
    <mergeCell ref="A1:F1"/>
    <mergeCell ref="A2:F2"/>
    <mergeCell ref="A3:F3"/>
    <mergeCell ref="A4:A5"/>
    <mergeCell ref="B4:E4"/>
  </mergeCells>
  <dataValidations count="2">
    <dataValidation allowBlank="1" showInputMessage="1" showErrorMessage="1" prompt="Escribir&quot; Plan de Acción &quot;si se va a documentar en este Plan de Acción o   escribir en el &quot;Plan o  acciones de  riesgos&quot;   si la debilidad o la amenaza ya están documentadas en riesgos o se van a documentar alli" sqref="J5 F4" xr:uid="{463721F5-762F-4331-A80E-EA58C218D8AC}"/>
    <dataValidation allowBlank="1" showInputMessage="1" showErrorMessage="1" prompt="Proponer y escribir en una frase la estrategia para gestionar la debilidad, la oportunidad, la amenaza o la fortaleza.Usar verbo de acción en infinitivo._x000a_" sqref="G1 A4" xr:uid="{855BA805-223B-4B2B-AFCB-2D53123955D2}"/>
  </dataValidations>
  <pageMargins left="0.7" right="0.7" top="0.75" bottom="0.75" header="0.3" footer="0.3"/>
  <pageSetup orientation="portrait" r:id="rId1"/>
  <drawing r:id="rId2"/>
</worksheet>
</file>

<file path=xl/worksheets/sheet4.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C743AB46-F936-467C-996B-3A74F10E98FB}">
  <sheetPr>
    <tabColor theme="7" tint="0.39997558519241921"/>
  </sheetPr>
  <dimension ref="B1:H41"/>
  <sheetViews>
    <sheetView topLeftCell="A20" zoomScale="112" zoomScaleNormal="112" workbookViewId="0">
      <selection activeCell="A31" sqref="A31"/>
    </sheetView>
  </sheetViews>
  <sheetFormatPr baseColWidth="10" defaultColWidth="11.42578125" defaultRowHeight="15" x14ac:dyDescent="0.25"/>
  <cols>
    <col min="1" max="1" width="2.85546875" style="7" customWidth="1"/>
    <col min="2" max="3" width="24.7109375" style="7" customWidth="1"/>
    <col min="4" max="4" width="16" style="7" customWidth="1"/>
    <col min="5" max="5" width="24.7109375" style="7" customWidth="1"/>
    <col min="6" max="6" width="27.7109375" style="7" customWidth="1"/>
    <col min="7" max="8" width="24.7109375" style="7" customWidth="1"/>
    <col min="9" max="16384" width="11.42578125" style="7"/>
  </cols>
  <sheetData>
    <row r="1" spans="2:8" ht="15.75" thickBot="1" x14ac:dyDescent="0.3"/>
    <row r="2" spans="2:8" ht="18" x14ac:dyDescent="0.25">
      <c r="B2" s="310" t="s">
        <v>69</v>
      </c>
      <c r="C2" s="311"/>
      <c r="D2" s="311"/>
      <c r="E2" s="311"/>
      <c r="F2" s="311"/>
      <c r="G2" s="311"/>
      <c r="H2" s="312"/>
    </row>
    <row r="3" spans="2:8" ht="16.5" x14ac:dyDescent="0.25">
      <c r="B3" s="313" t="s">
        <v>70</v>
      </c>
      <c r="C3" s="314"/>
      <c r="D3" s="314"/>
      <c r="E3" s="314"/>
      <c r="F3" s="314"/>
      <c r="G3" s="314"/>
      <c r="H3" s="315"/>
    </row>
    <row r="4" spans="2:8" ht="88.5" customHeight="1" x14ac:dyDescent="0.25">
      <c r="B4" s="316" t="s">
        <v>427</v>
      </c>
      <c r="C4" s="317"/>
      <c r="D4" s="317"/>
      <c r="E4" s="317"/>
      <c r="F4" s="317"/>
      <c r="G4" s="317"/>
      <c r="H4" s="318"/>
    </row>
    <row r="5" spans="2:8" ht="16.5" x14ac:dyDescent="0.25">
      <c r="B5" s="8"/>
      <c r="C5" s="9"/>
      <c r="D5" s="9"/>
      <c r="E5" s="9"/>
      <c r="F5" s="9"/>
      <c r="G5" s="9"/>
      <c r="H5" s="10"/>
    </row>
    <row r="6" spans="2:8" ht="16.5" customHeight="1" x14ac:dyDescent="0.25">
      <c r="B6" s="319" t="s">
        <v>354</v>
      </c>
      <c r="C6" s="320"/>
      <c r="D6" s="320"/>
      <c r="E6" s="320"/>
      <c r="F6" s="320"/>
      <c r="G6" s="320"/>
      <c r="H6" s="321"/>
    </row>
    <row r="7" spans="2:8" ht="44.25" customHeight="1" x14ac:dyDescent="0.25">
      <c r="B7" s="319"/>
      <c r="C7" s="320"/>
      <c r="D7" s="320"/>
      <c r="E7" s="320"/>
      <c r="F7" s="320"/>
      <c r="G7" s="320"/>
      <c r="H7" s="321"/>
    </row>
    <row r="8" spans="2:8" ht="15.75" thickBot="1" x14ac:dyDescent="0.3">
      <c r="B8" s="11"/>
      <c r="C8" s="12"/>
      <c r="D8" s="13"/>
      <c r="E8" s="14"/>
      <c r="F8" s="14"/>
      <c r="G8" s="15"/>
      <c r="H8" s="16"/>
    </row>
    <row r="9" spans="2:8" x14ac:dyDescent="0.25">
      <c r="B9" s="11"/>
      <c r="C9" s="306" t="s">
        <v>71</v>
      </c>
      <c r="D9" s="307"/>
      <c r="E9" s="308" t="s">
        <v>72</v>
      </c>
      <c r="F9" s="309"/>
      <c r="G9" s="12"/>
      <c r="H9" s="16"/>
    </row>
    <row r="10" spans="2:8" ht="35.25" customHeight="1" x14ac:dyDescent="0.25">
      <c r="B10" s="11"/>
      <c r="C10" s="302" t="s">
        <v>73</v>
      </c>
      <c r="D10" s="303"/>
      <c r="E10" s="304" t="s">
        <v>74</v>
      </c>
      <c r="F10" s="305"/>
      <c r="G10" s="12"/>
      <c r="H10" s="16"/>
    </row>
    <row r="11" spans="2:8" ht="17.25" customHeight="1" x14ac:dyDescent="0.25">
      <c r="B11" s="11"/>
      <c r="C11" s="302" t="s">
        <v>75</v>
      </c>
      <c r="D11" s="303"/>
      <c r="E11" s="304" t="s">
        <v>76</v>
      </c>
      <c r="F11" s="305"/>
      <c r="G11" s="12"/>
      <c r="H11" s="16"/>
    </row>
    <row r="12" spans="2:8" ht="19.5" customHeight="1" x14ac:dyDescent="0.25">
      <c r="B12" s="11"/>
      <c r="C12" s="302" t="s">
        <v>77</v>
      </c>
      <c r="D12" s="303"/>
      <c r="E12" s="304" t="s">
        <v>78</v>
      </c>
      <c r="F12" s="305"/>
      <c r="G12" s="12"/>
      <c r="H12" s="16"/>
    </row>
    <row r="13" spans="2:8" ht="27" customHeight="1" x14ac:dyDescent="0.25">
      <c r="B13" s="11"/>
      <c r="C13" s="302" t="s">
        <v>79</v>
      </c>
      <c r="D13" s="303"/>
      <c r="E13" s="304" t="s">
        <v>173</v>
      </c>
      <c r="F13" s="305"/>
      <c r="G13" s="12"/>
      <c r="H13" s="16"/>
    </row>
    <row r="14" spans="2:8" ht="34.5" customHeight="1" x14ac:dyDescent="0.25">
      <c r="B14" s="11"/>
      <c r="C14" s="300" t="s">
        <v>8</v>
      </c>
      <c r="D14" s="301"/>
      <c r="E14" s="294" t="s">
        <v>386</v>
      </c>
      <c r="F14" s="295"/>
      <c r="G14" s="12"/>
      <c r="H14" s="16"/>
    </row>
    <row r="15" spans="2:8" ht="27.75" customHeight="1" x14ac:dyDescent="0.25">
      <c r="B15" s="11"/>
      <c r="C15" s="300" t="s">
        <v>9</v>
      </c>
      <c r="D15" s="301"/>
      <c r="E15" s="294" t="s">
        <v>80</v>
      </c>
      <c r="F15" s="295"/>
      <c r="G15" s="12"/>
      <c r="H15" s="16"/>
    </row>
    <row r="16" spans="2:8" ht="28.5" customHeight="1" x14ac:dyDescent="0.25">
      <c r="B16" s="11"/>
      <c r="C16" s="300" t="s">
        <v>10</v>
      </c>
      <c r="D16" s="301"/>
      <c r="E16" s="294" t="s">
        <v>81</v>
      </c>
      <c r="F16" s="295"/>
      <c r="G16" s="12"/>
      <c r="H16" s="16"/>
    </row>
    <row r="17" spans="2:8" ht="72.75" customHeight="1" x14ac:dyDescent="0.25">
      <c r="B17" s="11"/>
      <c r="C17" s="300" t="s">
        <v>11</v>
      </c>
      <c r="D17" s="301"/>
      <c r="E17" s="294" t="s">
        <v>387</v>
      </c>
      <c r="F17" s="295"/>
      <c r="G17" s="12"/>
      <c r="H17" s="16"/>
    </row>
    <row r="18" spans="2:8" ht="64.5" customHeight="1" x14ac:dyDescent="0.25">
      <c r="B18" s="11"/>
      <c r="C18" s="300" t="s">
        <v>12</v>
      </c>
      <c r="D18" s="301"/>
      <c r="E18" s="294" t="s">
        <v>421</v>
      </c>
      <c r="F18" s="295"/>
      <c r="G18" s="12"/>
      <c r="H18" s="16"/>
    </row>
    <row r="19" spans="2:8" ht="71.25" customHeight="1" x14ac:dyDescent="0.25">
      <c r="B19" s="11"/>
      <c r="C19" s="300" t="s">
        <v>82</v>
      </c>
      <c r="D19" s="301"/>
      <c r="E19" s="294" t="s">
        <v>420</v>
      </c>
      <c r="F19" s="295"/>
      <c r="G19" s="12"/>
      <c r="H19" s="16"/>
    </row>
    <row r="20" spans="2:8" ht="55.5" customHeight="1" x14ac:dyDescent="0.25">
      <c r="B20" s="11"/>
      <c r="C20" s="292" t="s">
        <v>83</v>
      </c>
      <c r="D20" s="293"/>
      <c r="E20" s="294" t="s">
        <v>419</v>
      </c>
      <c r="F20" s="295"/>
      <c r="G20" s="12"/>
      <c r="H20" s="16"/>
    </row>
    <row r="21" spans="2:8" ht="42" customHeight="1" x14ac:dyDescent="0.25">
      <c r="B21" s="11"/>
      <c r="C21" s="292" t="s">
        <v>18</v>
      </c>
      <c r="D21" s="293"/>
      <c r="E21" s="294" t="s">
        <v>418</v>
      </c>
      <c r="F21" s="295"/>
      <c r="G21" s="12"/>
      <c r="H21" s="16"/>
    </row>
    <row r="22" spans="2:8" ht="59.25" customHeight="1" x14ac:dyDescent="0.25">
      <c r="B22" s="11"/>
      <c r="C22" s="292" t="s">
        <v>20</v>
      </c>
      <c r="D22" s="293"/>
      <c r="E22" s="294" t="s">
        <v>355</v>
      </c>
      <c r="F22" s="295"/>
      <c r="G22" s="12"/>
      <c r="H22" s="16"/>
    </row>
    <row r="23" spans="2:8" ht="23.25" customHeight="1" x14ac:dyDescent="0.25">
      <c r="B23" s="11"/>
      <c r="C23" s="292" t="s">
        <v>21</v>
      </c>
      <c r="D23" s="293"/>
      <c r="E23" s="294" t="s">
        <v>417</v>
      </c>
      <c r="F23" s="295"/>
      <c r="G23" s="12"/>
      <c r="H23" s="16"/>
    </row>
    <row r="24" spans="2:8" ht="30.75" customHeight="1" x14ac:dyDescent="0.25">
      <c r="B24" s="11"/>
      <c r="C24" s="292" t="s">
        <v>84</v>
      </c>
      <c r="D24" s="293"/>
      <c r="E24" s="294" t="s">
        <v>422</v>
      </c>
      <c r="F24" s="295"/>
      <c r="G24" s="12"/>
      <c r="H24" s="16"/>
    </row>
    <row r="25" spans="2:8" ht="33" customHeight="1" x14ac:dyDescent="0.25">
      <c r="B25" s="11"/>
      <c r="C25" s="292" t="s">
        <v>85</v>
      </c>
      <c r="D25" s="293"/>
      <c r="E25" s="294" t="s">
        <v>423</v>
      </c>
      <c r="F25" s="295"/>
      <c r="G25" s="12"/>
      <c r="H25" s="16"/>
    </row>
    <row r="26" spans="2:8" ht="30" customHeight="1" x14ac:dyDescent="0.25">
      <c r="B26" s="11"/>
      <c r="C26" s="292" t="s">
        <v>86</v>
      </c>
      <c r="D26" s="293"/>
      <c r="E26" s="294" t="s">
        <v>416</v>
      </c>
      <c r="F26" s="295"/>
      <c r="G26" s="12"/>
      <c r="H26" s="16"/>
    </row>
    <row r="27" spans="2:8" ht="35.25" customHeight="1" x14ac:dyDescent="0.25">
      <c r="B27" s="11"/>
      <c r="C27" s="292" t="s">
        <v>87</v>
      </c>
      <c r="D27" s="293"/>
      <c r="E27" s="294" t="s">
        <v>424</v>
      </c>
      <c r="F27" s="295"/>
      <c r="G27" s="12"/>
      <c r="H27" s="16"/>
    </row>
    <row r="28" spans="2:8" ht="31.5" customHeight="1" x14ac:dyDescent="0.25">
      <c r="B28" s="11"/>
      <c r="C28" s="292" t="s">
        <v>88</v>
      </c>
      <c r="D28" s="293"/>
      <c r="E28" s="294" t="s">
        <v>425</v>
      </c>
      <c r="F28" s="295"/>
      <c r="G28" s="12"/>
      <c r="H28" s="16"/>
    </row>
    <row r="29" spans="2:8" ht="35.25" customHeight="1" x14ac:dyDescent="0.25">
      <c r="B29" s="11"/>
      <c r="C29" s="292" t="s">
        <v>89</v>
      </c>
      <c r="D29" s="293"/>
      <c r="E29" s="294" t="s">
        <v>426</v>
      </c>
      <c r="F29" s="295"/>
      <c r="G29" s="12"/>
      <c r="H29" s="16"/>
    </row>
    <row r="30" spans="2:8" ht="59.25" customHeight="1" x14ac:dyDescent="0.25">
      <c r="B30" s="11"/>
      <c r="C30" s="292" t="s">
        <v>90</v>
      </c>
      <c r="D30" s="293"/>
      <c r="E30" s="294" t="s">
        <v>428</v>
      </c>
      <c r="F30" s="295"/>
      <c r="G30" s="12"/>
      <c r="H30" s="16"/>
    </row>
    <row r="31" spans="2:8" ht="57" customHeight="1" x14ac:dyDescent="0.25">
      <c r="B31" s="11"/>
      <c r="C31" s="292" t="s">
        <v>25</v>
      </c>
      <c r="D31" s="293"/>
      <c r="E31" s="294" t="s">
        <v>429</v>
      </c>
      <c r="F31" s="295"/>
      <c r="G31" s="12"/>
      <c r="H31" s="16"/>
    </row>
    <row r="32" spans="2:8" ht="82.5" customHeight="1" x14ac:dyDescent="0.25">
      <c r="B32" s="11"/>
      <c r="C32" s="292" t="s">
        <v>91</v>
      </c>
      <c r="D32" s="293"/>
      <c r="E32" s="294" t="s">
        <v>92</v>
      </c>
      <c r="F32" s="295"/>
      <c r="G32" s="12"/>
      <c r="H32" s="16"/>
    </row>
    <row r="33" spans="2:8" ht="46.5" customHeight="1" x14ac:dyDescent="0.25">
      <c r="B33" s="11"/>
      <c r="C33" s="292" t="s">
        <v>30</v>
      </c>
      <c r="D33" s="293"/>
      <c r="E33" s="294" t="s">
        <v>430</v>
      </c>
      <c r="F33" s="295"/>
      <c r="G33" s="12"/>
      <c r="H33" s="16"/>
    </row>
    <row r="34" spans="2:8" ht="6.75" customHeight="1" thickBot="1" x14ac:dyDescent="0.3">
      <c r="B34" s="11"/>
      <c r="C34" s="296"/>
      <c r="D34" s="297"/>
      <c r="E34" s="298"/>
      <c r="F34" s="299"/>
      <c r="G34" s="12"/>
      <c r="H34" s="16"/>
    </row>
    <row r="35" spans="2:8" ht="15.75" thickTop="1" x14ac:dyDescent="0.25">
      <c r="B35" s="11"/>
      <c r="C35" s="17"/>
      <c r="D35" s="17"/>
      <c r="E35" s="18"/>
      <c r="F35" s="18"/>
      <c r="G35" s="12"/>
      <c r="H35" s="16"/>
    </row>
    <row r="36" spans="2:8" ht="21" customHeight="1" x14ac:dyDescent="0.25">
      <c r="B36" s="288" t="s">
        <v>356</v>
      </c>
      <c r="C36" s="291"/>
      <c r="D36" s="291"/>
      <c r="E36" s="291"/>
      <c r="F36" s="291"/>
      <c r="G36" s="291"/>
      <c r="H36" s="290"/>
    </row>
    <row r="37" spans="2:8" ht="20.25" customHeight="1" x14ac:dyDescent="0.25">
      <c r="B37" s="288" t="s">
        <v>357</v>
      </c>
      <c r="C37" s="291"/>
      <c r="D37" s="291"/>
      <c r="E37" s="291"/>
      <c r="F37" s="291"/>
      <c r="G37" s="291"/>
      <c r="H37" s="290"/>
    </row>
    <row r="38" spans="2:8" ht="20.25" customHeight="1" x14ac:dyDescent="0.25">
      <c r="B38" s="288" t="s">
        <v>358</v>
      </c>
      <c r="C38" s="291"/>
      <c r="D38" s="291"/>
      <c r="E38" s="291"/>
      <c r="F38" s="291"/>
      <c r="G38" s="291"/>
      <c r="H38" s="290"/>
    </row>
    <row r="39" spans="2:8" ht="21.75" customHeight="1" x14ac:dyDescent="0.25">
      <c r="B39" s="288" t="s">
        <v>359</v>
      </c>
      <c r="C39" s="291"/>
      <c r="D39" s="291"/>
      <c r="E39" s="291"/>
      <c r="F39" s="291"/>
      <c r="G39" s="291"/>
      <c r="H39" s="290"/>
    </row>
    <row r="40" spans="2:8" ht="22.5" customHeight="1" x14ac:dyDescent="0.25">
      <c r="B40" s="288" t="s">
        <v>399</v>
      </c>
      <c r="C40" s="289"/>
      <c r="D40" s="289"/>
      <c r="E40" s="289"/>
      <c r="F40" s="289"/>
      <c r="G40" s="289"/>
      <c r="H40" s="290"/>
    </row>
    <row r="41" spans="2:8" ht="32.25" customHeight="1" thickBot="1" x14ac:dyDescent="0.3">
      <c r="B41" s="285" t="s">
        <v>400</v>
      </c>
      <c r="C41" s="286"/>
      <c r="D41" s="286"/>
      <c r="E41" s="286"/>
      <c r="F41" s="286"/>
      <c r="G41" s="286"/>
      <c r="H41" s="287"/>
    </row>
  </sheetData>
  <mergeCells count="62">
    <mergeCell ref="C9:D9"/>
    <mergeCell ref="E9:F9"/>
    <mergeCell ref="B2:H2"/>
    <mergeCell ref="B3:H3"/>
    <mergeCell ref="B4:H4"/>
    <mergeCell ref="B6:H7"/>
    <mergeCell ref="C10:D10"/>
    <mergeCell ref="E10:F10"/>
    <mergeCell ref="C11:D11"/>
    <mergeCell ref="E11:F11"/>
    <mergeCell ref="C12:D12"/>
    <mergeCell ref="E12:F12"/>
    <mergeCell ref="C13:D13"/>
    <mergeCell ref="E13:F13"/>
    <mergeCell ref="C14:D14"/>
    <mergeCell ref="E14:F14"/>
    <mergeCell ref="C15:D15"/>
    <mergeCell ref="E15:F15"/>
    <mergeCell ref="C16:D16"/>
    <mergeCell ref="E16:F16"/>
    <mergeCell ref="C17:D17"/>
    <mergeCell ref="E17:F17"/>
    <mergeCell ref="C18:D18"/>
    <mergeCell ref="E18:F18"/>
    <mergeCell ref="C19:D19"/>
    <mergeCell ref="E19:F19"/>
    <mergeCell ref="C20:D20"/>
    <mergeCell ref="E20:F20"/>
    <mergeCell ref="C21:D21"/>
    <mergeCell ref="E21:F21"/>
    <mergeCell ref="C22:D22"/>
    <mergeCell ref="E22:F22"/>
    <mergeCell ref="C23:D23"/>
    <mergeCell ref="E23:F23"/>
    <mergeCell ref="C24:D24"/>
    <mergeCell ref="E24:F24"/>
    <mergeCell ref="C25:D25"/>
    <mergeCell ref="E25:F25"/>
    <mergeCell ref="C26:D26"/>
    <mergeCell ref="E26:F26"/>
    <mergeCell ref="C27:D27"/>
    <mergeCell ref="E27:F27"/>
    <mergeCell ref="C28:D28"/>
    <mergeCell ref="E28:F28"/>
    <mergeCell ref="C29:D29"/>
    <mergeCell ref="E29:F29"/>
    <mergeCell ref="C30:D30"/>
    <mergeCell ref="E30:F30"/>
    <mergeCell ref="C31:D31"/>
    <mergeCell ref="E31:F31"/>
    <mergeCell ref="C32:D32"/>
    <mergeCell ref="E32:F32"/>
    <mergeCell ref="B37:H37"/>
    <mergeCell ref="B41:H41"/>
    <mergeCell ref="B40:H40"/>
    <mergeCell ref="B38:H38"/>
    <mergeCell ref="B39:H39"/>
    <mergeCell ref="C33:D33"/>
    <mergeCell ref="E33:F33"/>
    <mergeCell ref="C34:D34"/>
    <mergeCell ref="E34:F34"/>
    <mergeCell ref="B36:H36"/>
  </mergeCells>
  <pageMargins left="0.7" right="0.7" top="0.75" bottom="0.75" header="0.3" footer="0.3"/>
  <pageSetup orientation="portrait" r:id="rId1"/>
</worksheet>
</file>

<file path=xl/worksheets/sheet5.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355CF7D-1872-4C37-9907-E47A51458B99}">
  <sheetPr>
    <tabColor theme="4" tint="-0.249977111117893"/>
  </sheetPr>
  <dimension ref="A1:KL54"/>
  <sheetViews>
    <sheetView tabSelected="1" topLeftCell="G30" zoomScale="89" zoomScaleNormal="89" workbookViewId="0">
      <selection activeCell="S30" sqref="S30"/>
    </sheetView>
  </sheetViews>
  <sheetFormatPr baseColWidth="10" defaultColWidth="11.42578125" defaultRowHeight="15" x14ac:dyDescent="0.25"/>
  <cols>
    <col min="1" max="1" width="11" customWidth="1"/>
    <col min="2" max="2" width="20" customWidth="1"/>
    <col min="3" max="3" width="25.7109375" customWidth="1"/>
    <col min="4" max="4" width="28.28515625" customWidth="1"/>
    <col min="5" max="5" width="21.5703125" customWidth="1"/>
    <col min="6" max="6" width="30.7109375" customWidth="1"/>
    <col min="7" max="7" width="23.28515625" customWidth="1"/>
    <col min="8" max="8" width="12.140625" customWidth="1"/>
    <col min="9" max="9" width="13.28515625" customWidth="1"/>
    <col min="10" max="10" width="11"/>
    <col min="11" max="11" width="24.28515625" customWidth="1"/>
    <col min="12" max="12" width="22.85546875" customWidth="1"/>
    <col min="13" max="15" width="11"/>
    <col min="16" max="16" width="33.42578125" customWidth="1"/>
    <col min="17" max="17" width="13.140625" customWidth="1"/>
    <col min="18" max="20" width="11"/>
    <col min="21" max="21" width="14.5703125" customWidth="1"/>
    <col min="22" max="22" width="11"/>
    <col min="23" max="23" width="14" bestFit="1" customWidth="1"/>
    <col min="24" max="24" width="38.5703125" hidden="1" customWidth="1"/>
    <col min="25" max="25" width="44.85546875" hidden="1" customWidth="1"/>
    <col min="26" max="26" width="6.5703125" hidden="1" customWidth="1"/>
    <col min="27" max="27" width="11.85546875" customWidth="1"/>
    <col min="28" max="28" width="10.85546875" customWidth="1"/>
    <col min="29" max="29" width="39.42578125" hidden="1" customWidth="1"/>
    <col min="30" max="30" width="6.5703125" hidden="1" customWidth="1"/>
    <col min="31" max="31" width="13.42578125" customWidth="1"/>
    <col min="32" max="32" width="11"/>
    <col min="33" max="33" width="13.42578125" customWidth="1"/>
    <col min="34" max="34" width="21.140625" customWidth="1"/>
    <col min="35" max="35" width="11"/>
    <col min="36" max="36" width="15" customWidth="1"/>
    <col min="37" max="37" width="16.140625" customWidth="1"/>
    <col min="38" max="38" width="17.85546875" bestFit="1" customWidth="1"/>
    <col min="39" max="39" width="12" bestFit="1" customWidth="1"/>
    <col min="40" max="40" width="11"/>
    <col min="41" max="298" width="11.42578125" style="120"/>
    <col min="299" max="16384" width="11.42578125" style="163"/>
  </cols>
  <sheetData>
    <row r="1" spans="1:298" s="160" customFormat="1" ht="16.5" customHeight="1" x14ac:dyDescent="0.3">
      <c r="A1" s="372"/>
      <c r="B1" s="373"/>
      <c r="C1" s="373"/>
      <c r="D1" s="362" t="s">
        <v>68</v>
      </c>
      <c r="E1" s="362"/>
      <c r="F1" s="362"/>
      <c r="G1" s="362"/>
      <c r="H1" s="362"/>
      <c r="I1" s="362"/>
      <c r="J1" s="362"/>
      <c r="K1" s="362"/>
      <c r="L1" s="362"/>
      <c r="M1" s="362"/>
      <c r="N1" s="362"/>
      <c r="O1" s="362"/>
      <c r="P1" s="362"/>
      <c r="Q1" s="362"/>
      <c r="R1" s="362"/>
      <c r="S1" s="362"/>
      <c r="T1" s="362"/>
      <c r="U1" s="362"/>
      <c r="V1" s="362"/>
      <c r="W1" s="362"/>
      <c r="X1" s="362"/>
      <c r="Y1" s="362"/>
      <c r="Z1" s="362"/>
      <c r="AA1" s="362"/>
      <c r="AB1" s="362"/>
      <c r="AC1" s="362"/>
      <c r="AD1" s="362"/>
      <c r="AE1" s="362"/>
      <c r="AF1" s="362"/>
      <c r="AG1" s="362"/>
      <c r="AH1" s="362"/>
      <c r="AI1" s="362"/>
      <c r="AJ1" s="362"/>
      <c r="AK1" s="362"/>
      <c r="AL1" s="364" t="s">
        <v>67</v>
      </c>
      <c r="AM1" s="364"/>
      <c r="AN1" s="364"/>
      <c r="AO1" s="159"/>
      <c r="AP1" s="159"/>
      <c r="AQ1" s="159"/>
      <c r="AR1" s="159"/>
      <c r="AS1" s="159"/>
      <c r="AT1" s="159"/>
      <c r="AU1" s="159"/>
      <c r="AV1" s="159"/>
      <c r="AW1" s="159"/>
      <c r="AX1" s="159"/>
      <c r="AY1" s="159"/>
      <c r="AZ1" s="159"/>
      <c r="BA1" s="159"/>
      <c r="BB1" s="159"/>
      <c r="BC1" s="159"/>
      <c r="BD1" s="159"/>
      <c r="BE1" s="159"/>
      <c r="BF1" s="159"/>
      <c r="BG1" s="159"/>
      <c r="BH1" s="159"/>
      <c r="BI1" s="159"/>
      <c r="BJ1" s="159"/>
      <c r="BK1" s="159"/>
      <c r="BL1" s="159"/>
      <c r="BM1" s="159"/>
      <c r="BN1" s="159"/>
      <c r="BO1" s="159"/>
      <c r="BP1" s="159"/>
      <c r="BQ1" s="159"/>
      <c r="BR1" s="159"/>
      <c r="BS1" s="159"/>
      <c r="BT1" s="159"/>
      <c r="BU1" s="159"/>
      <c r="BV1" s="159"/>
      <c r="BW1" s="159"/>
      <c r="BX1" s="159"/>
      <c r="BY1" s="159"/>
      <c r="BZ1" s="159"/>
      <c r="CA1" s="159"/>
      <c r="CB1" s="159"/>
      <c r="CC1" s="159"/>
      <c r="CD1" s="159"/>
      <c r="CE1" s="159"/>
      <c r="CF1" s="159"/>
      <c r="CG1" s="159"/>
      <c r="CH1" s="159"/>
      <c r="CI1" s="159"/>
      <c r="CJ1" s="159"/>
      <c r="CK1" s="159"/>
      <c r="CL1" s="159"/>
      <c r="CM1" s="159"/>
      <c r="CN1" s="159"/>
      <c r="CO1" s="159"/>
      <c r="CP1" s="159"/>
      <c r="CQ1" s="159"/>
      <c r="CR1" s="159"/>
      <c r="CS1" s="159"/>
      <c r="CT1" s="159"/>
      <c r="CU1" s="159"/>
      <c r="CV1" s="159"/>
      <c r="CW1" s="159"/>
      <c r="CX1" s="159"/>
      <c r="CY1" s="159"/>
      <c r="CZ1" s="159"/>
      <c r="DA1" s="159"/>
      <c r="DB1" s="159"/>
      <c r="DC1" s="159"/>
      <c r="DD1" s="159"/>
      <c r="DE1" s="159"/>
      <c r="DF1" s="159"/>
      <c r="DG1" s="159"/>
      <c r="DH1" s="159"/>
      <c r="DI1" s="159"/>
      <c r="DJ1" s="159"/>
      <c r="DK1" s="159"/>
      <c r="DL1" s="159"/>
      <c r="DM1" s="159"/>
      <c r="DN1" s="159"/>
      <c r="DO1" s="159"/>
      <c r="DP1" s="159"/>
      <c r="DQ1" s="159"/>
      <c r="DR1" s="159"/>
      <c r="DS1" s="159"/>
      <c r="DT1" s="159"/>
      <c r="DU1" s="159"/>
      <c r="DV1" s="159"/>
      <c r="DW1" s="159"/>
      <c r="DX1" s="159"/>
      <c r="DY1" s="159"/>
      <c r="DZ1" s="159"/>
      <c r="EA1" s="159"/>
      <c r="EB1" s="159"/>
      <c r="EC1" s="159"/>
      <c r="ED1" s="159"/>
      <c r="EE1" s="159"/>
      <c r="EF1" s="159"/>
      <c r="EG1" s="159"/>
      <c r="EH1" s="159"/>
      <c r="EI1" s="159"/>
      <c r="EJ1" s="159"/>
      <c r="EK1" s="159"/>
      <c r="EL1" s="159"/>
      <c r="EM1" s="159"/>
      <c r="EN1" s="159"/>
      <c r="EO1" s="159"/>
      <c r="EP1" s="159"/>
      <c r="EQ1" s="159"/>
      <c r="ER1" s="159"/>
      <c r="ES1" s="159"/>
      <c r="ET1" s="159"/>
      <c r="EU1" s="159"/>
      <c r="EV1" s="159"/>
      <c r="EW1" s="159"/>
      <c r="EX1" s="159"/>
      <c r="EY1" s="159"/>
      <c r="EZ1" s="159"/>
      <c r="FA1" s="159"/>
      <c r="FB1" s="159"/>
      <c r="FC1" s="159"/>
      <c r="FD1" s="159"/>
      <c r="FE1" s="159"/>
      <c r="FF1" s="159"/>
      <c r="FG1" s="159"/>
      <c r="FH1" s="159"/>
      <c r="FI1" s="159"/>
      <c r="FJ1" s="159"/>
      <c r="FK1" s="159"/>
      <c r="FL1" s="159"/>
      <c r="FM1" s="159"/>
      <c r="FN1" s="159"/>
      <c r="FO1" s="159"/>
      <c r="FP1" s="159"/>
      <c r="FQ1" s="159"/>
      <c r="FR1" s="159"/>
      <c r="FS1" s="159"/>
      <c r="FT1" s="159"/>
      <c r="FU1" s="159"/>
      <c r="FV1" s="159"/>
      <c r="FW1" s="159"/>
      <c r="FX1" s="159"/>
      <c r="FY1" s="159"/>
      <c r="FZ1" s="159"/>
      <c r="GA1" s="159"/>
      <c r="GB1" s="159"/>
      <c r="GC1" s="159"/>
      <c r="GD1" s="159"/>
      <c r="GE1" s="159"/>
      <c r="GF1" s="159"/>
      <c r="GG1" s="159"/>
      <c r="GH1" s="159"/>
      <c r="GI1" s="159"/>
      <c r="GJ1" s="159"/>
      <c r="GK1" s="159"/>
      <c r="GL1" s="159"/>
      <c r="GM1" s="159"/>
      <c r="GN1" s="159"/>
      <c r="GO1" s="159"/>
      <c r="GP1" s="159"/>
      <c r="GQ1" s="159"/>
      <c r="GR1" s="159"/>
      <c r="GS1" s="159"/>
      <c r="GT1" s="159"/>
      <c r="GU1" s="159"/>
      <c r="GV1" s="159"/>
      <c r="GW1" s="159"/>
      <c r="GX1" s="159"/>
      <c r="GY1" s="159"/>
      <c r="GZ1" s="159"/>
      <c r="HA1" s="159"/>
      <c r="HB1" s="159"/>
      <c r="HC1" s="159"/>
      <c r="HD1" s="159"/>
      <c r="HE1" s="159"/>
      <c r="HF1" s="159"/>
      <c r="HG1" s="159"/>
      <c r="HH1" s="159"/>
      <c r="HI1" s="159"/>
      <c r="HJ1" s="159"/>
      <c r="HK1" s="159"/>
      <c r="HL1" s="159"/>
      <c r="HM1" s="159"/>
      <c r="HN1" s="159"/>
      <c r="HO1" s="159"/>
      <c r="HP1" s="159"/>
      <c r="HQ1" s="159"/>
      <c r="HR1" s="159"/>
      <c r="HS1" s="159"/>
      <c r="HT1" s="159"/>
      <c r="HU1" s="159"/>
      <c r="HV1" s="159"/>
      <c r="HW1" s="159"/>
      <c r="HX1" s="159"/>
      <c r="HY1" s="159"/>
      <c r="HZ1" s="159"/>
      <c r="IA1" s="159"/>
      <c r="IB1" s="159"/>
      <c r="IC1" s="159"/>
      <c r="ID1" s="159"/>
      <c r="IE1" s="159"/>
      <c r="IF1" s="159"/>
      <c r="IG1" s="159"/>
      <c r="IH1" s="159"/>
      <c r="II1" s="159"/>
      <c r="IJ1" s="159"/>
      <c r="IK1" s="159"/>
      <c r="IL1" s="159"/>
      <c r="IM1" s="159"/>
      <c r="IN1" s="159"/>
      <c r="IO1" s="159"/>
      <c r="IP1" s="159"/>
      <c r="IQ1" s="159"/>
      <c r="IR1" s="159"/>
      <c r="IS1" s="159"/>
      <c r="IT1" s="159"/>
      <c r="IU1" s="159"/>
      <c r="IV1" s="159"/>
      <c r="IW1" s="159"/>
      <c r="IX1" s="159"/>
      <c r="IY1" s="159"/>
      <c r="IZ1" s="159"/>
      <c r="JA1" s="159"/>
      <c r="JB1" s="159"/>
      <c r="JC1" s="159"/>
      <c r="JD1" s="159"/>
      <c r="JE1" s="159"/>
      <c r="JF1" s="159"/>
      <c r="JG1" s="159"/>
      <c r="JH1" s="159"/>
      <c r="JI1" s="159"/>
      <c r="JJ1" s="159"/>
      <c r="JK1" s="159"/>
      <c r="JL1" s="159"/>
      <c r="JM1" s="159"/>
      <c r="JN1" s="159"/>
      <c r="JO1" s="159"/>
      <c r="JP1" s="159"/>
      <c r="JQ1" s="159"/>
      <c r="JR1" s="159"/>
      <c r="JS1" s="159"/>
      <c r="JT1" s="159"/>
      <c r="JU1" s="159"/>
      <c r="JV1" s="159"/>
      <c r="JW1" s="159"/>
      <c r="JX1" s="159"/>
      <c r="JY1" s="159"/>
      <c r="JZ1" s="159"/>
      <c r="KA1" s="159"/>
      <c r="KB1" s="159"/>
      <c r="KC1" s="159"/>
      <c r="KD1" s="159"/>
      <c r="KE1" s="159"/>
      <c r="KF1" s="159"/>
      <c r="KG1" s="159"/>
      <c r="KH1" s="159"/>
      <c r="KI1" s="159"/>
      <c r="KJ1" s="159"/>
      <c r="KK1" s="159"/>
      <c r="KL1" s="159"/>
    </row>
    <row r="2" spans="1:298" s="160" customFormat="1" ht="39.75" customHeight="1" x14ac:dyDescent="0.3">
      <c r="A2" s="374"/>
      <c r="B2" s="375"/>
      <c r="C2" s="375"/>
      <c r="D2" s="363"/>
      <c r="E2" s="363"/>
      <c r="F2" s="363"/>
      <c r="G2" s="363"/>
      <c r="H2" s="363"/>
      <c r="I2" s="363"/>
      <c r="J2" s="363"/>
      <c r="K2" s="363"/>
      <c r="L2" s="363"/>
      <c r="M2" s="363"/>
      <c r="N2" s="363"/>
      <c r="O2" s="363"/>
      <c r="P2" s="363"/>
      <c r="Q2" s="363"/>
      <c r="R2" s="363"/>
      <c r="S2" s="363"/>
      <c r="T2" s="363"/>
      <c r="U2" s="363"/>
      <c r="V2" s="363"/>
      <c r="W2" s="363"/>
      <c r="X2" s="363"/>
      <c r="Y2" s="363"/>
      <c r="Z2" s="363"/>
      <c r="AA2" s="363"/>
      <c r="AB2" s="363"/>
      <c r="AC2" s="363"/>
      <c r="AD2" s="363"/>
      <c r="AE2" s="363"/>
      <c r="AF2" s="363"/>
      <c r="AG2" s="363"/>
      <c r="AH2" s="363"/>
      <c r="AI2" s="363"/>
      <c r="AJ2" s="363"/>
      <c r="AK2" s="363"/>
      <c r="AL2" s="364"/>
      <c r="AM2" s="364"/>
      <c r="AN2" s="364"/>
      <c r="AO2" s="159"/>
      <c r="AP2" s="159"/>
      <c r="AQ2" s="159"/>
      <c r="AR2" s="159"/>
      <c r="AS2" s="159"/>
      <c r="AT2" s="159"/>
      <c r="AU2" s="159"/>
      <c r="AV2" s="159"/>
      <c r="AW2" s="159"/>
      <c r="AX2" s="159"/>
      <c r="AY2" s="159"/>
      <c r="AZ2" s="159"/>
      <c r="BA2" s="159"/>
      <c r="BB2" s="159"/>
      <c r="BC2" s="159"/>
      <c r="BD2" s="159"/>
      <c r="BE2" s="159"/>
      <c r="BF2" s="159"/>
      <c r="BG2" s="159"/>
      <c r="BH2" s="159"/>
      <c r="BI2" s="159"/>
      <c r="BJ2" s="159"/>
      <c r="BK2" s="159"/>
      <c r="BL2" s="159"/>
      <c r="BM2" s="159"/>
      <c r="BN2" s="159"/>
      <c r="BO2" s="159"/>
      <c r="BP2" s="159"/>
      <c r="BQ2" s="159"/>
      <c r="BR2" s="159"/>
      <c r="BS2" s="159"/>
      <c r="BT2" s="159"/>
      <c r="BU2" s="159"/>
      <c r="BV2" s="159"/>
      <c r="BW2" s="159"/>
      <c r="BX2" s="159"/>
      <c r="BY2" s="159"/>
      <c r="BZ2" s="159"/>
      <c r="CA2" s="159"/>
      <c r="CB2" s="159"/>
      <c r="CC2" s="159"/>
      <c r="CD2" s="159"/>
      <c r="CE2" s="159"/>
      <c r="CF2" s="159"/>
      <c r="CG2" s="159"/>
      <c r="CH2" s="159"/>
      <c r="CI2" s="159"/>
      <c r="CJ2" s="159"/>
      <c r="CK2" s="159"/>
      <c r="CL2" s="159"/>
      <c r="CM2" s="159"/>
      <c r="CN2" s="159"/>
      <c r="CO2" s="159"/>
      <c r="CP2" s="159"/>
      <c r="CQ2" s="159"/>
      <c r="CR2" s="159"/>
      <c r="CS2" s="159"/>
      <c r="CT2" s="159"/>
      <c r="CU2" s="159"/>
      <c r="CV2" s="159"/>
      <c r="CW2" s="159"/>
      <c r="CX2" s="159"/>
      <c r="CY2" s="159"/>
      <c r="CZ2" s="159"/>
      <c r="DA2" s="159"/>
      <c r="DB2" s="159"/>
      <c r="DC2" s="159"/>
      <c r="DD2" s="159"/>
      <c r="DE2" s="159"/>
      <c r="DF2" s="159"/>
      <c r="DG2" s="159"/>
      <c r="DH2" s="159"/>
      <c r="DI2" s="159"/>
      <c r="DJ2" s="159"/>
      <c r="DK2" s="159"/>
      <c r="DL2" s="159"/>
      <c r="DM2" s="159"/>
      <c r="DN2" s="159"/>
      <c r="DO2" s="159"/>
      <c r="DP2" s="159"/>
      <c r="DQ2" s="159"/>
      <c r="DR2" s="159"/>
      <c r="DS2" s="159"/>
      <c r="DT2" s="159"/>
      <c r="DU2" s="159"/>
      <c r="DV2" s="159"/>
      <c r="DW2" s="159"/>
      <c r="DX2" s="159"/>
      <c r="DY2" s="159"/>
      <c r="DZ2" s="159"/>
      <c r="EA2" s="159"/>
      <c r="EB2" s="159"/>
      <c r="EC2" s="159"/>
      <c r="ED2" s="159"/>
      <c r="EE2" s="159"/>
      <c r="EF2" s="159"/>
      <c r="EG2" s="159"/>
      <c r="EH2" s="159"/>
      <c r="EI2" s="159"/>
      <c r="EJ2" s="159"/>
      <c r="EK2" s="159"/>
      <c r="EL2" s="159"/>
      <c r="EM2" s="159"/>
      <c r="EN2" s="159"/>
      <c r="EO2" s="159"/>
      <c r="EP2" s="159"/>
      <c r="EQ2" s="159"/>
      <c r="ER2" s="159"/>
      <c r="ES2" s="159"/>
      <c r="ET2" s="159"/>
      <c r="EU2" s="159"/>
      <c r="EV2" s="159"/>
      <c r="EW2" s="159"/>
      <c r="EX2" s="159"/>
      <c r="EY2" s="159"/>
      <c r="EZ2" s="159"/>
      <c r="FA2" s="159"/>
      <c r="FB2" s="159"/>
      <c r="FC2" s="159"/>
      <c r="FD2" s="159"/>
      <c r="FE2" s="159"/>
      <c r="FF2" s="159"/>
      <c r="FG2" s="159"/>
      <c r="FH2" s="159"/>
      <c r="FI2" s="159"/>
      <c r="FJ2" s="159"/>
      <c r="FK2" s="159"/>
      <c r="FL2" s="159"/>
      <c r="FM2" s="159"/>
      <c r="FN2" s="159"/>
      <c r="FO2" s="159"/>
      <c r="FP2" s="159"/>
      <c r="FQ2" s="159"/>
      <c r="FR2" s="159"/>
      <c r="FS2" s="159"/>
      <c r="FT2" s="159"/>
      <c r="FU2" s="159"/>
      <c r="FV2" s="159"/>
      <c r="FW2" s="159"/>
      <c r="FX2" s="159"/>
      <c r="FY2" s="159"/>
      <c r="FZ2" s="159"/>
      <c r="GA2" s="159"/>
      <c r="GB2" s="159"/>
      <c r="GC2" s="159"/>
      <c r="GD2" s="159"/>
      <c r="GE2" s="159"/>
      <c r="GF2" s="159"/>
      <c r="GG2" s="159"/>
      <c r="GH2" s="159"/>
      <c r="GI2" s="159"/>
      <c r="GJ2" s="159"/>
      <c r="GK2" s="159"/>
      <c r="GL2" s="159"/>
      <c r="GM2" s="159"/>
      <c r="GN2" s="159"/>
      <c r="GO2" s="159"/>
      <c r="GP2" s="159"/>
      <c r="GQ2" s="159"/>
      <c r="GR2" s="159"/>
      <c r="GS2" s="159"/>
      <c r="GT2" s="159"/>
      <c r="GU2" s="159"/>
      <c r="GV2" s="159"/>
      <c r="GW2" s="159"/>
      <c r="GX2" s="159"/>
      <c r="GY2" s="159"/>
      <c r="GZ2" s="159"/>
      <c r="HA2" s="159"/>
      <c r="HB2" s="159"/>
      <c r="HC2" s="159"/>
      <c r="HD2" s="159"/>
      <c r="HE2" s="159"/>
      <c r="HF2" s="159"/>
      <c r="HG2" s="159"/>
      <c r="HH2" s="159"/>
      <c r="HI2" s="159"/>
      <c r="HJ2" s="159"/>
      <c r="HK2" s="159"/>
      <c r="HL2" s="159"/>
      <c r="HM2" s="159"/>
      <c r="HN2" s="159"/>
      <c r="HO2" s="159"/>
      <c r="HP2" s="159"/>
      <c r="HQ2" s="159"/>
      <c r="HR2" s="159"/>
      <c r="HS2" s="159"/>
      <c r="HT2" s="159"/>
      <c r="HU2" s="159"/>
      <c r="HV2" s="159"/>
      <c r="HW2" s="159"/>
      <c r="HX2" s="159"/>
      <c r="HY2" s="159"/>
      <c r="HZ2" s="159"/>
      <c r="IA2" s="159"/>
      <c r="IB2" s="159"/>
      <c r="IC2" s="159"/>
      <c r="ID2" s="159"/>
      <c r="IE2" s="159"/>
      <c r="IF2" s="159"/>
      <c r="IG2" s="159"/>
      <c r="IH2" s="159"/>
      <c r="II2" s="159"/>
      <c r="IJ2" s="159"/>
      <c r="IK2" s="159"/>
      <c r="IL2" s="159"/>
      <c r="IM2" s="159"/>
      <c r="IN2" s="159"/>
      <c r="IO2" s="159"/>
      <c r="IP2" s="159"/>
      <c r="IQ2" s="159"/>
      <c r="IR2" s="159"/>
      <c r="IS2" s="159"/>
      <c r="IT2" s="159"/>
      <c r="IU2" s="159"/>
      <c r="IV2" s="159"/>
      <c r="IW2" s="159"/>
      <c r="IX2" s="159"/>
      <c r="IY2" s="159"/>
      <c r="IZ2" s="159"/>
      <c r="JA2" s="159"/>
      <c r="JB2" s="159"/>
      <c r="JC2" s="159"/>
      <c r="JD2" s="159"/>
      <c r="JE2" s="159"/>
      <c r="JF2" s="159"/>
      <c r="JG2" s="159"/>
      <c r="JH2" s="159"/>
      <c r="JI2" s="159"/>
      <c r="JJ2" s="159"/>
      <c r="JK2" s="159"/>
      <c r="JL2" s="159"/>
      <c r="JM2" s="159"/>
      <c r="JN2" s="159"/>
      <c r="JO2" s="159"/>
      <c r="JP2" s="159"/>
      <c r="JQ2" s="159"/>
      <c r="JR2" s="159"/>
      <c r="JS2" s="159"/>
      <c r="JT2" s="159"/>
      <c r="JU2" s="159"/>
      <c r="JV2" s="159"/>
      <c r="JW2" s="159"/>
      <c r="JX2" s="159"/>
      <c r="JY2" s="159"/>
      <c r="JZ2" s="159"/>
      <c r="KA2" s="159"/>
      <c r="KB2" s="159"/>
      <c r="KC2" s="159"/>
      <c r="KD2" s="159"/>
      <c r="KE2" s="159"/>
      <c r="KF2" s="159"/>
      <c r="KG2" s="159"/>
      <c r="KH2" s="159"/>
      <c r="KI2" s="159"/>
      <c r="KJ2" s="159"/>
      <c r="KK2" s="159"/>
      <c r="KL2" s="159"/>
    </row>
    <row r="3" spans="1:298" s="160" customFormat="1" ht="16.5" x14ac:dyDescent="0.3">
      <c r="A3" s="2"/>
      <c r="B3" s="2"/>
      <c r="C3" s="3"/>
      <c r="D3" s="363"/>
      <c r="E3" s="363"/>
      <c r="F3" s="363"/>
      <c r="G3" s="363"/>
      <c r="H3" s="363"/>
      <c r="I3" s="363"/>
      <c r="J3" s="363"/>
      <c r="K3" s="363"/>
      <c r="L3" s="363"/>
      <c r="M3" s="363"/>
      <c r="N3" s="363"/>
      <c r="O3" s="363"/>
      <c r="P3" s="363"/>
      <c r="Q3" s="363"/>
      <c r="R3" s="363"/>
      <c r="S3" s="363"/>
      <c r="T3" s="363"/>
      <c r="U3" s="363"/>
      <c r="V3" s="363"/>
      <c r="W3" s="363"/>
      <c r="X3" s="363"/>
      <c r="Y3" s="363"/>
      <c r="Z3" s="363"/>
      <c r="AA3" s="363"/>
      <c r="AB3" s="363"/>
      <c r="AC3" s="363"/>
      <c r="AD3" s="363"/>
      <c r="AE3" s="363"/>
      <c r="AF3" s="363"/>
      <c r="AG3" s="363"/>
      <c r="AH3" s="363"/>
      <c r="AI3" s="363"/>
      <c r="AJ3" s="363"/>
      <c r="AK3" s="363"/>
      <c r="AL3" s="364"/>
      <c r="AM3" s="364"/>
      <c r="AN3" s="364"/>
      <c r="AO3" s="159"/>
      <c r="AP3" s="159"/>
      <c r="AQ3" s="159"/>
      <c r="AR3" s="159"/>
      <c r="AS3" s="159"/>
      <c r="AT3" s="159"/>
      <c r="AU3" s="159"/>
      <c r="AV3" s="159"/>
      <c r="AW3" s="159"/>
      <c r="AX3" s="159"/>
      <c r="AY3" s="159"/>
      <c r="AZ3" s="159"/>
      <c r="BA3" s="159"/>
      <c r="BB3" s="159"/>
      <c r="BC3" s="159"/>
      <c r="BD3" s="159"/>
      <c r="BE3" s="159"/>
      <c r="BF3" s="159"/>
      <c r="BG3" s="159"/>
      <c r="BH3" s="159"/>
      <c r="BI3" s="159"/>
      <c r="BJ3" s="159"/>
      <c r="BK3" s="159"/>
      <c r="BL3" s="159"/>
      <c r="BM3" s="159"/>
      <c r="BN3" s="159"/>
      <c r="BO3" s="159"/>
      <c r="BP3" s="159"/>
      <c r="BQ3" s="159"/>
      <c r="BR3" s="159"/>
      <c r="BS3" s="159"/>
      <c r="BT3" s="159"/>
      <c r="BU3" s="159"/>
      <c r="BV3" s="159"/>
      <c r="BW3" s="159"/>
      <c r="BX3" s="159"/>
      <c r="BY3" s="159"/>
      <c r="BZ3" s="159"/>
      <c r="CA3" s="159"/>
      <c r="CB3" s="159"/>
      <c r="CC3" s="159"/>
      <c r="CD3" s="159"/>
      <c r="CE3" s="159"/>
      <c r="CF3" s="159"/>
      <c r="CG3" s="159"/>
      <c r="CH3" s="159"/>
      <c r="CI3" s="159"/>
      <c r="CJ3" s="159"/>
      <c r="CK3" s="159"/>
      <c r="CL3" s="159"/>
      <c r="CM3" s="159"/>
      <c r="CN3" s="159"/>
      <c r="CO3" s="159"/>
      <c r="CP3" s="159"/>
      <c r="CQ3" s="159"/>
      <c r="CR3" s="159"/>
      <c r="CS3" s="159"/>
      <c r="CT3" s="159"/>
      <c r="CU3" s="159"/>
      <c r="CV3" s="159"/>
      <c r="CW3" s="159"/>
      <c r="CX3" s="159"/>
      <c r="CY3" s="159"/>
      <c r="CZ3" s="159"/>
      <c r="DA3" s="159"/>
      <c r="DB3" s="159"/>
      <c r="DC3" s="159"/>
      <c r="DD3" s="159"/>
      <c r="DE3" s="159"/>
      <c r="DF3" s="159"/>
      <c r="DG3" s="159"/>
      <c r="DH3" s="159"/>
      <c r="DI3" s="159"/>
      <c r="DJ3" s="159"/>
      <c r="DK3" s="159"/>
      <c r="DL3" s="159"/>
      <c r="DM3" s="159"/>
      <c r="DN3" s="159"/>
      <c r="DO3" s="159"/>
      <c r="DP3" s="159"/>
      <c r="DQ3" s="159"/>
      <c r="DR3" s="159"/>
      <c r="DS3" s="159"/>
      <c r="DT3" s="159"/>
      <c r="DU3" s="159"/>
      <c r="DV3" s="159"/>
      <c r="DW3" s="159"/>
      <c r="DX3" s="159"/>
      <c r="DY3" s="159"/>
      <c r="DZ3" s="159"/>
      <c r="EA3" s="159"/>
      <c r="EB3" s="159"/>
      <c r="EC3" s="159"/>
      <c r="ED3" s="159"/>
      <c r="EE3" s="159"/>
      <c r="EF3" s="159"/>
      <c r="EG3" s="159"/>
      <c r="EH3" s="159"/>
      <c r="EI3" s="159"/>
      <c r="EJ3" s="159"/>
      <c r="EK3" s="159"/>
      <c r="EL3" s="159"/>
      <c r="EM3" s="159"/>
      <c r="EN3" s="159"/>
      <c r="EO3" s="159"/>
      <c r="EP3" s="159"/>
      <c r="EQ3" s="159"/>
      <c r="ER3" s="159"/>
      <c r="ES3" s="159"/>
      <c r="ET3" s="159"/>
      <c r="EU3" s="159"/>
      <c r="EV3" s="159"/>
      <c r="EW3" s="159"/>
      <c r="EX3" s="159"/>
      <c r="EY3" s="159"/>
      <c r="EZ3" s="159"/>
      <c r="FA3" s="159"/>
      <c r="FB3" s="159"/>
      <c r="FC3" s="159"/>
      <c r="FD3" s="159"/>
      <c r="FE3" s="159"/>
      <c r="FF3" s="159"/>
      <c r="FG3" s="159"/>
      <c r="FH3" s="159"/>
      <c r="FI3" s="159"/>
      <c r="FJ3" s="159"/>
      <c r="FK3" s="159"/>
      <c r="FL3" s="159"/>
      <c r="FM3" s="159"/>
      <c r="FN3" s="159"/>
      <c r="FO3" s="159"/>
      <c r="FP3" s="159"/>
      <c r="FQ3" s="159"/>
      <c r="FR3" s="159"/>
      <c r="FS3" s="159"/>
      <c r="FT3" s="159"/>
      <c r="FU3" s="159"/>
      <c r="FV3" s="159"/>
      <c r="FW3" s="159"/>
      <c r="FX3" s="159"/>
      <c r="FY3" s="159"/>
      <c r="FZ3" s="159"/>
      <c r="GA3" s="159"/>
      <c r="GB3" s="159"/>
      <c r="GC3" s="159"/>
      <c r="GD3" s="159"/>
      <c r="GE3" s="159"/>
      <c r="GF3" s="159"/>
      <c r="GG3" s="159"/>
      <c r="GH3" s="159"/>
      <c r="GI3" s="159"/>
      <c r="GJ3" s="159"/>
      <c r="GK3" s="159"/>
      <c r="GL3" s="159"/>
      <c r="GM3" s="159"/>
      <c r="GN3" s="159"/>
      <c r="GO3" s="159"/>
      <c r="GP3" s="159"/>
      <c r="GQ3" s="159"/>
      <c r="GR3" s="159"/>
      <c r="GS3" s="159"/>
      <c r="GT3" s="159"/>
      <c r="GU3" s="159"/>
      <c r="GV3" s="159"/>
      <c r="GW3" s="159"/>
      <c r="GX3" s="159"/>
      <c r="GY3" s="159"/>
      <c r="GZ3" s="159"/>
      <c r="HA3" s="159"/>
      <c r="HB3" s="159"/>
      <c r="HC3" s="159"/>
      <c r="HD3" s="159"/>
      <c r="HE3" s="159"/>
      <c r="HF3" s="159"/>
      <c r="HG3" s="159"/>
      <c r="HH3" s="159"/>
      <c r="HI3" s="159"/>
      <c r="HJ3" s="159"/>
      <c r="HK3" s="159"/>
      <c r="HL3" s="159"/>
      <c r="HM3" s="159"/>
      <c r="HN3" s="159"/>
      <c r="HO3" s="159"/>
      <c r="HP3" s="159"/>
      <c r="HQ3" s="159"/>
      <c r="HR3" s="159"/>
      <c r="HS3" s="159"/>
      <c r="HT3" s="159"/>
      <c r="HU3" s="159"/>
      <c r="HV3" s="159"/>
      <c r="HW3" s="159"/>
      <c r="HX3" s="159"/>
      <c r="HY3" s="159"/>
      <c r="HZ3" s="159"/>
      <c r="IA3" s="159"/>
      <c r="IB3" s="159"/>
      <c r="IC3" s="159"/>
      <c r="ID3" s="159"/>
      <c r="IE3" s="159"/>
      <c r="IF3" s="159"/>
      <c r="IG3" s="159"/>
      <c r="IH3" s="159"/>
      <c r="II3" s="159"/>
      <c r="IJ3" s="159"/>
      <c r="IK3" s="159"/>
      <c r="IL3" s="159"/>
      <c r="IM3" s="159"/>
      <c r="IN3" s="159"/>
      <c r="IO3" s="159"/>
      <c r="IP3" s="159"/>
      <c r="IQ3" s="159"/>
      <c r="IR3" s="159"/>
      <c r="IS3" s="159"/>
      <c r="IT3" s="159"/>
      <c r="IU3" s="159"/>
      <c r="IV3" s="159"/>
      <c r="IW3" s="159"/>
      <c r="IX3" s="159"/>
      <c r="IY3" s="159"/>
      <c r="IZ3" s="159"/>
      <c r="JA3" s="159"/>
      <c r="JB3" s="159"/>
      <c r="JC3" s="159"/>
      <c r="JD3" s="159"/>
      <c r="JE3" s="159"/>
      <c r="JF3" s="159"/>
      <c r="JG3" s="159"/>
      <c r="JH3" s="159"/>
      <c r="JI3" s="159"/>
      <c r="JJ3" s="159"/>
      <c r="JK3" s="159"/>
      <c r="JL3" s="159"/>
      <c r="JM3" s="159"/>
      <c r="JN3" s="159"/>
      <c r="JO3" s="159"/>
      <c r="JP3" s="159"/>
      <c r="JQ3" s="159"/>
      <c r="JR3" s="159"/>
      <c r="JS3" s="159"/>
      <c r="JT3" s="159"/>
      <c r="JU3" s="159"/>
      <c r="JV3" s="159"/>
      <c r="JW3" s="159"/>
      <c r="JX3" s="159"/>
      <c r="JY3" s="159"/>
      <c r="JZ3" s="159"/>
      <c r="KA3" s="159"/>
      <c r="KB3" s="159"/>
      <c r="KC3" s="159"/>
      <c r="KD3" s="159"/>
      <c r="KE3" s="159"/>
      <c r="KF3" s="159"/>
      <c r="KG3" s="159"/>
      <c r="KH3" s="159"/>
      <c r="KI3" s="159"/>
      <c r="KJ3" s="159"/>
      <c r="KK3" s="159"/>
      <c r="KL3" s="159"/>
    </row>
    <row r="4" spans="1:298" s="160" customFormat="1" ht="26.25" customHeight="1" x14ac:dyDescent="0.3">
      <c r="A4" s="365" t="s">
        <v>0</v>
      </c>
      <c r="B4" s="366"/>
      <c r="C4" s="367"/>
      <c r="D4" s="368" t="s">
        <v>432</v>
      </c>
      <c r="E4" s="369"/>
      <c r="F4" s="369"/>
      <c r="G4" s="369"/>
      <c r="H4" s="369"/>
      <c r="I4" s="369"/>
      <c r="J4" s="369"/>
      <c r="K4" s="369"/>
      <c r="L4" s="369"/>
      <c r="M4" s="369"/>
      <c r="N4" s="370"/>
      <c r="O4" s="371"/>
      <c r="P4" s="371"/>
      <c r="Q4" s="371"/>
      <c r="R4" s="1"/>
      <c r="S4" s="1"/>
      <c r="T4" s="1"/>
      <c r="U4" s="1"/>
      <c r="V4" s="1"/>
      <c r="W4" s="1"/>
      <c r="X4" s="1"/>
      <c r="Y4" s="1"/>
      <c r="Z4" s="1"/>
      <c r="AA4" s="1"/>
      <c r="AB4" s="1"/>
      <c r="AC4" s="1"/>
      <c r="AD4" s="1"/>
      <c r="AE4" s="1"/>
      <c r="AF4" s="1"/>
      <c r="AG4" s="1"/>
      <c r="AH4" s="1"/>
      <c r="AI4" s="1"/>
      <c r="AJ4" s="1"/>
      <c r="AK4" s="1"/>
      <c r="AL4" s="1"/>
      <c r="AM4" s="1"/>
      <c r="AN4" s="1"/>
      <c r="AO4" s="159"/>
      <c r="AP4" s="159"/>
      <c r="AQ4" s="159"/>
      <c r="AR4" s="159"/>
      <c r="AS4" s="159"/>
      <c r="AT4" s="159"/>
      <c r="AU4" s="159"/>
      <c r="AV4" s="159"/>
      <c r="AW4" s="159"/>
      <c r="AX4" s="159"/>
      <c r="AY4" s="159"/>
      <c r="AZ4" s="159"/>
      <c r="BA4" s="159"/>
      <c r="BB4" s="159"/>
      <c r="BC4" s="159"/>
      <c r="BD4" s="159"/>
      <c r="BE4" s="159"/>
      <c r="BF4" s="159"/>
      <c r="BG4" s="159"/>
      <c r="BH4" s="159"/>
      <c r="BI4" s="159"/>
      <c r="BJ4" s="159"/>
      <c r="BK4" s="159"/>
      <c r="BL4" s="159"/>
      <c r="BM4" s="159"/>
      <c r="BN4" s="159"/>
      <c r="BO4" s="159"/>
      <c r="BP4" s="159"/>
      <c r="BQ4" s="159"/>
      <c r="BR4" s="159"/>
      <c r="BS4" s="159"/>
      <c r="BT4" s="159"/>
      <c r="BU4" s="159"/>
      <c r="BV4" s="159"/>
      <c r="BW4" s="159"/>
      <c r="BX4" s="159"/>
      <c r="BY4" s="159"/>
      <c r="BZ4" s="159"/>
      <c r="CA4" s="159"/>
      <c r="CB4" s="159"/>
      <c r="CC4" s="159"/>
      <c r="CD4" s="159"/>
      <c r="CE4" s="159"/>
      <c r="CF4" s="159"/>
      <c r="CG4" s="159"/>
      <c r="CH4" s="159"/>
      <c r="CI4" s="159"/>
      <c r="CJ4" s="159"/>
      <c r="CK4" s="159"/>
      <c r="CL4" s="159"/>
      <c r="CM4" s="159"/>
      <c r="CN4" s="159"/>
      <c r="CO4" s="159"/>
      <c r="CP4" s="159"/>
      <c r="CQ4" s="159"/>
      <c r="CR4" s="159"/>
      <c r="CS4" s="159"/>
      <c r="CT4" s="159"/>
      <c r="CU4" s="159"/>
      <c r="CV4" s="159"/>
      <c r="CW4" s="159"/>
      <c r="CX4" s="159"/>
      <c r="CY4" s="159"/>
      <c r="CZ4" s="159"/>
      <c r="DA4" s="159"/>
      <c r="DB4" s="159"/>
      <c r="DC4" s="159"/>
      <c r="DD4" s="159"/>
      <c r="DE4" s="159"/>
      <c r="DF4" s="159"/>
      <c r="DG4" s="159"/>
      <c r="DH4" s="159"/>
      <c r="DI4" s="159"/>
      <c r="DJ4" s="159"/>
      <c r="DK4" s="159"/>
      <c r="DL4" s="159"/>
      <c r="DM4" s="159"/>
      <c r="DN4" s="159"/>
      <c r="DO4" s="159"/>
      <c r="DP4" s="159"/>
      <c r="DQ4" s="159"/>
      <c r="DR4" s="159"/>
      <c r="DS4" s="159"/>
      <c r="DT4" s="159"/>
      <c r="DU4" s="159"/>
      <c r="DV4" s="159"/>
      <c r="DW4" s="159"/>
      <c r="DX4" s="159"/>
      <c r="DY4" s="159"/>
      <c r="DZ4" s="159"/>
      <c r="EA4" s="159"/>
      <c r="EB4" s="159"/>
      <c r="EC4" s="159"/>
      <c r="ED4" s="159"/>
      <c r="EE4" s="159"/>
      <c r="EF4" s="159"/>
      <c r="EG4" s="159"/>
      <c r="EH4" s="159"/>
      <c r="EI4" s="159"/>
      <c r="EJ4" s="159"/>
      <c r="EK4" s="159"/>
      <c r="EL4" s="159"/>
      <c r="EM4" s="159"/>
      <c r="EN4" s="159"/>
      <c r="EO4" s="159"/>
      <c r="EP4" s="159"/>
      <c r="EQ4" s="159"/>
      <c r="ER4" s="159"/>
      <c r="ES4" s="159"/>
      <c r="ET4" s="159"/>
      <c r="EU4" s="159"/>
      <c r="EV4" s="159"/>
      <c r="EW4" s="159"/>
      <c r="EX4" s="159"/>
      <c r="EY4" s="159"/>
      <c r="EZ4" s="159"/>
      <c r="FA4" s="159"/>
      <c r="FB4" s="159"/>
      <c r="FC4" s="159"/>
      <c r="FD4" s="159"/>
      <c r="FE4" s="159"/>
      <c r="FF4" s="159"/>
      <c r="FG4" s="159"/>
      <c r="FH4" s="159"/>
      <c r="FI4" s="159"/>
      <c r="FJ4" s="159"/>
      <c r="FK4" s="159"/>
      <c r="FL4" s="159"/>
      <c r="FM4" s="159"/>
      <c r="FN4" s="159"/>
      <c r="FO4" s="159"/>
      <c r="FP4" s="159"/>
      <c r="FQ4" s="159"/>
      <c r="FR4" s="159"/>
      <c r="FS4" s="159"/>
      <c r="FT4" s="159"/>
      <c r="FU4" s="159"/>
      <c r="FV4" s="159"/>
      <c r="FW4" s="159"/>
      <c r="FX4" s="159"/>
      <c r="FY4" s="159"/>
      <c r="FZ4" s="159"/>
      <c r="GA4" s="159"/>
      <c r="GB4" s="159"/>
      <c r="GC4" s="159"/>
      <c r="GD4" s="159"/>
      <c r="GE4" s="159"/>
      <c r="GF4" s="159"/>
      <c r="GG4" s="159"/>
      <c r="GH4" s="159"/>
      <c r="GI4" s="159"/>
      <c r="GJ4" s="159"/>
      <c r="GK4" s="159"/>
      <c r="GL4" s="159"/>
      <c r="GM4" s="159"/>
      <c r="GN4" s="159"/>
      <c r="GO4" s="159"/>
      <c r="GP4" s="159"/>
      <c r="GQ4" s="159"/>
      <c r="GR4" s="159"/>
      <c r="GS4" s="159"/>
      <c r="GT4" s="159"/>
      <c r="GU4" s="159"/>
      <c r="GV4" s="159"/>
      <c r="GW4" s="159"/>
      <c r="GX4" s="159"/>
      <c r="GY4" s="159"/>
      <c r="GZ4" s="159"/>
      <c r="HA4" s="159"/>
      <c r="HB4" s="159"/>
      <c r="HC4" s="159"/>
      <c r="HD4" s="159"/>
      <c r="HE4" s="159"/>
      <c r="HF4" s="159"/>
      <c r="HG4" s="159"/>
      <c r="HH4" s="159"/>
      <c r="HI4" s="159"/>
      <c r="HJ4" s="159"/>
      <c r="HK4" s="159"/>
      <c r="HL4" s="159"/>
      <c r="HM4" s="159"/>
      <c r="HN4" s="159"/>
      <c r="HO4" s="159"/>
      <c r="HP4" s="159"/>
      <c r="HQ4" s="159"/>
      <c r="HR4" s="159"/>
      <c r="HS4" s="159"/>
      <c r="HT4" s="159"/>
      <c r="HU4" s="159"/>
      <c r="HV4" s="159"/>
      <c r="HW4" s="159"/>
      <c r="HX4" s="159"/>
      <c r="HY4" s="159"/>
      <c r="HZ4" s="159"/>
      <c r="IA4" s="159"/>
      <c r="IB4" s="159"/>
      <c r="IC4" s="159"/>
      <c r="ID4" s="159"/>
      <c r="IE4" s="159"/>
      <c r="IF4" s="159"/>
      <c r="IG4" s="159"/>
      <c r="IH4" s="159"/>
      <c r="II4" s="159"/>
      <c r="IJ4" s="159"/>
      <c r="IK4" s="159"/>
      <c r="IL4" s="159"/>
      <c r="IM4" s="159"/>
      <c r="IN4" s="159"/>
      <c r="IO4" s="159"/>
      <c r="IP4" s="159"/>
      <c r="IQ4" s="159"/>
      <c r="IR4" s="159"/>
      <c r="IS4" s="159"/>
      <c r="IT4" s="159"/>
      <c r="IU4" s="159"/>
      <c r="IV4" s="159"/>
      <c r="IW4" s="159"/>
      <c r="IX4" s="159"/>
      <c r="IY4" s="159"/>
      <c r="IZ4" s="159"/>
      <c r="JA4" s="159"/>
      <c r="JB4" s="159"/>
      <c r="JC4" s="159"/>
      <c r="JD4" s="159"/>
      <c r="JE4" s="159"/>
      <c r="JF4" s="159"/>
      <c r="JG4" s="159"/>
      <c r="JH4" s="159"/>
      <c r="JI4" s="159"/>
      <c r="JJ4" s="159"/>
      <c r="JK4" s="159"/>
      <c r="JL4" s="159"/>
      <c r="JM4" s="159"/>
      <c r="JN4" s="159"/>
      <c r="JO4" s="159"/>
      <c r="JP4" s="159"/>
      <c r="JQ4" s="159"/>
      <c r="JR4" s="159"/>
      <c r="JS4" s="159"/>
      <c r="JT4" s="159"/>
      <c r="JU4" s="159"/>
      <c r="JV4" s="159"/>
      <c r="JW4" s="159"/>
      <c r="JX4" s="159"/>
      <c r="JY4" s="159"/>
      <c r="JZ4" s="159"/>
      <c r="KA4" s="159"/>
      <c r="KB4" s="159"/>
      <c r="KC4" s="159"/>
      <c r="KD4" s="159"/>
      <c r="KE4" s="159"/>
      <c r="KF4" s="159"/>
      <c r="KG4" s="159"/>
      <c r="KH4" s="159"/>
      <c r="KI4" s="159"/>
      <c r="KJ4" s="159"/>
      <c r="KK4" s="159"/>
      <c r="KL4" s="159"/>
    </row>
    <row r="5" spans="1:298" s="160" customFormat="1" ht="136.5" customHeight="1" x14ac:dyDescent="0.3">
      <c r="A5" s="365" t="s">
        <v>1</v>
      </c>
      <c r="B5" s="366"/>
      <c r="C5" s="367"/>
      <c r="D5" s="376" t="s">
        <v>433</v>
      </c>
      <c r="E5" s="377"/>
      <c r="F5" s="377"/>
      <c r="G5" s="377"/>
      <c r="H5" s="377"/>
      <c r="I5" s="377"/>
      <c r="J5" s="377"/>
      <c r="K5" s="377"/>
      <c r="L5" s="377"/>
      <c r="M5" s="377"/>
      <c r="N5" s="378"/>
      <c r="O5" s="1"/>
      <c r="P5" s="1"/>
      <c r="Q5" s="1"/>
      <c r="R5" s="1"/>
      <c r="S5" s="1"/>
      <c r="T5" s="1"/>
      <c r="U5" s="1"/>
      <c r="V5" s="1"/>
      <c r="W5" s="1"/>
      <c r="X5" s="1"/>
      <c r="Y5" s="1"/>
      <c r="Z5" s="1"/>
      <c r="AA5" s="1"/>
      <c r="AB5" s="1"/>
      <c r="AC5" s="1"/>
      <c r="AD5" s="1"/>
      <c r="AE5" s="1"/>
      <c r="AF5" s="1"/>
      <c r="AG5" s="1"/>
      <c r="AH5" s="1"/>
      <c r="AI5" s="1"/>
      <c r="AJ5" s="1"/>
      <c r="AK5" s="1"/>
      <c r="AL5" s="1"/>
      <c r="AM5" s="1"/>
      <c r="AN5" s="1"/>
      <c r="AO5" s="159"/>
      <c r="AP5" s="159"/>
      <c r="AQ5" s="159"/>
      <c r="AR5" s="159"/>
      <c r="AS5" s="159"/>
      <c r="AT5" s="159"/>
      <c r="AU5" s="159"/>
      <c r="AV5" s="159"/>
      <c r="AW5" s="159"/>
      <c r="AX5" s="159"/>
      <c r="AY5" s="159"/>
      <c r="AZ5" s="159"/>
      <c r="BA5" s="159"/>
      <c r="BB5" s="159"/>
      <c r="BC5" s="159"/>
      <c r="BD5" s="159"/>
      <c r="BE5" s="159"/>
      <c r="BF5" s="159"/>
      <c r="BG5" s="159"/>
      <c r="BH5" s="159"/>
      <c r="BI5" s="159"/>
      <c r="BJ5" s="159"/>
      <c r="BK5" s="159"/>
      <c r="BL5" s="159"/>
      <c r="BM5" s="159"/>
      <c r="BN5" s="159"/>
      <c r="BO5" s="159"/>
      <c r="BP5" s="159"/>
      <c r="BQ5" s="159"/>
      <c r="BR5" s="159"/>
      <c r="BS5" s="159"/>
      <c r="BT5" s="159"/>
      <c r="BU5" s="159"/>
      <c r="BV5" s="159"/>
      <c r="BW5" s="159"/>
      <c r="BX5" s="159"/>
      <c r="BY5" s="159"/>
      <c r="BZ5" s="159"/>
      <c r="CA5" s="159"/>
      <c r="CB5" s="159"/>
      <c r="CC5" s="159"/>
      <c r="CD5" s="159"/>
      <c r="CE5" s="159"/>
      <c r="CF5" s="159"/>
      <c r="CG5" s="159"/>
      <c r="CH5" s="159"/>
      <c r="CI5" s="159"/>
      <c r="CJ5" s="159"/>
      <c r="CK5" s="159"/>
      <c r="CL5" s="159"/>
      <c r="CM5" s="159"/>
      <c r="CN5" s="159"/>
      <c r="CO5" s="159"/>
      <c r="CP5" s="159"/>
      <c r="CQ5" s="159"/>
      <c r="CR5" s="159"/>
      <c r="CS5" s="159"/>
      <c r="CT5" s="159"/>
      <c r="CU5" s="159"/>
      <c r="CV5" s="159"/>
      <c r="CW5" s="159"/>
      <c r="CX5" s="159"/>
      <c r="CY5" s="159"/>
      <c r="CZ5" s="159"/>
      <c r="DA5" s="159"/>
      <c r="DB5" s="159"/>
      <c r="DC5" s="159"/>
      <c r="DD5" s="159"/>
      <c r="DE5" s="159"/>
      <c r="DF5" s="159"/>
      <c r="DG5" s="159"/>
      <c r="DH5" s="159"/>
      <c r="DI5" s="159"/>
      <c r="DJ5" s="159"/>
      <c r="DK5" s="159"/>
      <c r="DL5" s="159"/>
      <c r="DM5" s="159"/>
      <c r="DN5" s="159"/>
      <c r="DO5" s="159"/>
      <c r="DP5" s="159"/>
      <c r="DQ5" s="159"/>
      <c r="DR5" s="159"/>
      <c r="DS5" s="159"/>
      <c r="DT5" s="159"/>
      <c r="DU5" s="159"/>
      <c r="DV5" s="159"/>
      <c r="DW5" s="159"/>
      <c r="DX5" s="159"/>
      <c r="DY5" s="159"/>
      <c r="DZ5" s="159"/>
      <c r="EA5" s="159"/>
      <c r="EB5" s="159"/>
      <c r="EC5" s="159"/>
      <c r="ED5" s="159"/>
      <c r="EE5" s="159"/>
      <c r="EF5" s="159"/>
      <c r="EG5" s="159"/>
      <c r="EH5" s="159"/>
      <c r="EI5" s="159"/>
      <c r="EJ5" s="159"/>
      <c r="EK5" s="159"/>
      <c r="EL5" s="159"/>
      <c r="EM5" s="159"/>
      <c r="EN5" s="159"/>
      <c r="EO5" s="159"/>
      <c r="EP5" s="159"/>
      <c r="EQ5" s="159"/>
      <c r="ER5" s="159"/>
      <c r="ES5" s="159"/>
      <c r="ET5" s="159"/>
      <c r="EU5" s="159"/>
      <c r="EV5" s="159"/>
      <c r="EW5" s="159"/>
      <c r="EX5" s="159"/>
      <c r="EY5" s="159"/>
      <c r="EZ5" s="159"/>
      <c r="FA5" s="159"/>
      <c r="FB5" s="159"/>
      <c r="FC5" s="159"/>
      <c r="FD5" s="159"/>
      <c r="FE5" s="159"/>
      <c r="FF5" s="159"/>
      <c r="FG5" s="159"/>
      <c r="FH5" s="159"/>
      <c r="FI5" s="159"/>
      <c r="FJ5" s="159"/>
      <c r="FK5" s="159"/>
      <c r="FL5" s="159"/>
      <c r="FM5" s="159"/>
      <c r="FN5" s="159"/>
      <c r="FO5" s="159"/>
      <c r="FP5" s="159"/>
      <c r="FQ5" s="159"/>
      <c r="FR5" s="159"/>
      <c r="FS5" s="159"/>
      <c r="FT5" s="159"/>
      <c r="FU5" s="159"/>
      <c r="FV5" s="159"/>
      <c r="FW5" s="159"/>
      <c r="FX5" s="159"/>
      <c r="FY5" s="159"/>
      <c r="FZ5" s="159"/>
      <c r="GA5" s="159"/>
      <c r="GB5" s="159"/>
      <c r="GC5" s="159"/>
      <c r="GD5" s="159"/>
      <c r="GE5" s="159"/>
      <c r="GF5" s="159"/>
      <c r="GG5" s="159"/>
      <c r="GH5" s="159"/>
      <c r="GI5" s="159"/>
      <c r="GJ5" s="159"/>
      <c r="GK5" s="159"/>
      <c r="GL5" s="159"/>
      <c r="GM5" s="159"/>
      <c r="GN5" s="159"/>
      <c r="GO5" s="159"/>
      <c r="GP5" s="159"/>
      <c r="GQ5" s="159"/>
      <c r="GR5" s="159"/>
      <c r="GS5" s="159"/>
      <c r="GT5" s="159"/>
      <c r="GU5" s="159"/>
      <c r="GV5" s="159"/>
      <c r="GW5" s="159"/>
      <c r="GX5" s="159"/>
      <c r="GY5" s="159"/>
      <c r="GZ5" s="159"/>
      <c r="HA5" s="159"/>
      <c r="HB5" s="159"/>
      <c r="HC5" s="159"/>
      <c r="HD5" s="159"/>
      <c r="HE5" s="159"/>
      <c r="HF5" s="159"/>
      <c r="HG5" s="159"/>
      <c r="HH5" s="159"/>
      <c r="HI5" s="159"/>
      <c r="HJ5" s="159"/>
      <c r="HK5" s="159"/>
      <c r="HL5" s="159"/>
      <c r="HM5" s="159"/>
      <c r="HN5" s="159"/>
      <c r="HO5" s="159"/>
      <c r="HP5" s="159"/>
      <c r="HQ5" s="159"/>
      <c r="HR5" s="159"/>
      <c r="HS5" s="159"/>
      <c r="HT5" s="159"/>
      <c r="HU5" s="159"/>
      <c r="HV5" s="159"/>
      <c r="HW5" s="159"/>
      <c r="HX5" s="159"/>
      <c r="HY5" s="159"/>
      <c r="HZ5" s="159"/>
      <c r="IA5" s="159"/>
      <c r="IB5" s="159"/>
      <c r="IC5" s="159"/>
      <c r="ID5" s="159"/>
      <c r="IE5" s="159"/>
      <c r="IF5" s="159"/>
      <c r="IG5" s="159"/>
      <c r="IH5" s="159"/>
      <c r="II5" s="159"/>
      <c r="IJ5" s="159"/>
      <c r="IK5" s="159"/>
      <c r="IL5" s="159"/>
      <c r="IM5" s="159"/>
      <c r="IN5" s="159"/>
      <c r="IO5" s="159"/>
      <c r="IP5" s="159"/>
      <c r="IQ5" s="159"/>
      <c r="IR5" s="159"/>
      <c r="IS5" s="159"/>
      <c r="IT5" s="159"/>
      <c r="IU5" s="159"/>
      <c r="IV5" s="159"/>
      <c r="IW5" s="159"/>
      <c r="IX5" s="159"/>
      <c r="IY5" s="159"/>
      <c r="IZ5" s="159"/>
      <c r="JA5" s="159"/>
      <c r="JB5" s="159"/>
      <c r="JC5" s="159"/>
      <c r="JD5" s="159"/>
      <c r="JE5" s="159"/>
      <c r="JF5" s="159"/>
      <c r="JG5" s="159"/>
      <c r="JH5" s="159"/>
      <c r="JI5" s="159"/>
      <c r="JJ5" s="159"/>
      <c r="JK5" s="159"/>
      <c r="JL5" s="159"/>
      <c r="JM5" s="159"/>
      <c r="JN5" s="159"/>
      <c r="JO5" s="159"/>
      <c r="JP5" s="159"/>
      <c r="JQ5" s="159"/>
      <c r="JR5" s="159"/>
      <c r="JS5" s="159"/>
      <c r="JT5" s="159"/>
      <c r="JU5" s="159"/>
      <c r="JV5" s="159"/>
      <c r="JW5" s="159"/>
      <c r="JX5" s="159"/>
      <c r="JY5" s="159"/>
      <c r="JZ5" s="159"/>
      <c r="KA5" s="159"/>
      <c r="KB5" s="159"/>
      <c r="KC5" s="159"/>
      <c r="KD5" s="159"/>
      <c r="KE5" s="159"/>
      <c r="KF5" s="159"/>
      <c r="KG5" s="159"/>
      <c r="KH5" s="159"/>
      <c r="KI5" s="159"/>
      <c r="KJ5" s="159"/>
      <c r="KK5" s="159"/>
      <c r="KL5" s="159"/>
    </row>
    <row r="6" spans="1:298" s="160" customFormat="1" ht="49.5" customHeight="1" x14ac:dyDescent="0.3">
      <c r="A6" s="365" t="s">
        <v>2</v>
      </c>
      <c r="B6" s="366"/>
      <c r="C6" s="367"/>
      <c r="D6" s="376" t="s">
        <v>392</v>
      </c>
      <c r="E6" s="377"/>
      <c r="F6" s="377"/>
      <c r="G6" s="377"/>
      <c r="H6" s="377"/>
      <c r="I6" s="377"/>
      <c r="J6" s="377"/>
      <c r="K6" s="377"/>
      <c r="L6" s="377"/>
      <c r="M6" s="377"/>
      <c r="N6" s="378"/>
      <c r="O6" s="1"/>
      <c r="P6" s="1"/>
      <c r="Q6" s="1"/>
      <c r="R6" s="1"/>
      <c r="S6" s="1"/>
      <c r="T6" s="1"/>
      <c r="U6" s="1"/>
      <c r="V6" s="1"/>
      <c r="W6" s="1"/>
      <c r="X6" s="1"/>
      <c r="Y6" s="1"/>
      <c r="Z6" s="1"/>
      <c r="AA6" s="1"/>
      <c r="AB6" s="1"/>
      <c r="AC6" s="1"/>
      <c r="AD6" s="1"/>
      <c r="AE6" s="1"/>
      <c r="AF6" s="1"/>
      <c r="AG6" s="1"/>
      <c r="AH6" s="1"/>
      <c r="AI6" s="1"/>
      <c r="AJ6" s="1"/>
      <c r="AK6" s="1"/>
      <c r="AL6" s="1"/>
      <c r="AM6" s="1"/>
      <c r="AN6" s="1"/>
      <c r="AO6" s="159"/>
      <c r="AP6" s="159"/>
      <c r="AQ6" s="159"/>
      <c r="AR6" s="159"/>
      <c r="AS6" s="159"/>
      <c r="AT6" s="159"/>
      <c r="AU6" s="159"/>
      <c r="AV6" s="159"/>
      <c r="AW6" s="159"/>
      <c r="AX6" s="159"/>
      <c r="AY6" s="159"/>
      <c r="AZ6" s="159"/>
      <c r="BA6" s="159"/>
      <c r="BB6" s="159"/>
      <c r="BC6" s="159"/>
      <c r="BD6" s="159"/>
      <c r="BE6" s="159"/>
      <c r="BF6" s="159"/>
      <c r="BG6" s="159"/>
      <c r="BH6" s="159"/>
      <c r="BI6" s="159"/>
      <c r="BJ6" s="159"/>
      <c r="BK6" s="159"/>
      <c r="BL6" s="159"/>
      <c r="BM6" s="159"/>
      <c r="BN6" s="159"/>
      <c r="BO6" s="159"/>
      <c r="BP6" s="159"/>
      <c r="BQ6" s="159"/>
      <c r="BR6" s="159"/>
      <c r="BS6" s="159"/>
      <c r="BT6" s="159"/>
      <c r="BU6" s="159"/>
      <c r="BV6" s="159"/>
      <c r="BW6" s="159"/>
      <c r="BX6" s="159"/>
      <c r="BY6" s="159"/>
      <c r="BZ6" s="159"/>
      <c r="CA6" s="159"/>
      <c r="CB6" s="159"/>
      <c r="CC6" s="159"/>
      <c r="CD6" s="159"/>
      <c r="CE6" s="159"/>
      <c r="CF6" s="159"/>
      <c r="CG6" s="159"/>
      <c r="CH6" s="159"/>
      <c r="CI6" s="159"/>
      <c r="CJ6" s="159"/>
      <c r="CK6" s="159"/>
      <c r="CL6" s="159"/>
      <c r="CM6" s="159"/>
      <c r="CN6" s="159"/>
      <c r="CO6" s="159"/>
      <c r="CP6" s="159"/>
      <c r="CQ6" s="159"/>
      <c r="CR6" s="159"/>
      <c r="CS6" s="159"/>
      <c r="CT6" s="159"/>
      <c r="CU6" s="159"/>
      <c r="CV6" s="159"/>
      <c r="CW6" s="159"/>
      <c r="CX6" s="159"/>
      <c r="CY6" s="159"/>
      <c r="CZ6" s="159"/>
      <c r="DA6" s="159"/>
      <c r="DB6" s="159"/>
      <c r="DC6" s="159"/>
      <c r="DD6" s="159"/>
      <c r="DE6" s="159"/>
      <c r="DF6" s="159"/>
      <c r="DG6" s="159"/>
      <c r="DH6" s="159"/>
      <c r="DI6" s="159"/>
      <c r="DJ6" s="159"/>
      <c r="DK6" s="159"/>
      <c r="DL6" s="159"/>
      <c r="DM6" s="159"/>
      <c r="DN6" s="159"/>
      <c r="DO6" s="159"/>
      <c r="DP6" s="159"/>
      <c r="DQ6" s="159"/>
      <c r="DR6" s="159"/>
      <c r="DS6" s="159"/>
      <c r="DT6" s="159"/>
      <c r="DU6" s="159"/>
      <c r="DV6" s="159"/>
      <c r="DW6" s="159"/>
      <c r="DX6" s="159"/>
      <c r="DY6" s="159"/>
      <c r="DZ6" s="159"/>
      <c r="EA6" s="159"/>
      <c r="EB6" s="159"/>
      <c r="EC6" s="159"/>
      <c r="ED6" s="159"/>
      <c r="EE6" s="159"/>
      <c r="EF6" s="159"/>
      <c r="EG6" s="159"/>
      <c r="EH6" s="159"/>
      <c r="EI6" s="159"/>
      <c r="EJ6" s="159"/>
      <c r="EK6" s="159"/>
      <c r="EL6" s="159"/>
      <c r="EM6" s="159"/>
      <c r="EN6" s="159"/>
      <c r="EO6" s="159"/>
      <c r="EP6" s="159"/>
      <c r="EQ6" s="159"/>
      <c r="ER6" s="159"/>
      <c r="ES6" s="159"/>
      <c r="ET6" s="159"/>
      <c r="EU6" s="159"/>
      <c r="EV6" s="159"/>
      <c r="EW6" s="159"/>
      <c r="EX6" s="159"/>
      <c r="EY6" s="159"/>
      <c r="EZ6" s="159"/>
      <c r="FA6" s="159"/>
      <c r="FB6" s="159"/>
      <c r="FC6" s="159"/>
      <c r="FD6" s="159"/>
      <c r="FE6" s="159"/>
      <c r="FF6" s="159"/>
      <c r="FG6" s="159"/>
      <c r="FH6" s="159"/>
      <c r="FI6" s="159"/>
      <c r="FJ6" s="159"/>
      <c r="FK6" s="159"/>
      <c r="FL6" s="159"/>
      <c r="FM6" s="159"/>
      <c r="FN6" s="159"/>
      <c r="FO6" s="159"/>
      <c r="FP6" s="159"/>
      <c r="FQ6" s="159"/>
      <c r="FR6" s="159"/>
      <c r="FS6" s="159"/>
      <c r="FT6" s="159"/>
      <c r="FU6" s="159"/>
      <c r="FV6" s="159"/>
      <c r="FW6" s="159"/>
      <c r="FX6" s="159"/>
      <c r="FY6" s="159"/>
      <c r="FZ6" s="159"/>
      <c r="GA6" s="159"/>
      <c r="GB6" s="159"/>
      <c r="GC6" s="159"/>
      <c r="GD6" s="159"/>
      <c r="GE6" s="159"/>
      <c r="GF6" s="159"/>
      <c r="GG6" s="159"/>
      <c r="GH6" s="159"/>
      <c r="GI6" s="159"/>
      <c r="GJ6" s="159"/>
      <c r="GK6" s="159"/>
      <c r="GL6" s="159"/>
      <c r="GM6" s="159"/>
      <c r="GN6" s="159"/>
      <c r="GO6" s="159"/>
      <c r="GP6" s="159"/>
      <c r="GQ6" s="159"/>
      <c r="GR6" s="159"/>
      <c r="GS6" s="159"/>
      <c r="GT6" s="159"/>
      <c r="GU6" s="159"/>
      <c r="GV6" s="159"/>
      <c r="GW6" s="159"/>
      <c r="GX6" s="159"/>
      <c r="GY6" s="159"/>
      <c r="GZ6" s="159"/>
      <c r="HA6" s="159"/>
      <c r="HB6" s="159"/>
      <c r="HC6" s="159"/>
      <c r="HD6" s="159"/>
      <c r="HE6" s="159"/>
      <c r="HF6" s="159"/>
      <c r="HG6" s="159"/>
      <c r="HH6" s="159"/>
      <c r="HI6" s="159"/>
      <c r="HJ6" s="159"/>
      <c r="HK6" s="159"/>
      <c r="HL6" s="159"/>
      <c r="HM6" s="159"/>
      <c r="HN6" s="159"/>
      <c r="HO6" s="159"/>
      <c r="HP6" s="159"/>
      <c r="HQ6" s="159"/>
      <c r="HR6" s="159"/>
      <c r="HS6" s="159"/>
      <c r="HT6" s="159"/>
      <c r="HU6" s="159"/>
      <c r="HV6" s="159"/>
      <c r="HW6" s="159"/>
      <c r="HX6" s="159"/>
      <c r="HY6" s="159"/>
      <c r="HZ6" s="159"/>
      <c r="IA6" s="159"/>
      <c r="IB6" s="159"/>
      <c r="IC6" s="159"/>
      <c r="ID6" s="159"/>
      <c r="IE6" s="159"/>
      <c r="IF6" s="159"/>
      <c r="IG6" s="159"/>
      <c r="IH6" s="159"/>
      <c r="II6" s="159"/>
      <c r="IJ6" s="159"/>
      <c r="IK6" s="159"/>
      <c r="IL6" s="159"/>
      <c r="IM6" s="159"/>
      <c r="IN6" s="159"/>
      <c r="IO6" s="159"/>
      <c r="IP6" s="159"/>
      <c r="IQ6" s="159"/>
      <c r="IR6" s="159"/>
      <c r="IS6" s="159"/>
      <c r="IT6" s="159"/>
      <c r="IU6" s="159"/>
      <c r="IV6" s="159"/>
      <c r="IW6" s="159"/>
      <c r="IX6" s="159"/>
      <c r="IY6" s="159"/>
      <c r="IZ6" s="159"/>
      <c r="JA6" s="159"/>
      <c r="JB6" s="159"/>
      <c r="JC6" s="159"/>
      <c r="JD6" s="159"/>
      <c r="JE6" s="159"/>
      <c r="JF6" s="159"/>
      <c r="JG6" s="159"/>
      <c r="JH6" s="159"/>
      <c r="JI6" s="159"/>
      <c r="JJ6" s="159"/>
      <c r="JK6" s="159"/>
      <c r="JL6" s="159"/>
      <c r="JM6" s="159"/>
      <c r="JN6" s="159"/>
      <c r="JO6" s="159"/>
      <c r="JP6" s="159"/>
      <c r="JQ6" s="159"/>
      <c r="JR6" s="159"/>
      <c r="JS6" s="159"/>
      <c r="JT6" s="159"/>
      <c r="JU6" s="159"/>
      <c r="JV6" s="159"/>
      <c r="JW6" s="159"/>
      <c r="JX6" s="159"/>
      <c r="JY6" s="159"/>
      <c r="JZ6" s="159"/>
      <c r="KA6" s="159"/>
      <c r="KB6" s="159"/>
      <c r="KC6" s="159"/>
      <c r="KD6" s="159"/>
      <c r="KE6" s="159"/>
      <c r="KF6" s="159"/>
      <c r="KG6" s="159"/>
      <c r="KH6" s="159"/>
      <c r="KI6" s="159"/>
      <c r="KJ6" s="159"/>
      <c r="KK6" s="159"/>
      <c r="KL6" s="159"/>
    </row>
    <row r="7" spans="1:298" s="160" customFormat="1" ht="16.5" x14ac:dyDescent="0.3">
      <c r="A7" s="359" t="s">
        <v>3</v>
      </c>
      <c r="B7" s="360"/>
      <c r="C7" s="360"/>
      <c r="D7" s="360"/>
      <c r="E7" s="360"/>
      <c r="F7" s="360"/>
      <c r="G7" s="360"/>
      <c r="H7" s="361"/>
      <c r="I7" s="359" t="s">
        <v>4</v>
      </c>
      <c r="J7" s="360"/>
      <c r="K7" s="360"/>
      <c r="L7" s="360"/>
      <c r="M7" s="360"/>
      <c r="N7" s="361"/>
      <c r="O7" s="359" t="s">
        <v>5</v>
      </c>
      <c r="P7" s="360"/>
      <c r="Q7" s="360"/>
      <c r="R7" s="360"/>
      <c r="S7" s="360"/>
      <c r="T7" s="360"/>
      <c r="U7" s="360"/>
      <c r="V7" s="360"/>
      <c r="W7" s="361"/>
      <c r="X7" s="359" t="s">
        <v>6</v>
      </c>
      <c r="Y7" s="360"/>
      <c r="Z7" s="360"/>
      <c r="AA7" s="360"/>
      <c r="AB7" s="360"/>
      <c r="AC7" s="360"/>
      <c r="AD7" s="360"/>
      <c r="AE7" s="360"/>
      <c r="AF7" s="360"/>
      <c r="AG7" s="360"/>
      <c r="AH7" s="361"/>
      <c r="AI7" s="359" t="s">
        <v>7</v>
      </c>
      <c r="AJ7" s="360"/>
      <c r="AK7" s="360"/>
      <c r="AL7" s="360"/>
      <c r="AM7" s="360"/>
      <c r="AN7" s="379"/>
      <c r="AO7" s="159"/>
      <c r="AP7" s="159"/>
      <c r="AQ7" s="159"/>
      <c r="AR7" s="159"/>
      <c r="AS7" s="159"/>
      <c r="AT7" s="159"/>
      <c r="AU7" s="159"/>
      <c r="AV7" s="159"/>
      <c r="AW7" s="159"/>
      <c r="AX7" s="159"/>
      <c r="AY7" s="159"/>
      <c r="AZ7" s="159"/>
      <c r="BA7" s="159"/>
      <c r="BB7" s="159"/>
      <c r="BC7" s="159"/>
      <c r="BD7" s="159"/>
      <c r="BE7" s="159"/>
      <c r="BF7" s="159"/>
      <c r="BG7" s="159"/>
      <c r="BH7" s="159"/>
      <c r="BI7" s="159"/>
      <c r="BJ7" s="159"/>
      <c r="BK7" s="159"/>
      <c r="BL7" s="159"/>
      <c r="BM7" s="159"/>
      <c r="BN7" s="159"/>
      <c r="BO7" s="159"/>
      <c r="BP7" s="159"/>
      <c r="BQ7" s="159"/>
      <c r="BR7" s="159"/>
      <c r="BS7" s="159"/>
      <c r="BT7" s="159"/>
      <c r="BU7" s="159"/>
      <c r="BV7" s="159"/>
      <c r="BW7" s="159"/>
      <c r="BX7" s="159"/>
      <c r="BY7" s="159"/>
      <c r="BZ7" s="159"/>
      <c r="CA7" s="159"/>
      <c r="CB7" s="159"/>
      <c r="CC7" s="159"/>
      <c r="CD7" s="159"/>
      <c r="CE7" s="159"/>
      <c r="CF7" s="159"/>
      <c r="CG7" s="159"/>
      <c r="CH7" s="159"/>
      <c r="CI7" s="159"/>
      <c r="CJ7" s="159"/>
      <c r="CK7" s="159"/>
      <c r="CL7" s="159"/>
      <c r="CM7" s="159"/>
      <c r="CN7" s="159"/>
      <c r="CO7" s="159"/>
      <c r="CP7" s="159"/>
      <c r="CQ7" s="159"/>
      <c r="CR7" s="159"/>
      <c r="CS7" s="159"/>
      <c r="CT7" s="159"/>
      <c r="CU7" s="159"/>
      <c r="CV7" s="159"/>
      <c r="CW7" s="159"/>
      <c r="CX7" s="159"/>
      <c r="CY7" s="159"/>
      <c r="CZ7" s="159"/>
      <c r="DA7" s="159"/>
      <c r="DB7" s="159"/>
      <c r="DC7" s="159"/>
      <c r="DD7" s="159"/>
      <c r="DE7" s="159"/>
      <c r="DF7" s="159"/>
      <c r="DG7" s="159"/>
      <c r="DH7" s="159"/>
      <c r="DI7" s="159"/>
      <c r="DJ7" s="159"/>
      <c r="DK7" s="159"/>
      <c r="DL7" s="159"/>
      <c r="DM7" s="159"/>
      <c r="DN7" s="159"/>
      <c r="DO7" s="159"/>
      <c r="DP7" s="159"/>
      <c r="DQ7" s="159"/>
      <c r="DR7" s="159"/>
      <c r="DS7" s="159"/>
      <c r="DT7" s="159"/>
      <c r="DU7" s="159"/>
      <c r="DV7" s="159"/>
      <c r="DW7" s="159"/>
      <c r="DX7" s="159"/>
      <c r="DY7" s="159"/>
      <c r="DZ7" s="159"/>
      <c r="EA7" s="159"/>
      <c r="EB7" s="159"/>
      <c r="EC7" s="159"/>
      <c r="ED7" s="159"/>
      <c r="EE7" s="159"/>
      <c r="EF7" s="159"/>
      <c r="EG7" s="159"/>
      <c r="EH7" s="159"/>
      <c r="EI7" s="159"/>
      <c r="EJ7" s="159"/>
      <c r="EK7" s="159"/>
      <c r="EL7" s="159"/>
      <c r="EM7" s="159"/>
      <c r="EN7" s="159"/>
      <c r="EO7" s="159"/>
      <c r="EP7" s="159"/>
      <c r="EQ7" s="159"/>
      <c r="ER7" s="159"/>
      <c r="ES7" s="159"/>
      <c r="ET7" s="159"/>
      <c r="EU7" s="159"/>
      <c r="EV7" s="159"/>
      <c r="EW7" s="159"/>
      <c r="EX7" s="159"/>
      <c r="EY7" s="159"/>
      <c r="EZ7" s="159"/>
      <c r="FA7" s="159"/>
      <c r="FB7" s="159"/>
      <c r="FC7" s="159"/>
      <c r="FD7" s="159"/>
      <c r="FE7" s="159"/>
      <c r="FF7" s="159"/>
      <c r="FG7" s="159"/>
      <c r="FH7" s="159"/>
      <c r="FI7" s="159"/>
      <c r="FJ7" s="159"/>
      <c r="FK7" s="159"/>
      <c r="FL7" s="159"/>
      <c r="FM7" s="159"/>
      <c r="FN7" s="159"/>
      <c r="FO7" s="159"/>
      <c r="FP7" s="159"/>
      <c r="FQ7" s="159"/>
      <c r="FR7" s="159"/>
      <c r="FS7" s="159"/>
      <c r="FT7" s="159"/>
      <c r="FU7" s="159"/>
      <c r="FV7" s="159"/>
      <c r="FW7" s="159"/>
      <c r="FX7" s="159"/>
      <c r="FY7" s="159"/>
      <c r="FZ7" s="159"/>
      <c r="GA7" s="159"/>
      <c r="GB7" s="159"/>
      <c r="GC7" s="159"/>
      <c r="GD7" s="159"/>
      <c r="GE7" s="159"/>
      <c r="GF7" s="159"/>
      <c r="GG7" s="159"/>
      <c r="GH7" s="159"/>
      <c r="GI7" s="159"/>
      <c r="GJ7" s="159"/>
      <c r="GK7" s="159"/>
      <c r="GL7" s="159"/>
      <c r="GM7" s="159"/>
      <c r="GN7" s="159"/>
      <c r="GO7" s="159"/>
      <c r="GP7" s="159"/>
      <c r="GQ7" s="159"/>
      <c r="GR7" s="159"/>
      <c r="GS7" s="159"/>
      <c r="GT7" s="159"/>
      <c r="GU7" s="159"/>
      <c r="GV7" s="159"/>
      <c r="GW7" s="159"/>
      <c r="GX7" s="159"/>
      <c r="GY7" s="159"/>
      <c r="GZ7" s="159"/>
      <c r="HA7" s="159"/>
      <c r="HB7" s="159"/>
      <c r="HC7" s="159"/>
      <c r="HD7" s="159"/>
      <c r="HE7" s="159"/>
      <c r="HF7" s="159"/>
      <c r="HG7" s="159"/>
      <c r="HH7" s="159"/>
      <c r="HI7" s="159"/>
      <c r="HJ7" s="159"/>
      <c r="HK7" s="159"/>
      <c r="HL7" s="159"/>
      <c r="HM7" s="159"/>
      <c r="HN7" s="159"/>
      <c r="HO7" s="159"/>
      <c r="HP7" s="159"/>
      <c r="HQ7" s="159"/>
      <c r="HR7" s="159"/>
      <c r="HS7" s="159"/>
      <c r="HT7" s="159"/>
      <c r="HU7" s="159"/>
      <c r="HV7" s="159"/>
      <c r="HW7" s="159"/>
      <c r="HX7" s="159"/>
      <c r="HY7" s="159"/>
      <c r="HZ7" s="159"/>
      <c r="IA7" s="159"/>
      <c r="IB7" s="159"/>
      <c r="IC7" s="159"/>
      <c r="ID7" s="159"/>
      <c r="IE7" s="159"/>
      <c r="IF7" s="159"/>
      <c r="IG7" s="159"/>
      <c r="IH7" s="159"/>
      <c r="II7" s="159"/>
      <c r="IJ7" s="159"/>
      <c r="IK7" s="159"/>
      <c r="IL7" s="159"/>
      <c r="IM7" s="159"/>
      <c r="IN7" s="159"/>
      <c r="IO7" s="159"/>
      <c r="IP7" s="159"/>
      <c r="IQ7" s="159"/>
      <c r="IR7" s="159"/>
      <c r="IS7" s="159"/>
      <c r="IT7" s="159"/>
      <c r="IU7" s="159"/>
      <c r="IV7" s="159"/>
      <c r="IW7" s="159"/>
      <c r="IX7" s="159"/>
      <c r="IY7" s="159"/>
      <c r="IZ7" s="159"/>
      <c r="JA7" s="159"/>
      <c r="JB7" s="159"/>
      <c r="JC7" s="159"/>
      <c r="JD7" s="159"/>
      <c r="JE7" s="159"/>
      <c r="JF7" s="159"/>
      <c r="JG7" s="159"/>
      <c r="JH7" s="159"/>
      <c r="JI7" s="159"/>
      <c r="JJ7" s="159"/>
      <c r="JK7" s="159"/>
      <c r="JL7" s="159"/>
      <c r="JM7" s="159"/>
      <c r="JN7" s="159"/>
      <c r="JO7" s="159"/>
      <c r="JP7" s="159"/>
      <c r="JQ7" s="159"/>
      <c r="JR7" s="159"/>
      <c r="JS7" s="159"/>
      <c r="JT7" s="159"/>
      <c r="JU7" s="159"/>
      <c r="JV7" s="159"/>
      <c r="JW7" s="159"/>
      <c r="JX7" s="159"/>
      <c r="JY7" s="159"/>
      <c r="JZ7" s="159"/>
      <c r="KA7" s="159"/>
      <c r="KB7" s="159"/>
      <c r="KC7" s="159"/>
      <c r="KD7" s="159"/>
      <c r="KE7" s="159"/>
      <c r="KF7" s="159"/>
      <c r="KG7" s="159"/>
      <c r="KH7" s="159"/>
      <c r="KI7" s="159"/>
      <c r="KJ7" s="159"/>
      <c r="KK7" s="159"/>
      <c r="KL7" s="159"/>
    </row>
    <row r="8" spans="1:298" s="160" customFormat="1" ht="16.5" customHeight="1" x14ac:dyDescent="0.3">
      <c r="A8" s="353" t="s">
        <v>37</v>
      </c>
      <c r="B8" s="356" t="s">
        <v>403</v>
      </c>
      <c r="C8" s="355" t="s">
        <v>8</v>
      </c>
      <c r="D8" s="350" t="s">
        <v>382</v>
      </c>
      <c r="E8" s="350" t="s">
        <v>10</v>
      </c>
      <c r="F8" s="357" t="s">
        <v>11</v>
      </c>
      <c r="G8" s="343" t="s">
        <v>12</v>
      </c>
      <c r="H8" s="350" t="s">
        <v>13</v>
      </c>
      <c r="I8" s="351" t="s">
        <v>14</v>
      </c>
      <c r="J8" s="352" t="s">
        <v>15</v>
      </c>
      <c r="K8" s="343" t="s">
        <v>16</v>
      </c>
      <c r="L8" s="343" t="s">
        <v>17</v>
      </c>
      <c r="M8" s="352" t="s">
        <v>15</v>
      </c>
      <c r="N8" s="350" t="s">
        <v>18</v>
      </c>
      <c r="O8" s="347" t="s">
        <v>19</v>
      </c>
      <c r="P8" s="342" t="s">
        <v>20</v>
      </c>
      <c r="Q8" s="343" t="s">
        <v>21</v>
      </c>
      <c r="R8" s="342" t="s">
        <v>22</v>
      </c>
      <c r="S8" s="342"/>
      <c r="T8" s="342"/>
      <c r="U8" s="342"/>
      <c r="V8" s="342"/>
      <c r="W8" s="342"/>
      <c r="X8" s="346" t="s">
        <v>291</v>
      </c>
      <c r="Y8" s="347" t="s">
        <v>252</v>
      </c>
      <c r="Z8" s="347" t="s">
        <v>15</v>
      </c>
      <c r="AA8" s="149"/>
      <c r="AB8" s="149"/>
      <c r="AC8" s="347" t="s">
        <v>23</v>
      </c>
      <c r="AD8" s="347" t="s">
        <v>15</v>
      </c>
      <c r="AE8" s="149"/>
      <c r="AF8" s="149"/>
      <c r="AG8" s="346" t="s">
        <v>24</v>
      </c>
      <c r="AH8" s="347" t="s">
        <v>25</v>
      </c>
      <c r="AI8" s="342" t="s">
        <v>7</v>
      </c>
      <c r="AJ8" s="342" t="s">
        <v>26</v>
      </c>
      <c r="AK8" s="342" t="s">
        <v>27</v>
      </c>
      <c r="AL8" s="342" t="s">
        <v>28</v>
      </c>
      <c r="AM8" s="344" t="s">
        <v>29</v>
      </c>
      <c r="AN8" s="344" t="s">
        <v>30</v>
      </c>
      <c r="AO8" s="159"/>
      <c r="AP8" s="159"/>
      <c r="AQ8" s="159"/>
      <c r="AR8" s="159"/>
      <c r="AS8" s="159"/>
      <c r="AT8" s="159"/>
      <c r="AU8" s="159"/>
      <c r="AV8" s="159"/>
      <c r="AW8" s="159"/>
      <c r="AX8" s="159"/>
      <c r="AY8" s="159"/>
      <c r="AZ8" s="159"/>
      <c r="BA8" s="159"/>
      <c r="BB8" s="159"/>
      <c r="BC8" s="159"/>
      <c r="BD8" s="159"/>
      <c r="BE8" s="159"/>
      <c r="BF8" s="159"/>
      <c r="BG8" s="159"/>
      <c r="BH8" s="159"/>
      <c r="BI8" s="159"/>
      <c r="BJ8" s="159"/>
      <c r="BK8" s="159"/>
      <c r="BL8" s="159"/>
      <c r="BM8" s="159"/>
      <c r="BN8" s="159"/>
      <c r="BO8" s="159"/>
      <c r="BP8" s="159"/>
      <c r="BQ8" s="159"/>
      <c r="BR8" s="159"/>
      <c r="BS8" s="159"/>
      <c r="BT8" s="159"/>
      <c r="BU8" s="159"/>
      <c r="BV8" s="159"/>
      <c r="BW8" s="159"/>
      <c r="BX8" s="159"/>
      <c r="BY8" s="159"/>
      <c r="BZ8" s="159"/>
      <c r="CA8" s="159"/>
      <c r="CB8" s="159"/>
      <c r="CC8" s="159"/>
      <c r="CD8" s="159"/>
      <c r="CE8" s="159"/>
      <c r="CF8" s="159"/>
      <c r="CG8" s="159"/>
      <c r="CH8" s="159"/>
      <c r="CI8" s="159"/>
      <c r="CJ8" s="159"/>
      <c r="CK8" s="159"/>
      <c r="CL8" s="159"/>
      <c r="CM8" s="159"/>
      <c r="CN8" s="159"/>
      <c r="CO8" s="159"/>
      <c r="CP8" s="159"/>
      <c r="CQ8" s="159"/>
      <c r="CR8" s="159"/>
      <c r="CS8" s="159"/>
      <c r="CT8" s="159"/>
      <c r="CU8" s="159"/>
      <c r="CV8" s="159"/>
      <c r="CW8" s="159"/>
      <c r="CX8" s="159"/>
      <c r="CY8" s="159"/>
      <c r="CZ8" s="159"/>
      <c r="DA8" s="159"/>
      <c r="DB8" s="159"/>
      <c r="DC8" s="159"/>
      <c r="DD8" s="159"/>
      <c r="DE8" s="159"/>
      <c r="DF8" s="159"/>
      <c r="DG8" s="159"/>
      <c r="DH8" s="159"/>
      <c r="DI8" s="159"/>
      <c r="DJ8" s="159"/>
      <c r="DK8" s="159"/>
      <c r="DL8" s="159"/>
      <c r="DM8" s="159"/>
      <c r="DN8" s="159"/>
      <c r="DO8" s="159"/>
      <c r="DP8" s="159"/>
      <c r="DQ8" s="159"/>
      <c r="DR8" s="159"/>
      <c r="DS8" s="159"/>
      <c r="DT8" s="159"/>
      <c r="DU8" s="159"/>
      <c r="DV8" s="159"/>
      <c r="DW8" s="159"/>
      <c r="DX8" s="159"/>
      <c r="DY8" s="159"/>
      <c r="DZ8" s="159"/>
      <c r="EA8" s="159"/>
      <c r="EB8" s="159"/>
      <c r="EC8" s="159"/>
      <c r="ED8" s="159"/>
      <c r="EE8" s="159"/>
      <c r="EF8" s="159"/>
      <c r="EG8" s="159"/>
      <c r="EH8" s="159"/>
      <c r="EI8" s="159"/>
      <c r="EJ8" s="159"/>
      <c r="EK8" s="159"/>
      <c r="EL8" s="159"/>
      <c r="EM8" s="159"/>
      <c r="EN8" s="159"/>
      <c r="EO8" s="159"/>
      <c r="EP8" s="159"/>
      <c r="EQ8" s="159"/>
      <c r="ER8" s="159"/>
      <c r="ES8" s="159"/>
      <c r="ET8" s="159"/>
      <c r="EU8" s="159"/>
      <c r="EV8" s="159"/>
      <c r="EW8" s="159"/>
      <c r="EX8" s="159"/>
      <c r="EY8" s="159"/>
      <c r="EZ8" s="159"/>
      <c r="FA8" s="159"/>
      <c r="FB8" s="159"/>
      <c r="FC8" s="159"/>
      <c r="FD8" s="159"/>
      <c r="FE8" s="159"/>
      <c r="FF8" s="159"/>
      <c r="FG8" s="159"/>
      <c r="FH8" s="159"/>
      <c r="FI8" s="159"/>
      <c r="FJ8" s="159"/>
      <c r="FK8" s="159"/>
      <c r="FL8" s="159"/>
      <c r="FM8" s="159"/>
      <c r="FN8" s="159"/>
      <c r="FO8" s="159"/>
      <c r="FP8" s="159"/>
      <c r="FQ8" s="159"/>
      <c r="FR8" s="159"/>
      <c r="FS8" s="159"/>
      <c r="FT8" s="159"/>
      <c r="FU8" s="159"/>
      <c r="FV8" s="159"/>
      <c r="FW8" s="159"/>
      <c r="FX8" s="159"/>
      <c r="FY8" s="159"/>
      <c r="FZ8" s="159"/>
      <c r="GA8" s="159"/>
      <c r="GB8" s="159"/>
      <c r="GC8" s="159"/>
      <c r="GD8" s="159"/>
      <c r="GE8" s="159"/>
      <c r="GF8" s="159"/>
      <c r="GG8" s="159"/>
      <c r="GH8" s="159"/>
      <c r="GI8" s="159"/>
      <c r="GJ8" s="159"/>
      <c r="GK8" s="159"/>
      <c r="GL8" s="159"/>
      <c r="GM8" s="159"/>
      <c r="GN8" s="159"/>
      <c r="GO8" s="159"/>
      <c r="GP8" s="159"/>
      <c r="GQ8" s="159"/>
      <c r="GR8" s="159"/>
      <c r="GS8" s="159"/>
      <c r="GT8" s="159"/>
      <c r="GU8" s="159"/>
      <c r="GV8" s="159"/>
      <c r="GW8" s="159"/>
      <c r="GX8" s="159"/>
      <c r="GY8" s="159"/>
      <c r="GZ8" s="159"/>
      <c r="HA8" s="159"/>
      <c r="HB8" s="159"/>
      <c r="HC8" s="159"/>
      <c r="HD8" s="159"/>
      <c r="HE8" s="159"/>
      <c r="HF8" s="159"/>
      <c r="HG8" s="159"/>
      <c r="HH8" s="159"/>
      <c r="HI8" s="159"/>
      <c r="HJ8" s="159"/>
      <c r="HK8" s="159"/>
      <c r="HL8" s="159"/>
      <c r="HM8" s="159"/>
      <c r="HN8" s="159"/>
      <c r="HO8" s="159"/>
      <c r="HP8" s="159"/>
      <c r="HQ8" s="159"/>
      <c r="HR8" s="159"/>
      <c r="HS8" s="159"/>
      <c r="HT8" s="159"/>
      <c r="HU8" s="159"/>
      <c r="HV8" s="159"/>
      <c r="HW8" s="159"/>
      <c r="HX8" s="159"/>
      <c r="HY8" s="159"/>
      <c r="HZ8" s="159"/>
      <c r="IA8" s="159"/>
      <c r="IB8" s="159"/>
      <c r="IC8" s="159"/>
      <c r="ID8" s="159"/>
      <c r="IE8" s="159"/>
      <c r="IF8" s="159"/>
      <c r="IG8" s="159"/>
      <c r="IH8" s="159"/>
      <c r="II8" s="159"/>
      <c r="IJ8" s="159"/>
      <c r="IK8" s="159"/>
      <c r="IL8" s="159"/>
      <c r="IM8" s="159"/>
      <c r="IN8" s="159"/>
      <c r="IO8" s="159"/>
      <c r="IP8" s="159"/>
      <c r="IQ8" s="159"/>
      <c r="IR8" s="159"/>
      <c r="IS8" s="159"/>
      <c r="IT8" s="159"/>
      <c r="IU8" s="159"/>
      <c r="IV8" s="159"/>
      <c r="IW8" s="159"/>
      <c r="IX8" s="159"/>
      <c r="IY8" s="159"/>
      <c r="IZ8" s="159"/>
      <c r="JA8" s="159"/>
      <c r="JB8" s="159"/>
      <c r="JC8" s="159"/>
      <c r="JD8" s="159"/>
      <c r="JE8" s="159"/>
      <c r="JF8" s="159"/>
      <c r="JG8" s="159"/>
      <c r="JH8" s="159"/>
      <c r="JI8" s="159"/>
      <c r="JJ8" s="159"/>
      <c r="JK8" s="159"/>
      <c r="JL8" s="159"/>
      <c r="JM8" s="159"/>
      <c r="JN8" s="159"/>
      <c r="JO8" s="159"/>
      <c r="JP8" s="159"/>
      <c r="JQ8" s="159"/>
      <c r="JR8" s="159"/>
      <c r="JS8" s="159"/>
      <c r="JT8" s="159"/>
      <c r="JU8" s="159"/>
      <c r="JV8" s="159"/>
      <c r="JW8" s="159"/>
      <c r="JX8" s="159"/>
      <c r="JY8" s="159"/>
      <c r="JZ8" s="159"/>
      <c r="KA8" s="159"/>
      <c r="KB8" s="159"/>
      <c r="KC8" s="159"/>
      <c r="KD8" s="159"/>
      <c r="KE8" s="159"/>
      <c r="KF8" s="159"/>
      <c r="KG8" s="159"/>
      <c r="KH8" s="159"/>
      <c r="KI8" s="159"/>
      <c r="KJ8" s="159"/>
      <c r="KK8" s="159"/>
      <c r="KL8" s="159"/>
    </row>
    <row r="9" spans="1:298" s="162" customFormat="1" ht="94.5" customHeight="1" thickBot="1" x14ac:dyDescent="0.3">
      <c r="A9" s="354"/>
      <c r="B9" s="358"/>
      <c r="C9" s="356"/>
      <c r="D9" s="343"/>
      <c r="E9" s="343"/>
      <c r="F9" s="356"/>
      <c r="G9" s="351"/>
      <c r="H9" s="343"/>
      <c r="I9" s="351"/>
      <c r="J9" s="352"/>
      <c r="K9" s="351"/>
      <c r="L9" s="351"/>
      <c r="M9" s="352"/>
      <c r="N9" s="343"/>
      <c r="O9" s="348"/>
      <c r="P9" s="343"/>
      <c r="Q9" s="351"/>
      <c r="R9" s="136" t="s">
        <v>31</v>
      </c>
      <c r="S9" s="136" t="s">
        <v>32</v>
      </c>
      <c r="T9" s="136" t="s">
        <v>33</v>
      </c>
      <c r="U9" s="136" t="s">
        <v>34</v>
      </c>
      <c r="V9" s="136" t="s">
        <v>35</v>
      </c>
      <c r="W9" s="136" t="s">
        <v>36</v>
      </c>
      <c r="X9" s="347"/>
      <c r="Y9" s="349"/>
      <c r="Z9" s="349"/>
      <c r="AA9" s="155" t="s">
        <v>280</v>
      </c>
      <c r="AB9" s="155" t="s">
        <v>15</v>
      </c>
      <c r="AC9" s="349"/>
      <c r="AD9" s="349"/>
      <c r="AE9" s="151" t="s">
        <v>23</v>
      </c>
      <c r="AF9" s="151" t="s">
        <v>15</v>
      </c>
      <c r="AG9" s="347"/>
      <c r="AH9" s="348"/>
      <c r="AI9" s="343"/>
      <c r="AJ9" s="343"/>
      <c r="AK9" s="343"/>
      <c r="AL9" s="343"/>
      <c r="AM9" s="345"/>
      <c r="AN9" s="345"/>
      <c r="AO9" s="161"/>
      <c r="AP9" s="161"/>
      <c r="AQ9" s="161"/>
      <c r="AR9" s="161"/>
      <c r="AS9" s="161"/>
      <c r="AT9" s="161"/>
      <c r="AU9" s="161"/>
      <c r="AV9" s="161"/>
      <c r="AW9" s="161"/>
      <c r="AX9" s="161"/>
      <c r="AY9" s="161"/>
      <c r="AZ9" s="161"/>
      <c r="BA9" s="161"/>
      <c r="BB9" s="161"/>
      <c r="BC9" s="161"/>
      <c r="BD9" s="161"/>
      <c r="BE9" s="161"/>
      <c r="BF9" s="161"/>
      <c r="BG9" s="161"/>
      <c r="BH9" s="161"/>
      <c r="BI9" s="161"/>
      <c r="BJ9" s="161"/>
      <c r="BK9" s="161"/>
      <c r="BL9" s="161"/>
      <c r="BM9" s="161"/>
      <c r="BN9" s="161"/>
      <c r="BO9" s="161"/>
      <c r="BP9" s="161"/>
      <c r="BQ9" s="161"/>
      <c r="BR9" s="161"/>
      <c r="BS9" s="161"/>
      <c r="BT9" s="161"/>
      <c r="BU9" s="161"/>
      <c r="BV9" s="161"/>
      <c r="BW9" s="161"/>
      <c r="BX9" s="161"/>
      <c r="BY9" s="161"/>
      <c r="BZ9" s="161"/>
      <c r="CA9" s="161"/>
      <c r="CB9" s="161"/>
      <c r="CC9" s="161"/>
      <c r="CD9" s="161"/>
      <c r="CE9" s="161"/>
      <c r="CF9" s="161"/>
      <c r="CG9" s="161"/>
      <c r="CH9" s="161"/>
      <c r="CI9" s="161"/>
      <c r="CJ9" s="161"/>
      <c r="CK9" s="161"/>
      <c r="CL9" s="161"/>
      <c r="CM9" s="161"/>
      <c r="CN9" s="161"/>
      <c r="CO9" s="161"/>
      <c r="CP9" s="161"/>
      <c r="CQ9" s="161"/>
      <c r="CR9" s="161"/>
      <c r="CS9" s="161"/>
      <c r="CT9" s="161"/>
      <c r="CU9" s="161"/>
      <c r="CV9" s="161"/>
      <c r="CW9" s="161"/>
      <c r="CX9" s="161"/>
      <c r="CY9" s="161"/>
      <c r="CZ9" s="161"/>
      <c r="DA9" s="161"/>
      <c r="DB9" s="161"/>
      <c r="DC9" s="161"/>
      <c r="DD9" s="161"/>
      <c r="DE9" s="161"/>
      <c r="DF9" s="161"/>
      <c r="DG9" s="161"/>
      <c r="DH9" s="161"/>
      <c r="DI9" s="161"/>
      <c r="DJ9" s="161"/>
      <c r="DK9" s="161"/>
      <c r="DL9" s="161"/>
      <c r="DM9" s="161"/>
      <c r="DN9" s="161"/>
      <c r="DO9" s="161"/>
      <c r="DP9" s="161"/>
      <c r="DQ9" s="161"/>
      <c r="DR9" s="161"/>
      <c r="DS9" s="161"/>
      <c r="DT9" s="161"/>
      <c r="DU9" s="161"/>
      <c r="DV9" s="161"/>
      <c r="DW9" s="161"/>
      <c r="DX9" s="161"/>
      <c r="DY9" s="161"/>
      <c r="DZ9" s="161"/>
      <c r="EA9" s="161"/>
      <c r="EB9" s="161"/>
      <c r="EC9" s="161"/>
      <c r="ED9" s="161"/>
      <c r="EE9" s="161"/>
      <c r="EF9" s="161"/>
      <c r="EG9" s="161"/>
      <c r="EH9" s="161"/>
      <c r="EI9" s="161"/>
      <c r="EJ9" s="161"/>
      <c r="EK9" s="161"/>
      <c r="EL9" s="161"/>
      <c r="EM9" s="161"/>
      <c r="EN9" s="161"/>
      <c r="EO9" s="161"/>
      <c r="EP9" s="161"/>
      <c r="EQ9" s="161"/>
      <c r="ER9" s="161"/>
      <c r="ES9" s="161"/>
      <c r="ET9" s="161"/>
      <c r="EU9" s="161"/>
      <c r="EV9" s="161"/>
      <c r="EW9" s="161"/>
      <c r="EX9" s="161"/>
      <c r="EY9" s="161"/>
      <c r="EZ9" s="161"/>
      <c r="FA9" s="161"/>
      <c r="FB9" s="161"/>
      <c r="FC9" s="161"/>
      <c r="FD9" s="161"/>
      <c r="FE9" s="161"/>
      <c r="FF9" s="161"/>
      <c r="FG9" s="161"/>
      <c r="FH9" s="161"/>
      <c r="FI9" s="161"/>
      <c r="FJ9" s="161"/>
      <c r="FK9" s="161"/>
      <c r="FL9" s="161"/>
      <c r="FM9" s="161"/>
      <c r="FN9" s="161"/>
      <c r="FO9" s="161"/>
      <c r="FP9" s="161"/>
      <c r="FQ9" s="161"/>
      <c r="FR9" s="161"/>
      <c r="FS9" s="161"/>
      <c r="FT9" s="161"/>
      <c r="FU9" s="161"/>
      <c r="FV9" s="161"/>
      <c r="FW9" s="161"/>
      <c r="FX9" s="161"/>
      <c r="FY9" s="161"/>
      <c r="FZ9" s="161"/>
      <c r="GA9" s="161"/>
      <c r="GB9" s="161"/>
      <c r="GC9" s="161"/>
      <c r="GD9" s="161"/>
      <c r="GE9" s="161"/>
      <c r="GF9" s="161"/>
      <c r="GG9" s="161"/>
      <c r="GH9" s="161"/>
      <c r="GI9" s="161"/>
      <c r="GJ9" s="161"/>
      <c r="GK9" s="161"/>
      <c r="GL9" s="161"/>
      <c r="GM9" s="161"/>
      <c r="GN9" s="161"/>
      <c r="GO9" s="161"/>
      <c r="GP9" s="161"/>
      <c r="GQ9" s="161"/>
      <c r="GR9" s="161"/>
      <c r="GS9" s="161"/>
      <c r="GT9" s="161"/>
      <c r="GU9" s="161"/>
      <c r="GV9" s="161"/>
      <c r="GW9" s="161"/>
      <c r="GX9" s="161"/>
      <c r="GY9" s="161"/>
      <c r="GZ9" s="161"/>
      <c r="HA9" s="161"/>
      <c r="HB9" s="161"/>
      <c r="HC9" s="161"/>
      <c r="HD9" s="161"/>
      <c r="HE9" s="161"/>
      <c r="HF9" s="161"/>
      <c r="HG9" s="161"/>
      <c r="HH9" s="161"/>
      <c r="HI9" s="161"/>
      <c r="HJ9" s="161"/>
      <c r="HK9" s="161"/>
      <c r="HL9" s="161"/>
      <c r="HM9" s="161"/>
      <c r="HN9" s="161"/>
      <c r="HO9" s="161"/>
      <c r="HP9" s="161"/>
      <c r="HQ9" s="161"/>
      <c r="HR9" s="161"/>
      <c r="HS9" s="161"/>
      <c r="HT9" s="161"/>
      <c r="HU9" s="161"/>
      <c r="HV9" s="161"/>
      <c r="HW9" s="161"/>
      <c r="HX9" s="161"/>
      <c r="HY9" s="161"/>
      <c r="HZ9" s="161"/>
      <c r="IA9" s="161"/>
      <c r="IB9" s="161"/>
      <c r="IC9" s="161"/>
      <c r="ID9" s="161"/>
      <c r="IE9" s="161"/>
      <c r="IF9" s="161"/>
      <c r="IG9" s="161"/>
      <c r="IH9" s="161"/>
      <c r="II9" s="161"/>
      <c r="IJ9" s="161"/>
      <c r="IK9" s="161"/>
      <c r="IL9" s="161"/>
      <c r="IM9" s="161"/>
      <c r="IN9" s="161"/>
      <c r="IO9" s="161"/>
      <c r="IP9" s="161"/>
      <c r="IQ9" s="161"/>
      <c r="IR9" s="161"/>
      <c r="IS9" s="161"/>
      <c r="IT9" s="161"/>
      <c r="IU9" s="161"/>
      <c r="IV9" s="161"/>
      <c r="IW9" s="161"/>
      <c r="IX9" s="161"/>
      <c r="IY9" s="161"/>
      <c r="IZ9" s="161"/>
      <c r="JA9" s="161"/>
      <c r="JB9" s="161"/>
      <c r="JC9" s="161"/>
      <c r="JD9" s="161"/>
      <c r="JE9" s="161"/>
      <c r="JF9" s="161"/>
      <c r="JG9" s="161"/>
      <c r="JH9" s="161"/>
      <c r="JI9" s="161"/>
      <c r="JJ9" s="161"/>
      <c r="JK9" s="161"/>
      <c r="JL9" s="161"/>
      <c r="JM9" s="161"/>
      <c r="JN9" s="161"/>
      <c r="JO9" s="161"/>
      <c r="JP9" s="161"/>
      <c r="JQ9" s="161"/>
      <c r="JR9" s="161"/>
      <c r="JS9" s="161"/>
      <c r="JT9" s="161"/>
      <c r="JU9" s="161"/>
      <c r="JV9" s="161"/>
      <c r="JW9" s="161"/>
      <c r="JX9" s="161"/>
      <c r="JY9" s="161"/>
      <c r="JZ9" s="161"/>
      <c r="KA9" s="161"/>
      <c r="KB9" s="161"/>
      <c r="KC9" s="161"/>
      <c r="KD9" s="161"/>
      <c r="KE9" s="161"/>
      <c r="KF9" s="161"/>
      <c r="KG9" s="161"/>
      <c r="KH9" s="161"/>
      <c r="KI9" s="161"/>
      <c r="KJ9" s="161"/>
      <c r="KK9" s="161"/>
      <c r="KL9" s="161"/>
    </row>
    <row r="10" spans="1:298" ht="57.75" customHeight="1" x14ac:dyDescent="0.25">
      <c r="A10" s="324">
        <v>1</v>
      </c>
      <c r="B10" s="329" t="s">
        <v>508</v>
      </c>
      <c r="C10" s="324" t="s">
        <v>324</v>
      </c>
      <c r="D10" s="335" t="s">
        <v>502</v>
      </c>
      <c r="E10" s="324" t="s">
        <v>482</v>
      </c>
      <c r="F10" s="324" t="s">
        <v>487</v>
      </c>
      <c r="G10" s="324" t="s">
        <v>42</v>
      </c>
      <c r="H10" s="324">
        <v>20000</v>
      </c>
      <c r="I10" s="322" t="str">
        <f>IF(H10&lt;=2,'Tabla probabilidad'!$B$5,IF(H10&lt;=24,'Tabla probabilidad'!$B$6,IF(H10&lt;=500,'Tabla probabilidad'!$B$7,IF(H10&lt;=5000,'Tabla probabilidad'!$B$8,IF(H10&gt;5000,'Tabla probabilidad'!$B$9)))))</f>
        <v>Muy Alta</v>
      </c>
      <c r="J10" s="323">
        <f>IF(H10&lt;=2,'Tabla probabilidad'!$D$5,IF(H10&lt;=24,'Tabla probabilidad'!$D$6,IF(H10&lt;=500,'Tabla probabilidad'!$D$7,IF(H10&lt;=5000,'Tabla probabilidad'!$D$8,IF(H10&gt;5000,'Tabla probabilidad'!$D$9)))))</f>
        <v>1</v>
      </c>
      <c r="K10" s="324" t="s">
        <v>337</v>
      </c>
      <c r="L10" s="324" t="str">
        <f>IF(K10="El riesgo afecta la imagen de alguna área de la organización","Leve",IF(K10="El riesgo afecta la imagen de la entidad internamente, de conocimiento general, nivel interno, alta dirección, contratista y/o de provedores","Menor",IF(K10="El riesgo afecta la imagen de la entidad con algunos usuarios de relevancia frente al logro de los objetivos","Moderado",IF(K10="El riesgo afecta la imagen de de la entidad con efecto publicitario sostenido a nivel del sector justicia","Mayor",IF(K10="El riesgo afecta la imagen de la entidad a nivel nacional, con efecto publicitarios sostenible a nivel país","Catastrófico",IF(K10="Impacto que afecte la ejecución presupuestal en un valor ≥0,5%.","Leve",IF(K10="Impacto que afecte la ejecución presupuestal en un valor ≥1%.","Menor",IF(K10="Impacto que afecte la ejecución presupuestal en un valor ≥5%.","Moderado",IF(K10="Impacto que afecte la ejecución presupuestal en un valor ≥20%.","Mayor",IF(K10="Impacto que afecte la ejecución presupuestal en un valor ≥50%.","Catastrófico",IF(K10="Incumplimiento máximo del 5% de la meta planeada","Leve",IF(K10="Incumplimiento máximo del 15% de la meta planeada","Menor",IF(K10="Incumplimiento máximo del 20% de la meta planeada","Moderado",IF(K10="Incumplimiento máximo del 50% de la meta planeada","Mayor",IF(K10="Incumplimiento máximo del 80% de la meta planeada","Catastrófico",IF(K10="Cualquier afectación a la violacion de los derechos de los ciudadanos se considera con consecuencias altas","Mayor",IF(K10="Cualquier afectación a la violacion de los derechos de los ciudadanos se considera con consecuencias desastrosas","Catastrófico",IF(K10="Afecta la Prestación del Servicio de Administración de Justicia en 5%","Leve",IF(K10="Afecta la Prestación del Servicio de Administración de Justicia en 10%","Menor",IF(K10="Afecta la Prestación del Servicio de Administración de Justicia en 15%","Moderado",IF(K10="Afecta la Prestación del Servicio de Administración de Justicia en 20%","Mayor",IF(K10="Afecta la Prestación del Servicio de Administración de Justicia en más del 50%","Catastrófico",IF(K10="Cualquier acto indebido de los servidores judiciales genera altas consecuencias para la entidad","Mayor",IF(K10="Cualquier acto indebido de los servidores judiciales genera consecuencias desastrosas para la entidad","Catastrófico",IF(K10="Si el hecho llegara a presentarse, tendría consecuencias o efectos mínimos sobre la entidad","Leve",IF(K10="Si el hecho llegara a presentarse, tendría bajo impacto o efecto sobre la entidad","Menor",IF(K10="Si el hecho llegara a presentarse, tendría medianas consecuencias o efectos sobre la entidad","Moderado",IF(K10="Si el hecho llegara a presentarse, tendría altas consecuencias o efectos sobre la entidad","Mayor",IF(K10="Si el hecho llegara a presentarse, tendría desastrosas consecuencias o efectos sobre la entidad","Catastrófico")))))))))))))))))))))))))))))</f>
        <v>Leve</v>
      </c>
      <c r="M10" s="324" t="str">
        <f>IF(K10="El riesgo afecta la imagen de alguna área de la organización","20%",IF(K10="El riesgo afecta la imagen de la entidad internamente, de conocimiento general, nivel interno, alta dirección, contratista y/o de provedores","40%",IF(K10="El riesgo afecta la imagen de la entidad con algunos usuarios de relevancia frente al logro de los objetivos","60%",IF(K10="El riesgo afecta la imagen de de la entidad con efecto publicitario sostenido a nivel del sector justicia","80%",IF(K10="El riesgo afecta la imagen de la entidad a nivel nacional, con efecto publicitarios sostenible a nivel país","100%",IF(K10="Impacto que afecte la ejecución presupuestal en un valor ≥0,5%.","20%",IF(K10="Impacto que afecte la ejecución presupuestal en un valor ≥1%.","40%",IF(K10="Impacto que afecte la ejecución presupuestal en un valor ≥5%.","60%",IF(K10="Impacto que afecte la ejecución presupuestal en un valor ≥20%.","80%",IF(K10="Impacto que afecte la ejecución presupuestal en un valor ≥50%.","100%",IF(K10="Incumplimiento máximo del 5% de la meta planeada","20%",IF(K10="Incumplimiento máximo del 15% de la meta planeada","40%",IF(K10="Incumplimiento máximo del 20% de la meta planeada","60%",IF(K10="Incumplimiento máximo del 50% de la meta planeada","80%",IF(K10="Incumplimiento máximo del 80% de la meta planeada","100%",IF(K10="Cualquier afectación a la violacion de los derechos de los ciudadanos se considera con consecuencias altas","80%",IF(K10="Cualquier afectación a la violacion de los derechos de los ciudadanos se considera con consecuencias desastrosas","100%",IF(K10="Afecta la Prestación del Servicio de Administración de Justicia en 5%","20%",IF(K10="Afecta la Prestación del Servicio de Administración de Justicia en 10%","40%",IF(K10="Afecta la Prestación del Servicio de Administración de Justicia en 15%","60%",IF(K10="Afecta la Prestación del Servicio de Administración de Justicia en 20%","80%",IF(K10="Afecta la Prestación del Servicio de Administración de Justicia en más del 50%","100%",IF(K10="Cualquier acto indebido de los servidores judiciales genera altas consecuencias para la entidad","80%",IF(K10="Cualquier acto indebido de los servidores judiciales genera consecuencias desastrosas para la entidad","100%",IF(K10="Si el hecho llegara a presentarse, tendría consecuencias o efectos mínimos sobre la entidad","20%",IF(K10="Si el hecho llegara a presentarse, tendría bajo impacto o efecto sobre la entidad","40%",IF(K10="Si el hecho llegara a presentarse, tendría medianas consecuencias o efectos sobre la entidad","60%",IF(K10="Si el hecho llegara a presentarse, tendría altas consecuencias o efectos sobre la entidad","80%",IF(K10="Si el hecho llegara a presentarse, tendría desastrosas consecuencias o efectos sobre la entidad","100%")))))))))))))))))))))))))))))</f>
        <v>20%</v>
      </c>
      <c r="N10" s="324" t="str">
        <f>VLOOKUP((I10&amp;L10),Hoja1!$B$4:$C$28,2,0)</f>
        <v xml:space="preserve">Alto </v>
      </c>
      <c r="O10" s="137">
        <v>1</v>
      </c>
      <c r="P10" s="177" t="s">
        <v>483</v>
      </c>
      <c r="Q10" s="137" t="str">
        <f t="shared" ref="Q10:Q29" si="0">IF(R10="Preventivo","Probabilidad",IF(R10="Detectivo","Probabilidad", IF(R10="Correctivo","Impacto")))</f>
        <v>Probabilidad</v>
      </c>
      <c r="R10" s="137" t="s">
        <v>52</v>
      </c>
      <c r="S10" s="137" t="s">
        <v>57</v>
      </c>
      <c r="T10" s="138">
        <f>VLOOKUP(R10&amp;S10,Hoja1!$Q$4:$R$9,2,0)</f>
        <v>0.45</v>
      </c>
      <c r="U10" s="139" t="s">
        <v>59</v>
      </c>
      <c r="V10" s="139" t="s">
        <v>62</v>
      </c>
      <c r="W10" s="139" t="s">
        <v>65</v>
      </c>
      <c r="X10" s="150">
        <f>IF(Q10="Probabilidad",($J$10*T10),IF(Q10="Impacto"," "))</f>
        <v>0.45</v>
      </c>
      <c r="Y10" s="150" t="str">
        <f>IF(Z10&lt;=20%,'Tabla probabilidad'!$B$5,IF(Z10&lt;=40%,'Tabla probabilidad'!$B$6,IF(Z10&lt;=60%,'Tabla probabilidad'!$B$7,IF(Z10&lt;=80%,'Tabla probabilidad'!$B$8,IF(Z10&lt;=100%,'Tabla probabilidad'!$B$9)))))</f>
        <v>Media</v>
      </c>
      <c r="Z10" s="150">
        <f>IF(R10="Preventivo",(J10-(J10*T10)),IF(R10="Detectivo",(J10-(J10*T10)),IF(R10="Correctivo",(J10))))</f>
        <v>0.55000000000000004</v>
      </c>
      <c r="AA10" s="326" t="str">
        <f>IF(AB10&lt;=20%,'Tabla probabilidad'!$B$5,IF(AB10&lt;=40%,'Tabla probabilidad'!$B$6,IF(AB10&lt;=60%,'Tabla probabilidad'!$B$7,IF(AB10&lt;=80%,'Tabla probabilidad'!$B$8,IF(AB10&lt;=100%,'Tabla probabilidad'!$B$9)))))</f>
        <v>Media</v>
      </c>
      <c r="AB10" s="326">
        <f>AVERAGE(Z10:Z14)</f>
        <v>0.53</v>
      </c>
      <c r="AC10" s="150" t="str">
        <f t="shared" ref="AC10:AC29" si="1">IF(AD10&lt;=20%,"Leve",IF(AD10&lt;=40%,"Menor",IF(AD10&lt;=60%,"Moderado",IF(AD10&lt;=80%,"Mayor",IF(AD10&lt;=100%,"Catastrófico")))))</f>
        <v>Leve</v>
      </c>
      <c r="AD10" s="150">
        <f>IF(Q10="Probabilidad",(($M$10-0)),IF(Q10="Impacto",($M$10-($M$10*T10))))</f>
        <v>0.2</v>
      </c>
      <c r="AE10" s="326" t="str">
        <f>IF(AF10&lt;=20%,"Leve",IF(AF10&lt;=40%,"Menor",IF(AF10&lt;=60%,"Moderado",IF(AF10&lt;=80%,"Mayor",IF(AF10&lt;=100%,"Catastrófico")))))</f>
        <v>Leve</v>
      </c>
      <c r="AF10" s="326">
        <f>AVERAGE(AD10:AD14)</f>
        <v>0.2</v>
      </c>
      <c r="AG10" s="329" t="str">
        <f>VLOOKUP(AA10&amp;AE10,Hoja1!$B$4:$C$28,2,0)</f>
        <v>Moderado</v>
      </c>
      <c r="AH10" s="329" t="s">
        <v>294</v>
      </c>
      <c r="AI10" s="329"/>
      <c r="AJ10" s="329"/>
      <c r="AK10" s="329"/>
      <c r="AL10" s="329"/>
      <c r="AM10" s="336"/>
      <c r="AN10" s="324"/>
    </row>
    <row r="11" spans="1:298" ht="57.75" customHeight="1" x14ac:dyDescent="0.25">
      <c r="A11" s="324"/>
      <c r="B11" s="330"/>
      <c r="C11" s="324"/>
      <c r="D11" s="335"/>
      <c r="E11" s="324"/>
      <c r="F11" s="324"/>
      <c r="G11" s="324"/>
      <c r="H11" s="324"/>
      <c r="I11" s="322"/>
      <c r="J11" s="323"/>
      <c r="K11" s="324"/>
      <c r="L11" s="325"/>
      <c r="M11" s="325"/>
      <c r="N11" s="324"/>
      <c r="O11" s="137">
        <v>2</v>
      </c>
      <c r="P11" s="178" t="s">
        <v>484</v>
      </c>
      <c r="Q11" s="137" t="str">
        <f t="shared" si="0"/>
        <v>Probabilidad</v>
      </c>
      <c r="R11" s="137" t="s">
        <v>52</v>
      </c>
      <c r="S11" s="137" t="s">
        <v>56</v>
      </c>
      <c r="T11" s="138">
        <f>VLOOKUP(R11&amp;S11,Hoja1!$Q$4:$R$9,2,0)</f>
        <v>0.5</v>
      </c>
      <c r="U11" s="139" t="s">
        <v>59</v>
      </c>
      <c r="V11" s="139" t="s">
        <v>62</v>
      </c>
      <c r="W11" s="139" t="s">
        <v>65</v>
      </c>
      <c r="X11" s="150">
        <f>IF(Q11="Probabilidad",($J$10*T11),IF(Q11="Impacto"," "))</f>
        <v>0.5</v>
      </c>
      <c r="Y11" s="150" t="str">
        <f>IF(Z11&lt;=20%,'Tabla probabilidad'!$B$5,IF(Z11&lt;=40%,'Tabla probabilidad'!$B$6,IF(Z11&lt;=60%,'Tabla probabilidad'!$B$7,IF(Z11&lt;=80%,'Tabla probabilidad'!$B$8,IF(Z11&lt;=100%,'Tabla probabilidad'!$B$9)))))</f>
        <v>Media</v>
      </c>
      <c r="Z11" s="150">
        <f>IF(R11="Preventivo",(J10-(J10*T11)),IF(R11="Detectivo",(J10-(J10*T11)),IF(R11="Correctivo",(J10))))</f>
        <v>0.5</v>
      </c>
      <c r="AA11" s="327"/>
      <c r="AB11" s="327"/>
      <c r="AC11" s="150" t="str">
        <f t="shared" si="1"/>
        <v>Leve</v>
      </c>
      <c r="AD11" s="150">
        <f>IF(Q11="Probabilidad",(($M$10-0)),IF(Q11="Impacto",($M$10-($M$10*T11))))</f>
        <v>0.2</v>
      </c>
      <c r="AE11" s="327"/>
      <c r="AF11" s="327"/>
      <c r="AG11" s="330"/>
      <c r="AH11" s="330"/>
      <c r="AI11" s="330"/>
      <c r="AJ11" s="330"/>
      <c r="AK11" s="330"/>
      <c r="AL11" s="330"/>
      <c r="AM11" s="337"/>
      <c r="AN11" s="324"/>
    </row>
    <row r="12" spans="1:298" ht="58.5" customHeight="1" x14ac:dyDescent="0.25">
      <c r="A12" s="324"/>
      <c r="B12" s="330"/>
      <c r="C12" s="324"/>
      <c r="D12" s="335"/>
      <c r="E12" s="324"/>
      <c r="F12" s="324"/>
      <c r="G12" s="324"/>
      <c r="H12" s="324"/>
      <c r="I12" s="322"/>
      <c r="J12" s="323"/>
      <c r="K12" s="324"/>
      <c r="L12" s="325"/>
      <c r="M12" s="325"/>
      <c r="N12" s="324"/>
      <c r="O12" s="137">
        <v>3</v>
      </c>
      <c r="P12" s="178" t="s">
        <v>485</v>
      </c>
      <c r="Q12" s="143" t="str">
        <f t="shared" si="0"/>
        <v>Probabilidad</v>
      </c>
      <c r="R12" s="143" t="s">
        <v>52</v>
      </c>
      <c r="S12" s="143" t="s">
        <v>56</v>
      </c>
      <c r="T12" s="145">
        <f>VLOOKUP(R12&amp;S12,Hoja1!$Q$4:$R$9,2,0)</f>
        <v>0.5</v>
      </c>
      <c r="U12" s="143" t="s">
        <v>59</v>
      </c>
      <c r="V12" s="143" t="s">
        <v>62</v>
      </c>
      <c r="W12" s="143" t="s">
        <v>65</v>
      </c>
      <c r="X12" s="150">
        <f t="shared" ref="X12:X14" si="2">IF(Q12="Probabilidad",($J$10*T12),IF(Q12="Impacto"," "))</f>
        <v>0.5</v>
      </c>
      <c r="Y12" s="150" t="str">
        <f>IF(Z12&lt;=20%,'Tabla probabilidad'!$B$5,IF(Z12&lt;=40%,'Tabla probabilidad'!$B$6,IF(Z12&lt;=60%,'Tabla probabilidad'!$B$7,IF(Z12&lt;=80%,'Tabla probabilidad'!$B$8,IF(Z12&lt;=100%,'Tabla probabilidad'!$B$9)))))</f>
        <v>Media</v>
      </c>
      <c r="Z12" s="150">
        <f>IF(R12="Preventivo",(J10-(J10*T12)),IF(R12="Detectivo",(J10-(J10*T12)),IF(R12="Correctivo",(J10))))</f>
        <v>0.5</v>
      </c>
      <c r="AA12" s="327"/>
      <c r="AB12" s="327"/>
      <c r="AC12" s="150" t="str">
        <f t="shared" si="1"/>
        <v>Leve</v>
      </c>
      <c r="AD12" s="150">
        <f>IF(Q12="Probabilidad",(($M$10-0)),IF(Q12="Impacto",($M$10-($M$10*T12))))</f>
        <v>0.2</v>
      </c>
      <c r="AE12" s="327"/>
      <c r="AF12" s="327"/>
      <c r="AG12" s="330"/>
      <c r="AH12" s="330"/>
      <c r="AI12" s="330"/>
      <c r="AJ12" s="330"/>
      <c r="AK12" s="330"/>
      <c r="AL12" s="330"/>
      <c r="AM12" s="337"/>
      <c r="AN12" s="324"/>
    </row>
    <row r="13" spans="1:298" ht="72" customHeight="1" x14ac:dyDescent="0.25">
      <c r="A13" s="324"/>
      <c r="B13" s="330"/>
      <c r="C13" s="324"/>
      <c r="D13" s="335"/>
      <c r="E13" s="324"/>
      <c r="F13" s="324"/>
      <c r="G13" s="324"/>
      <c r="H13" s="324"/>
      <c r="I13" s="322"/>
      <c r="J13" s="323"/>
      <c r="K13" s="324"/>
      <c r="L13" s="325"/>
      <c r="M13" s="325"/>
      <c r="N13" s="324"/>
      <c r="O13" s="137">
        <v>4</v>
      </c>
      <c r="P13" s="185" t="s">
        <v>486</v>
      </c>
      <c r="Q13" s="143" t="str">
        <f t="shared" si="0"/>
        <v>Probabilidad</v>
      </c>
      <c r="R13" s="143" t="s">
        <v>52</v>
      </c>
      <c r="S13" s="143" t="s">
        <v>57</v>
      </c>
      <c r="T13" s="145">
        <f>VLOOKUP(R13&amp;S13,Hoja1!$Q$4:$R$9,2,0)</f>
        <v>0.45</v>
      </c>
      <c r="U13" s="143" t="s">
        <v>59</v>
      </c>
      <c r="V13" s="143" t="s">
        <v>62</v>
      </c>
      <c r="W13" s="143" t="s">
        <v>65</v>
      </c>
      <c r="X13" s="150">
        <f t="shared" si="2"/>
        <v>0.45</v>
      </c>
      <c r="Y13" s="150" t="str">
        <f>IF(Z13&lt;=20%,'Tabla probabilidad'!$B$5,IF(Z13&lt;=40%,'Tabla probabilidad'!$B$6,IF(Z13&lt;=60%,'Tabla probabilidad'!$B$7,IF(Z13&lt;=80%,'Tabla probabilidad'!$B$8,IF(Z13&lt;=100%,'Tabla probabilidad'!$B$9)))))</f>
        <v>Media</v>
      </c>
      <c r="Z13" s="150">
        <f>IF(R13="Preventivo",(J10-(J10*T13)),IF(R13="Detectivo",(J10-(J10*T13)),IF(R13="Correctivo",(J10))))</f>
        <v>0.55000000000000004</v>
      </c>
      <c r="AA13" s="327"/>
      <c r="AB13" s="327"/>
      <c r="AC13" s="150" t="str">
        <f t="shared" si="1"/>
        <v>Leve</v>
      </c>
      <c r="AD13" s="150">
        <f>IF(Q13="Probabilidad",(($M$10-0)),IF(Q13="Impacto",($M$10-($M$10*T13))))</f>
        <v>0.2</v>
      </c>
      <c r="AE13" s="327"/>
      <c r="AF13" s="327"/>
      <c r="AG13" s="330"/>
      <c r="AH13" s="330"/>
      <c r="AI13" s="330"/>
      <c r="AJ13" s="330"/>
      <c r="AK13" s="330"/>
      <c r="AL13" s="330"/>
      <c r="AM13" s="337"/>
      <c r="AN13" s="324"/>
    </row>
    <row r="14" spans="1:298" ht="54" customHeight="1" thickBot="1" x14ac:dyDescent="0.3">
      <c r="A14" s="324"/>
      <c r="B14" s="331"/>
      <c r="C14" s="324"/>
      <c r="D14" s="335"/>
      <c r="E14" s="324"/>
      <c r="F14" s="324"/>
      <c r="G14" s="324"/>
      <c r="H14" s="324"/>
      <c r="I14" s="322"/>
      <c r="J14" s="323"/>
      <c r="K14" s="324"/>
      <c r="L14" s="325"/>
      <c r="M14" s="325"/>
      <c r="N14" s="324"/>
      <c r="O14" s="137">
        <v>5</v>
      </c>
      <c r="P14" s="185" t="s">
        <v>488</v>
      </c>
      <c r="Q14" s="143" t="str">
        <f t="shared" si="0"/>
        <v>Probabilidad</v>
      </c>
      <c r="R14" s="143" t="s">
        <v>52</v>
      </c>
      <c r="S14" s="143" t="s">
        <v>57</v>
      </c>
      <c r="T14" s="145">
        <f>VLOOKUP(R14&amp;S14,Hoja1!$Q$4:$R$9,2,0)</f>
        <v>0.45</v>
      </c>
      <c r="U14" s="143" t="s">
        <v>59</v>
      </c>
      <c r="V14" s="143" t="s">
        <v>62</v>
      </c>
      <c r="W14" s="143" t="s">
        <v>65</v>
      </c>
      <c r="X14" s="150">
        <f t="shared" si="2"/>
        <v>0.45</v>
      </c>
      <c r="Y14" s="150" t="str">
        <f>IF(Z14&lt;=20%,'Tabla probabilidad'!$B$5,IF(Z14&lt;=40%,'Tabla probabilidad'!$B$6,IF(Z14&lt;=60%,'Tabla probabilidad'!$B$7,IF(Z14&lt;=80%,'Tabla probabilidad'!$B$8,IF(Z14&lt;=100%,'Tabla probabilidad'!$B$9)))))</f>
        <v>Media</v>
      </c>
      <c r="Z14" s="150">
        <f>IF(R14="Preventivo",(J10-(J10*T14)),IF(R14="Detectivo",(J10-(J10*T14)),IF(R14="Correctivo",(J10))))</f>
        <v>0.55000000000000004</v>
      </c>
      <c r="AA14" s="328"/>
      <c r="AB14" s="328"/>
      <c r="AC14" s="150" t="str">
        <f t="shared" si="1"/>
        <v>Leve</v>
      </c>
      <c r="AD14" s="150">
        <f>IF(Q14="Probabilidad",(($M$10-0)),IF(Q14="Impacto",($M$10-($M$10*T14))))</f>
        <v>0.2</v>
      </c>
      <c r="AE14" s="328"/>
      <c r="AF14" s="328"/>
      <c r="AG14" s="331"/>
      <c r="AH14" s="331"/>
      <c r="AI14" s="331"/>
      <c r="AJ14" s="331"/>
      <c r="AK14" s="331"/>
      <c r="AL14" s="331"/>
      <c r="AM14" s="338"/>
      <c r="AN14" s="324"/>
    </row>
    <row r="15" spans="1:298" ht="59.25" customHeight="1" x14ac:dyDescent="0.25">
      <c r="A15" s="324">
        <v>2</v>
      </c>
      <c r="B15" s="329" t="s">
        <v>489</v>
      </c>
      <c r="C15" s="324" t="s">
        <v>40</v>
      </c>
      <c r="D15" s="339" t="s">
        <v>490</v>
      </c>
      <c r="E15" s="329" t="s">
        <v>491</v>
      </c>
      <c r="F15" s="329" t="s">
        <v>492</v>
      </c>
      <c r="G15" s="324" t="s">
        <v>312</v>
      </c>
      <c r="H15" s="329">
        <v>50</v>
      </c>
      <c r="I15" s="322" t="str">
        <f>IF(H15&lt;=2,'Tabla probabilidad'!$B$5,IF(H15&lt;=24,'Tabla probabilidad'!$B$6,IF(H15&lt;=500,'Tabla probabilidad'!$B$7,IF(H15&lt;=5000,'Tabla probabilidad'!$B$8,IF(H15&gt;5000,'Tabla probabilidad'!$B$9)))))</f>
        <v>Media</v>
      </c>
      <c r="J15" s="323">
        <f>IF(H15&lt;=2,'Tabla probabilidad'!$D$5,IF(H15&lt;=24,'Tabla probabilidad'!$D$6,IF(H15&lt;=500,'Tabla probabilidad'!$D$7,IF(H15&lt;=5000,'Tabla probabilidad'!$D$8,IF(H15&gt;5000,'Tabla probabilidad'!$D$9)))))</f>
        <v>0.6</v>
      </c>
      <c r="K15" s="324" t="s">
        <v>337</v>
      </c>
      <c r="L15" s="324" t="str">
        <f>IF(K15="El riesgo afecta la imagen de alguna área de la organización","Leve",IF(K15="El riesgo afecta la imagen de la entidad internamente, de conocimiento general, nivel interno, alta dirección, contratista y/o de provedores","Menor",IF(K15="El riesgo afecta la imagen de la entidad con algunos usuarios de relevancia frente al logro de los objetivos","Moderado",IF(K15="El riesgo afecta la imagen de de la entidad con efecto publicitario sostenido a nivel del sector justicia","Mayor",IF(K15="El riesgo afecta la imagen de la entidad a nivel nacional, con efecto publicitarios sostenible a nivel país","Catastrófico",IF(K15="Impacto que afecte la ejecución presupuestal en un valor ≥0,5%.","Leve",IF(K15="Impacto que afecte la ejecución presupuestal en un valor ≥1%.","Menor",IF(K15="Impacto que afecte la ejecución presupuestal en un valor ≥5%.","Moderado",IF(K15="Impacto que afecte la ejecución presupuestal en un valor ≥20%.","Mayor",IF(K15="Impacto que afecte la ejecución presupuestal en un valor ≥50%.","Catastrófico",IF(K15="Incumplimiento máximo del 5% de la meta planeada","Leve",IF(K15="Incumplimiento máximo del 15% de la meta planeada","Menor",IF(K15="Incumplimiento máximo del 20% de la meta planeada","Moderado",IF(K15="Incumplimiento máximo del 50% de la meta planeada","Mayor",IF(K15="Incumplimiento máximo del 80% de la meta planeada","Catastrófico",IF(K15="Cualquier afectación a la violacion de los derechos de los ciudadanos se considera con consecuencias altas","Mayor",IF(K15="Cualquier afectación a la violacion de los derechos de los ciudadanos se considera con consecuencias desastrosas","Catastrófico",IF(K15="Afecta la Prestación del Servicio de Administración de Justicia en 5%","Leve",IF(K15="Afecta la Prestación del Servicio de Administración de Justicia en 10%","Menor",IF(K15="Afecta la Prestación del Servicio de Administración de Justicia en 15%","Moderado",IF(K15="Afecta la Prestación del Servicio de Administración de Justicia en 20%","Mayor",IF(K15="Afecta la Prestación del Servicio de Administración de Justicia en más del 50%","Catastrófico",IF(K15="Cualquier acto indebido de los servidores judiciales genera altas consecuencias para la entidad","Mayor",IF(K15="Cualquier acto indebido de los servidores judiciales genera consecuencias desastrosas para la entidad","Catastrófico",IF(K15="Si el hecho llegara a presentarse, tendría consecuencias o efectos mínimos sobre la entidad","Leve",IF(K15="Si el hecho llegara a presentarse, tendría bajo impacto o efecto sobre la entidad","Menor",IF(K15="Si el hecho llegara a presentarse, tendría medianas consecuencias o efectos sobre la entidad","Moderado",IF(K15="Si el hecho llegara a presentarse, tendría altas consecuencias o efectos sobre la entidad","Mayor",IF(K15="Si el hecho llegara a presentarse, tendría desastrosas consecuencias o efectos sobre la entidad","Catastrófico")))))))))))))))))))))))))))))</f>
        <v>Leve</v>
      </c>
      <c r="M15" s="324" t="str">
        <f>IF(K15="El riesgo afecta la imagen de alguna área de la organización","20%",IF(K15="El riesgo afecta la imagen de la entidad internamente, de conocimiento general, nivel interno, alta dirección, contratista y/o de provedores","40%",IF(K15="El riesgo afecta la imagen de la entidad con algunos usuarios de relevancia frente al logro de los objetivos","60%",IF(K15="El riesgo afecta la imagen de de la entidad con efecto publicitario sostenido a nivel del sector justicia","80%",IF(K15="El riesgo afecta la imagen de la entidad a nivel nacional, con efecto publicitarios sostenible a nivel país","100%",IF(K15="Impacto que afecte la ejecución presupuestal en un valor ≥0,5%.","20%",IF(K15="Impacto que afecte la ejecución presupuestal en un valor ≥1%.","40%",IF(K15="Impacto que afecte la ejecución presupuestal en un valor ≥5%.","60%",IF(K15="Impacto que afecte la ejecución presupuestal en un valor ≥20%.","80%",IF(K15="Impacto que afecte la ejecución presupuestal en un valor ≥50%.","100%",IF(K15="Incumplimiento máximo del 5% de la meta planeada","20%",IF(K15="Incumplimiento máximo del 15% de la meta planeada","40%",IF(K15="Incumplimiento máximo del 20% de la meta planeada","60%",IF(K15="Incumplimiento máximo del 50% de la meta planeada","80%",IF(K15="Incumplimiento máximo del 80% de la meta planeada","100%",IF(K15="Cualquier afectación a la violacion de los derechos de los ciudadanos se considera con consecuencias altas","80%",IF(K15="Cualquier afectación a la violacion de los derechos de los ciudadanos se considera con consecuencias desastrosas","100%",IF(K15="Afecta la Prestación del Servicio de Administración de Justicia en 5%","20%",IF(K15="Afecta la Prestación del Servicio de Administración de Justicia en 10%","40%",IF(K15="Afecta la Prestación del Servicio de Administración de Justicia en 15%","60%",IF(K15="Afecta la Prestación del Servicio de Administración de Justicia en 20%","80%",IF(K15="Afecta la Prestación del Servicio de Administración de Justicia en más del 50%","100%",IF(K15="Cualquier acto indebido de los servidores judiciales genera altas consecuencias para la entidad","80%",IF(K15="Cualquier acto indebido de los servidores judiciales genera consecuencias desastrosas para la entidad","100%",IF(K15="Si el hecho llegara a presentarse, tendría consecuencias o efectos mínimos sobre la entidad","20%",IF(K15="Si el hecho llegara a presentarse, tendría bajo impacto o efecto sobre la entidad","40%",IF(K15="Si el hecho llegara a presentarse, tendría medianas consecuencias o efectos sobre la entidad","60%",IF(K15="Si el hecho llegara a presentarse, tendría altas consecuencias o efectos sobre la entidad","80%",IF(K15="Si el hecho llegara a presentarse, tendría desastrosas consecuencias o efectos sobre la entidad","100%")))))))))))))))))))))))))))))</f>
        <v>20%</v>
      </c>
      <c r="N15" s="324" t="str">
        <f>VLOOKUP((I15&amp;L15),Hoja1!$B$4:$C$28,2,0)</f>
        <v>Moderado</v>
      </c>
      <c r="O15" s="152">
        <v>1</v>
      </c>
      <c r="P15" s="177" t="s">
        <v>493</v>
      </c>
      <c r="Q15" s="152" t="str">
        <f t="shared" si="0"/>
        <v>Probabilidad</v>
      </c>
      <c r="R15" s="152" t="s">
        <v>52</v>
      </c>
      <c r="S15" s="152" t="s">
        <v>57</v>
      </c>
      <c r="T15" s="153">
        <f>VLOOKUP(R15&amp;S15,Hoja1!$Q$4:$R$9,2,0)</f>
        <v>0.45</v>
      </c>
      <c r="U15" s="152" t="s">
        <v>59</v>
      </c>
      <c r="V15" s="152" t="s">
        <v>62</v>
      </c>
      <c r="W15" s="152" t="s">
        <v>65</v>
      </c>
      <c r="X15" s="153">
        <f>IF(Q15="Probabilidad",($J$15*T15),IF(Q15="Impacto"," "))</f>
        <v>0.27</v>
      </c>
      <c r="Y15" s="153" t="str">
        <f>IF(Z15&lt;=20%,'Tabla probabilidad'!$B$5,IF(Z15&lt;=40%,'Tabla probabilidad'!$B$6,IF(Z15&lt;=60%,'Tabla probabilidad'!$B$7,IF(Z15&lt;=80%,'Tabla probabilidad'!$B$8,IF(Z15&lt;=100%,'Tabla probabilidad'!$B$9)))))</f>
        <v>Baja</v>
      </c>
      <c r="Z15" s="153">
        <f>IF(R15="Preventivo",(J15-(J15*T15)),IF(R15="Detectivo",(J15-(J15*T15)),IF(R15="Correctivo",(J15))))</f>
        <v>0.32999999999999996</v>
      </c>
      <c r="AA15" s="326" t="str">
        <f>IF(AB15&lt;=20%,'Tabla probabilidad'!$B$5,IF(AB15&lt;=40%,'Tabla probabilidad'!$B$6,IF(AB15&lt;=60%,'Tabla probabilidad'!$B$7,IF(AB15&lt;=80%,'Tabla probabilidad'!$B$8,IF(AB15&lt;=100%,'Tabla probabilidad'!$B$9)))))</f>
        <v>Baja</v>
      </c>
      <c r="AB15" s="326">
        <f>AVERAGE(Z15:Z19)</f>
        <v>0.32999999999999996</v>
      </c>
      <c r="AC15" s="153" t="str">
        <f t="shared" si="1"/>
        <v>Leve</v>
      </c>
      <c r="AD15" s="153">
        <f>IF(Q15="Probabilidad",(($M$15-0)),IF(Q15="Impacto",($M$15-($M$15*T15))))</f>
        <v>0.2</v>
      </c>
      <c r="AE15" s="326" t="str">
        <f>IF(AF15&lt;=20%,"Leve",IF(AF15&lt;=40%,"Menor",IF(AF15&lt;=60%,"Moderado",IF(AF15&lt;=80%,"Mayor",IF(AF15&lt;=100%,"Catastrófico")))))</f>
        <v>Leve</v>
      </c>
      <c r="AF15" s="326">
        <f>AVERAGE(AD15:AD19)</f>
        <v>0.2</v>
      </c>
      <c r="AG15" s="329" t="str">
        <f>VLOOKUP(AA15&amp;AE15,Hoja1!$B$4:$C$28,2,0)</f>
        <v>Bajo</v>
      </c>
      <c r="AH15" s="329" t="s">
        <v>294</v>
      </c>
      <c r="AI15" s="329"/>
      <c r="AJ15" s="329"/>
      <c r="AK15" s="329"/>
      <c r="AL15" s="329"/>
      <c r="AM15" s="336"/>
      <c r="AN15" s="324"/>
    </row>
    <row r="16" spans="1:298" ht="51" customHeight="1" x14ac:dyDescent="0.25">
      <c r="A16" s="324"/>
      <c r="B16" s="330"/>
      <c r="C16" s="324"/>
      <c r="D16" s="340"/>
      <c r="E16" s="330"/>
      <c r="F16" s="330"/>
      <c r="G16" s="324"/>
      <c r="H16" s="330"/>
      <c r="I16" s="322"/>
      <c r="J16" s="323"/>
      <c r="K16" s="324"/>
      <c r="L16" s="325"/>
      <c r="M16" s="325"/>
      <c r="N16" s="324"/>
      <c r="O16" s="152">
        <v>2</v>
      </c>
      <c r="P16" s="178" t="s">
        <v>496</v>
      </c>
      <c r="Q16" s="152" t="str">
        <f t="shared" si="0"/>
        <v>Probabilidad</v>
      </c>
      <c r="R16" s="152" t="s">
        <v>52</v>
      </c>
      <c r="S16" s="152" t="s">
        <v>57</v>
      </c>
      <c r="T16" s="153">
        <f>VLOOKUP(R16&amp;S16,Hoja1!$Q$4:$R$9,2,0)</f>
        <v>0.45</v>
      </c>
      <c r="U16" s="152" t="s">
        <v>59</v>
      </c>
      <c r="V16" s="152" t="s">
        <v>62</v>
      </c>
      <c r="W16" s="152" t="s">
        <v>65</v>
      </c>
      <c r="X16" s="153">
        <f>IF(Q16="Probabilidad",($J$15*T16),IF(Q16="Impacto"," "))</f>
        <v>0.27</v>
      </c>
      <c r="Y16" s="153" t="str">
        <f>IF(Z16&lt;=20%,'Tabla probabilidad'!$B$5,IF(Z16&lt;=40%,'Tabla probabilidad'!$B$6,IF(Z16&lt;=60%,'Tabla probabilidad'!$B$7,IF(Z16&lt;=80%,'Tabla probabilidad'!$B$8,IF(Z16&lt;=100%,'Tabla probabilidad'!$B$9)))))</f>
        <v>Baja</v>
      </c>
      <c r="Z16" s="153">
        <f>IF(R16="Preventivo",(J15-(J15*T16)),IF(R16="Detectivo",(J15-(J15*T16)),IF(R16="Correctivo",(J15))))</f>
        <v>0.32999999999999996</v>
      </c>
      <c r="AA16" s="327"/>
      <c r="AB16" s="327"/>
      <c r="AC16" s="153" t="str">
        <f t="shared" si="1"/>
        <v>Leve</v>
      </c>
      <c r="AD16" s="153">
        <f t="shared" ref="AD16:AD19" si="3">IF(Q16="Probabilidad",(($M$15-0)),IF(Q16="Impacto",($M$15-($M$15*T16))))</f>
        <v>0.2</v>
      </c>
      <c r="AE16" s="327"/>
      <c r="AF16" s="327"/>
      <c r="AG16" s="330"/>
      <c r="AH16" s="330"/>
      <c r="AI16" s="330"/>
      <c r="AJ16" s="330"/>
      <c r="AK16" s="330"/>
      <c r="AL16" s="330"/>
      <c r="AM16" s="337"/>
      <c r="AN16" s="324"/>
    </row>
    <row r="17" spans="1:40" ht="78.75" customHeight="1" x14ac:dyDescent="0.25">
      <c r="A17" s="324"/>
      <c r="B17" s="330"/>
      <c r="C17" s="324"/>
      <c r="D17" s="340"/>
      <c r="E17" s="330"/>
      <c r="F17" s="330"/>
      <c r="G17" s="324"/>
      <c r="H17" s="330"/>
      <c r="I17" s="322"/>
      <c r="J17" s="323"/>
      <c r="K17" s="324"/>
      <c r="L17" s="325"/>
      <c r="M17" s="325"/>
      <c r="N17" s="324"/>
      <c r="O17" s="152">
        <v>3</v>
      </c>
      <c r="P17" s="178" t="s">
        <v>494</v>
      </c>
      <c r="Q17" s="152" t="str">
        <f t="shared" si="0"/>
        <v>Probabilidad</v>
      </c>
      <c r="R17" s="152" t="s">
        <v>52</v>
      </c>
      <c r="S17" s="152" t="s">
        <v>57</v>
      </c>
      <c r="T17" s="153">
        <f>VLOOKUP(R17&amp;S17,Hoja1!$Q$4:$R$9,2,0)</f>
        <v>0.45</v>
      </c>
      <c r="U17" s="152" t="s">
        <v>59</v>
      </c>
      <c r="V17" s="152" t="s">
        <v>62</v>
      </c>
      <c r="W17" s="152" t="s">
        <v>65</v>
      </c>
      <c r="X17" s="166">
        <f t="shared" ref="X17:X19" si="4">IF(Q17="Probabilidad",($J$15*T17),IF(Q17="Impacto"," "))</f>
        <v>0.27</v>
      </c>
      <c r="Y17" s="153" t="str">
        <f>IF(Z17&lt;=20%,'Tabla probabilidad'!$B$5,IF(Z17&lt;=40%,'Tabla probabilidad'!$B$6,IF(Z17&lt;=60%,'Tabla probabilidad'!$B$7,IF(Z17&lt;=80%,'Tabla probabilidad'!$B$8,IF(Z17&lt;=100%,'Tabla probabilidad'!$B$9)))))</f>
        <v>Baja</v>
      </c>
      <c r="Z17" s="153">
        <f>IF(R17="Preventivo",(J15-(J15*T17)),IF(R17="Detectivo",(J15-(J15*T17)),IF(R17="Correctivo",(J15))))</f>
        <v>0.32999999999999996</v>
      </c>
      <c r="AA17" s="327"/>
      <c r="AB17" s="327"/>
      <c r="AC17" s="153" t="str">
        <f t="shared" si="1"/>
        <v>Leve</v>
      </c>
      <c r="AD17" s="153">
        <f t="shared" si="3"/>
        <v>0.2</v>
      </c>
      <c r="AE17" s="327"/>
      <c r="AF17" s="327"/>
      <c r="AG17" s="330"/>
      <c r="AH17" s="330"/>
      <c r="AI17" s="330"/>
      <c r="AJ17" s="330"/>
      <c r="AK17" s="330"/>
      <c r="AL17" s="330"/>
      <c r="AM17" s="337"/>
      <c r="AN17" s="324"/>
    </row>
    <row r="18" spans="1:40" ht="62.25" customHeight="1" x14ac:dyDescent="0.25">
      <c r="A18" s="324"/>
      <c r="B18" s="330"/>
      <c r="C18" s="324"/>
      <c r="D18" s="340"/>
      <c r="E18" s="330"/>
      <c r="F18" s="330"/>
      <c r="G18" s="324"/>
      <c r="H18" s="330"/>
      <c r="I18" s="322"/>
      <c r="J18" s="323"/>
      <c r="K18" s="324"/>
      <c r="L18" s="325"/>
      <c r="M18" s="325"/>
      <c r="N18" s="324"/>
      <c r="O18" s="152">
        <v>4</v>
      </c>
      <c r="P18" s="178" t="s">
        <v>495</v>
      </c>
      <c r="Q18" s="152" t="str">
        <f t="shared" si="0"/>
        <v>Probabilidad</v>
      </c>
      <c r="R18" s="152" t="s">
        <v>52</v>
      </c>
      <c r="S18" s="152" t="s">
        <v>57</v>
      </c>
      <c r="T18" s="153">
        <f>VLOOKUP(R18&amp;S18,Hoja1!$Q$4:$R$9,2,0)</f>
        <v>0.45</v>
      </c>
      <c r="U18" s="152" t="s">
        <v>59</v>
      </c>
      <c r="V18" s="152" t="s">
        <v>62</v>
      </c>
      <c r="W18" s="152" t="s">
        <v>65</v>
      </c>
      <c r="X18" s="166">
        <f t="shared" si="4"/>
        <v>0.27</v>
      </c>
      <c r="Y18" s="153" t="str">
        <f>IF(Z18&lt;=20%,'Tabla probabilidad'!$B$5,IF(Z18&lt;=40%,'Tabla probabilidad'!$B$6,IF(Z18&lt;=60%,'Tabla probabilidad'!$B$7,IF(Z18&lt;=80%,'Tabla probabilidad'!$B$8,IF(Z18&lt;=100%,'Tabla probabilidad'!$B$9)))))</f>
        <v>Baja</v>
      </c>
      <c r="Z18" s="153">
        <f>IF(R18="Preventivo",(J15-(J15*T18)),IF(R18="Detectivo",(J15-(J15*T18)),IF(R18="Correctivo",(J15))))</f>
        <v>0.32999999999999996</v>
      </c>
      <c r="AA18" s="327"/>
      <c r="AB18" s="327"/>
      <c r="AC18" s="153" t="str">
        <f t="shared" si="1"/>
        <v>Leve</v>
      </c>
      <c r="AD18" s="153">
        <f t="shared" si="3"/>
        <v>0.2</v>
      </c>
      <c r="AE18" s="327"/>
      <c r="AF18" s="327"/>
      <c r="AG18" s="330"/>
      <c r="AH18" s="330"/>
      <c r="AI18" s="330"/>
      <c r="AJ18" s="330"/>
      <c r="AK18" s="330"/>
      <c r="AL18" s="330"/>
      <c r="AM18" s="337"/>
      <c r="AN18" s="324"/>
    </row>
    <row r="19" spans="1:40" ht="51.75" customHeight="1" x14ac:dyDescent="0.25">
      <c r="A19" s="324"/>
      <c r="B19" s="331"/>
      <c r="C19" s="324"/>
      <c r="D19" s="380"/>
      <c r="E19" s="331"/>
      <c r="F19" s="331"/>
      <c r="G19" s="324"/>
      <c r="H19" s="331"/>
      <c r="I19" s="322"/>
      <c r="J19" s="323"/>
      <c r="K19" s="324"/>
      <c r="L19" s="325"/>
      <c r="M19" s="325"/>
      <c r="N19" s="324"/>
      <c r="O19" s="152">
        <v>5</v>
      </c>
      <c r="P19" s="167" t="s">
        <v>388</v>
      </c>
      <c r="Q19" s="152" t="str">
        <f t="shared" si="0"/>
        <v>Probabilidad</v>
      </c>
      <c r="R19" s="152" t="s">
        <v>52</v>
      </c>
      <c r="S19" s="152" t="s">
        <v>57</v>
      </c>
      <c r="T19" s="153">
        <f>VLOOKUP(R19&amp;S19,Hoja1!$Q$4:$R$9,2,0)</f>
        <v>0.45</v>
      </c>
      <c r="U19" s="152" t="s">
        <v>59</v>
      </c>
      <c r="V19" s="152" t="s">
        <v>62</v>
      </c>
      <c r="W19" s="152" t="s">
        <v>65</v>
      </c>
      <c r="X19" s="166">
        <f t="shared" si="4"/>
        <v>0.27</v>
      </c>
      <c r="Y19" s="153" t="str">
        <f>IF(Z19&lt;=20%,'Tabla probabilidad'!$B$5,IF(Z19&lt;=40%,'Tabla probabilidad'!$B$6,IF(Z19&lt;=60%,'Tabla probabilidad'!$B$7,IF(Z19&lt;=80%,'Tabla probabilidad'!$B$8,IF(Z19&lt;=100%,'Tabla probabilidad'!$B$9)))))</f>
        <v>Baja</v>
      </c>
      <c r="Z19" s="153">
        <f>IF(R19="Preventivo",(J15-(J15*T19)),IF(R19="Detectivo",(J15-(J15*T19)),IF(R19="Correctivo",(J15))))</f>
        <v>0.32999999999999996</v>
      </c>
      <c r="AA19" s="328"/>
      <c r="AB19" s="328"/>
      <c r="AC19" s="153" t="str">
        <f t="shared" si="1"/>
        <v>Leve</v>
      </c>
      <c r="AD19" s="153">
        <f t="shared" si="3"/>
        <v>0.2</v>
      </c>
      <c r="AE19" s="328"/>
      <c r="AF19" s="328"/>
      <c r="AG19" s="331"/>
      <c r="AH19" s="331"/>
      <c r="AI19" s="331"/>
      <c r="AJ19" s="331"/>
      <c r="AK19" s="331"/>
      <c r="AL19" s="331"/>
      <c r="AM19" s="338"/>
      <c r="AN19" s="324"/>
    </row>
    <row r="20" spans="1:40" ht="57" customHeight="1" x14ac:dyDescent="0.25">
      <c r="A20" s="324">
        <v>3</v>
      </c>
      <c r="B20" s="329" t="s">
        <v>404</v>
      </c>
      <c r="C20" s="324" t="s">
        <v>411</v>
      </c>
      <c r="D20" s="339" t="s">
        <v>498</v>
      </c>
      <c r="E20" s="324" t="s">
        <v>401</v>
      </c>
      <c r="F20" s="324" t="s">
        <v>325</v>
      </c>
      <c r="G20" s="324" t="s">
        <v>43</v>
      </c>
      <c r="H20" s="324">
        <v>20000</v>
      </c>
      <c r="I20" s="322" t="str">
        <f>IF(H20&lt;=2,'Tabla probabilidad'!$B$5,IF(H20&lt;=24,'Tabla probabilidad'!$B$6,IF(H20&lt;=500,'Tabla probabilidad'!$B$7,IF(H20&lt;=5000,'Tabla probabilidad'!$B$8,IF(H20&gt;5000,'Tabla probabilidad'!$B$9)))))</f>
        <v>Muy Alta</v>
      </c>
      <c r="J20" s="323">
        <f>IF(H20&lt;=2,'Tabla probabilidad'!$D$5,IF(H20&lt;=24,'Tabla probabilidad'!$D$6,IF(H20&lt;=500,'Tabla probabilidad'!$D$7,IF(H20&lt;=5000,'Tabla probabilidad'!$D$8,IF(H20&gt;5000,'Tabla probabilidad'!$D$9)))))</f>
        <v>1</v>
      </c>
      <c r="K20" s="324" t="s">
        <v>337</v>
      </c>
      <c r="L20" s="324" t="str">
        <f>IF(K20="El riesgo afecta la imagen de alguna área de la organización","Leve",IF(K20="El riesgo afecta la imagen de la entidad internamente, de conocimiento general, nivel interno, alta dirección, contratista y/o de provedores","Menor",IF(K20="El riesgo afecta la imagen de la entidad con algunos usuarios de relevancia frente al logro de los objetivos","Moderado",IF(K20="El riesgo afecta la imagen de de la entidad con efecto publicitario sostenido a nivel del sector justicia","Mayor",IF(K20="El riesgo afecta la imagen de la entidad a nivel nacional, con efecto publicitarios sostenible a nivel país","Catastrófico",IF(K20="Impacto que afecte la ejecución presupuestal en un valor ≥0,5%.","Leve",IF(K20="Impacto que afecte la ejecución presupuestal en un valor ≥1%.","Menor",IF(K20="Impacto que afecte la ejecución presupuestal en un valor ≥5%.","Moderado",IF(K20="Impacto que afecte la ejecución presupuestal en un valor ≥20%.","Mayor",IF(K20="Impacto que afecte la ejecución presupuestal en un valor ≥50%.","Catastrófico",IF(K20="Incumplimiento máximo del 5% de la meta planeada","Leve",IF(K20="Incumplimiento máximo del 15% de la meta planeada","Menor",IF(K20="Incumplimiento máximo del 20% de la meta planeada","Moderado",IF(K20="Incumplimiento máximo del 50% de la meta planeada","Mayor",IF(K20="Incumplimiento máximo del 80% de la meta planeada","Catastrófico",IF(K20="Cualquier afectación a la violacion de los derechos de los ciudadanos se considera con consecuencias altas","Mayor",IF(K20="Cualquier afectación a la violacion de los derechos de los ciudadanos se considera con consecuencias desastrosas","Catastrófico",IF(K20="Afecta la Prestación del Servicio de Administración de Justicia en 5%","Leve",IF(K20="Afecta la Prestación del Servicio de Administración de Justicia en 10%","Menor",IF(K20="Afecta la Prestación del Servicio de Administración de Justicia en 15%","Moderado",IF(K20="Afecta la Prestación del Servicio de Administración de Justicia en 20%","Mayor",IF(K20="Afecta la Prestación del Servicio de Administración de Justicia en más del 50%","Catastrófico",IF(K20="Cualquier acto indebido de los servidores judiciales genera altas consecuencias para la entidad","Mayor",IF(K20="Cualquier acto indebido de los servidores judiciales genera consecuencias desastrosas para la entidad","Catastrófico",IF(K20="Si el hecho llegara a presentarse, tendría consecuencias o efectos mínimos sobre la entidad","Leve",IF(K20="Si el hecho llegara a presentarse, tendría bajo impacto o efecto sobre la entidad","Menor",IF(K20="Si el hecho llegara a presentarse, tendría medianas consecuencias o efectos sobre la entidad","Moderado",IF(K20="Si el hecho llegara a presentarse, tendría altas consecuencias o efectos sobre la entidad","Mayor",IF(K20="Si el hecho llegara a presentarse, tendría desastrosas consecuencias o efectos sobre la entidad","Catastrófico")))))))))))))))))))))))))))))</f>
        <v>Leve</v>
      </c>
      <c r="M20" s="324" t="str">
        <f>IF(K20="El riesgo afecta la imagen de alguna área de la organización","20%",IF(K20="El riesgo afecta la imagen de la entidad internamente, de conocimiento general, nivel interno, alta dirección, contratista y/o de provedores","40%",IF(K20="El riesgo afecta la imagen de la entidad con algunos usuarios de relevancia frente al logro de los objetivos","60%",IF(K20="El riesgo afecta la imagen de de la entidad con efecto publicitario sostenido a nivel del sector justicia","80%",IF(K20="El riesgo afecta la imagen de la entidad a nivel nacional, con efecto publicitarios sostenible a nivel país","100%",IF(K20="Impacto que afecte la ejecución presupuestal en un valor ≥0,5%.","20%",IF(K20="Impacto que afecte la ejecución presupuestal en un valor ≥1%.","40%",IF(K20="Impacto que afecte la ejecución presupuestal en un valor ≥5%.","60%",IF(K20="Impacto que afecte la ejecución presupuestal en un valor ≥20%.","80%",IF(K20="Impacto que afecte la ejecución presupuestal en un valor ≥50%.","100%",IF(K20="Incumplimiento máximo del 5% de la meta planeada","20%",IF(K20="Incumplimiento máximo del 15% de la meta planeada","40%",IF(K20="Incumplimiento máximo del 20% de la meta planeada","60%",IF(K20="Incumplimiento máximo del 50% de la meta planeada","80%",IF(K20="Incumplimiento máximo del 80% de la meta planeada","100%",IF(K20="Cualquier afectación a la violacion de los derechos de los ciudadanos se considera con consecuencias altas","80%",IF(K20="Cualquier afectación a la violacion de los derechos de los ciudadanos se considera con consecuencias desastrosas","100%",IF(K20="Afecta la Prestación del Servicio de Administración de Justicia en 5%","20%",IF(K20="Afecta la Prestación del Servicio de Administración de Justicia en 10%","40%",IF(K20="Afecta la Prestación del Servicio de Administración de Justicia en 15%","60%",IF(K20="Afecta la Prestación del Servicio de Administración de Justicia en 20%","80%",IF(K20="Afecta la Prestación del Servicio de Administración de Justicia en más del 50%","100%",IF(K20="Cualquier acto indebido de los servidores judiciales genera altas consecuencias para la entidad","80%",IF(K20="Cualquier acto indebido de los servidores judiciales genera consecuencias desastrosas para la entidad","100%",IF(K20="Si el hecho llegara a presentarse, tendría consecuencias o efectos mínimos sobre la entidad","20%",IF(K20="Si el hecho llegara a presentarse, tendría bajo impacto o efecto sobre la entidad","40%",IF(K20="Si el hecho llegara a presentarse, tendría medianas consecuencias o efectos sobre la entidad","60%",IF(K20="Si el hecho llegara a presentarse, tendría altas consecuencias o efectos sobre la entidad","80%",IF(K20="Si el hecho llegara a presentarse, tendría desastrosas consecuencias o efectos sobre la entidad","100%")))))))))))))))))))))))))))))</f>
        <v>20%</v>
      </c>
      <c r="N20" s="324" t="str">
        <f>VLOOKUP((I20&amp;L20),Hoja1!$B$4:$C$28,2,0)</f>
        <v xml:space="preserve">Alto </v>
      </c>
      <c r="O20" s="165">
        <v>1</v>
      </c>
      <c r="P20" s="178" t="s">
        <v>390</v>
      </c>
      <c r="Q20" s="165" t="str">
        <f t="shared" si="0"/>
        <v>Probabilidad</v>
      </c>
      <c r="R20" s="165" t="s">
        <v>52</v>
      </c>
      <c r="S20" s="165" t="s">
        <v>57</v>
      </c>
      <c r="T20" s="166">
        <f>VLOOKUP(R20&amp;S20,Hoja1!$Q$4:$R$9,2,0)</f>
        <v>0.45</v>
      </c>
      <c r="U20" s="165" t="s">
        <v>59</v>
      </c>
      <c r="V20" s="165" t="s">
        <v>62</v>
      </c>
      <c r="W20" s="165" t="s">
        <v>65</v>
      </c>
      <c r="X20" s="166">
        <f>IF(Q20="Probabilidad",($J$20*T20),IF(Q20="Impacto"," "))</f>
        <v>0.45</v>
      </c>
      <c r="Y20" s="166" t="str">
        <f>IF(Z20&lt;=20%,'Tabla probabilidad'!$B$5,IF(Z20&lt;=40%,'Tabla probabilidad'!$B$6,IF(Z20&lt;=60%,'Tabla probabilidad'!$B$7,IF(Z20&lt;=80%,'Tabla probabilidad'!$B$8,IF(Z20&lt;=100%,'Tabla probabilidad'!$B$9)))))</f>
        <v>Media</v>
      </c>
      <c r="Z20" s="166">
        <f>IF(R20="Preventivo",(J20-(J20*T20)),IF(R20="Detectivo",(J20-(J20*T20)),IF(R20="Correctivo",(J20))))</f>
        <v>0.55000000000000004</v>
      </c>
      <c r="AA20" s="326" t="str">
        <f>IF(AB20&lt;=20%,'Tabla probabilidad'!$B$5,IF(AB20&lt;=40%,'Tabla probabilidad'!$B$6,IF(AB20&lt;=60%,'Tabla probabilidad'!$B$7,IF(AB20&lt;=80%,'Tabla probabilidad'!$B$8,IF(AB20&lt;=100%,'Tabla probabilidad'!$B$9)))))</f>
        <v>Media</v>
      </c>
      <c r="AB20" s="326">
        <f>AVERAGE(Z20:Z24)</f>
        <v>0.55999999999999994</v>
      </c>
      <c r="AC20" s="166" t="str">
        <f t="shared" si="1"/>
        <v>Leve</v>
      </c>
      <c r="AD20" s="166">
        <f>IF(Q20="Probabilidad",(($M$20-0)),IF(Q20="Impacto",($M$20-($M$20*T20))))</f>
        <v>0.2</v>
      </c>
      <c r="AE20" s="326" t="str">
        <f>IF(AF20&lt;=20%,"Leve",IF(AF20&lt;=40%,"Menor",IF(AF20&lt;=60%,"Moderado",IF(AF20&lt;=80%,"Mayor",IF(AF20&lt;=100%,"Catastrófico")))))</f>
        <v>Leve</v>
      </c>
      <c r="AF20" s="326">
        <f>AVERAGE(AD20:AD24)</f>
        <v>0.2</v>
      </c>
      <c r="AG20" s="329" t="str">
        <f>VLOOKUP(AA20&amp;AE20,Hoja1!$B$4:$C$28,2,0)</f>
        <v>Moderado</v>
      </c>
      <c r="AH20" s="329" t="s">
        <v>294</v>
      </c>
      <c r="AI20" s="329"/>
      <c r="AJ20" s="329"/>
      <c r="AK20" s="329"/>
      <c r="AL20" s="329"/>
      <c r="AM20" s="336"/>
      <c r="AN20" s="324"/>
    </row>
    <row r="21" spans="1:40" ht="42.75" customHeight="1" x14ac:dyDescent="0.25">
      <c r="A21" s="324"/>
      <c r="B21" s="330"/>
      <c r="C21" s="324"/>
      <c r="D21" s="340"/>
      <c r="E21" s="324"/>
      <c r="F21" s="324"/>
      <c r="G21" s="324"/>
      <c r="H21" s="324"/>
      <c r="I21" s="322"/>
      <c r="J21" s="323"/>
      <c r="K21" s="324"/>
      <c r="L21" s="325"/>
      <c r="M21" s="325"/>
      <c r="N21" s="324"/>
      <c r="O21" s="165">
        <v>2</v>
      </c>
      <c r="P21" s="178" t="s">
        <v>343</v>
      </c>
      <c r="Q21" s="165" t="str">
        <f t="shared" si="0"/>
        <v>Probabilidad</v>
      </c>
      <c r="R21" s="165" t="s">
        <v>52</v>
      </c>
      <c r="S21" s="165" t="s">
        <v>57</v>
      </c>
      <c r="T21" s="166">
        <f>VLOOKUP(R21&amp;S21,Hoja1!$Q$4:$R$9,2,0)</f>
        <v>0.45</v>
      </c>
      <c r="U21" s="165" t="s">
        <v>59</v>
      </c>
      <c r="V21" s="165" t="s">
        <v>62</v>
      </c>
      <c r="W21" s="165" t="s">
        <v>65</v>
      </c>
      <c r="X21" s="166">
        <f t="shared" ref="X21:X24" si="5">IF(Q21="Probabilidad",($J$20*T21),IF(Q21="Impacto"," "))</f>
        <v>0.45</v>
      </c>
      <c r="Y21" s="166" t="str">
        <f>IF(Z21&lt;=20%,'Tabla probabilidad'!$B$5,IF(Z21&lt;=40%,'Tabla probabilidad'!$B$6,IF(Z21&lt;=60%,'Tabla probabilidad'!$B$7,IF(Z21&lt;=80%,'Tabla probabilidad'!$B$8,IF(Z21&lt;=100%,'Tabla probabilidad'!$B$9)))))</f>
        <v>Media</v>
      </c>
      <c r="Z21" s="166">
        <f>IF(R21="Preventivo",(J20-(J20*T21)),IF(R21="Detectivo",(J20-(J20*T21)),IF(R21="Correctivo",(J20))))</f>
        <v>0.55000000000000004</v>
      </c>
      <c r="AA21" s="327"/>
      <c r="AB21" s="327"/>
      <c r="AC21" s="166" t="str">
        <f t="shared" si="1"/>
        <v>Leve</v>
      </c>
      <c r="AD21" s="166">
        <f t="shared" ref="AD21:AD24" si="6">IF(Q21="Probabilidad",(($M$20-0)),IF(Q21="Impacto",($M$20-($M$20*T21))))</f>
        <v>0.2</v>
      </c>
      <c r="AE21" s="327"/>
      <c r="AF21" s="327"/>
      <c r="AG21" s="330"/>
      <c r="AH21" s="330"/>
      <c r="AI21" s="330"/>
      <c r="AJ21" s="330"/>
      <c r="AK21" s="330"/>
      <c r="AL21" s="330"/>
      <c r="AM21" s="337"/>
      <c r="AN21" s="324"/>
    </row>
    <row r="22" spans="1:40" ht="75.75" customHeight="1" x14ac:dyDescent="0.25">
      <c r="A22" s="324"/>
      <c r="B22" s="330"/>
      <c r="C22" s="324"/>
      <c r="D22" s="340"/>
      <c r="E22" s="324"/>
      <c r="F22" s="324"/>
      <c r="G22" s="324"/>
      <c r="H22" s="324"/>
      <c r="I22" s="322"/>
      <c r="J22" s="323"/>
      <c r="K22" s="324"/>
      <c r="L22" s="325"/>
      <c r="M22" s="325"/>
      <c r="N22" s="324"/>
      <c r="O22" s="165">
        <v>3</v>
      </c>
      <c r="P22" s="178" t="s">
        <v>389</v>
      </c>
      <c r="Q22" s="165" t="str">
        <f t="shared" si="0"/>
        <v>Probabilidad</v>
      </c>
      <c r="R22" s="165" t="s">
        <v>52</v>
      </c>
      <c r="S22" s="165" t="s">
        <v>57</v>
      </c>
      <c r="T22" s="166">
        <f>VLOOKUP(R22&amp;S22,Hoja1!$Q$4:$R$9,2,0)</f>
        <v>0.45</v>
      </c>
      <c r="U22" s="165" t="s">
        <v>59</v>
      </c>
      <c r="V22" s="165" t="s">
        <v>62</v>
      </c>
      <c r="W22" s="165" t="s">
        <v>65</v>
      </c>
      <c r="X22" s="166">
        <f t="shared" si="5"/>
        <v>0.45</v>
      </c>
      <c r="Y22" s="166" t="str">
        <f>IF(Z22&lt;=20%,'Tabla probabilidad'!$B$5,IF(Z22&lt;=40%,'Tabla probabilidad'!$B$6,IF(Z22&lt;=60%,'Tabla probabilidad'!$B$7,IF(Z22&lt;=80%,'Tabla probabilidad'!$B$8,IF(Z22&lt;=100%,'Tabla probabilidad'!$B$9)))))</f>
        <v>Media</v>
      </c>
      <c r="Z22" s="166">
        <f>IF(R22="Preventivo",(J20-(J20*T22)),IF(R22="Detectivo",(J20-(J20*T22)),IF(R22="Correctivo",(J20))))</f>
        <v>0.55000000000000004</v>
      </c>
      <c r="AA22" s="327"/>
      <c r="AB22" s="327"/>
      <c r="AC22" s="166" t="str">
        <f t="shared" si="1"/>
        <v>Leve</v>
      </c>
      <c r="AD22" s="166">
        <f t="shared" si="6"/>
        <v>0.2</v>
      </c>
      <c r="AE22" s="327"/>
      <c r="AF22" s="327"/>
      <c r="AG22" s="330"/>
      <c r="AH22" s="330"/>
      <c r="AI22" s="330"/>
      <c r="AJ22" s="330"/>
      <c r="AK22" s="330"/>
      <c r="AL22" s="330"/>
      <c r="AM22" s="337"/>
      <c r="AN22" s="324"/>
    </row>
    <row r="23" spans="1:40" ht="72" customHeight="1" thickBot="1" x14ac:dyDescent="0.3">
      <c r="A23" s="324"/>
      <c r="B23" s="330"/>
      <c r="C23" s="324"/>
      <c r="D23" s="340"/>
      <c r="E23" s="324"/>
      <c r="F23" s="324"/>
      <c r="G23" s="324"/>
      <c r="H23" s="324"/>
      <c r="I23" s="322"/>
      <c r="J23" s="323"/>
      <c r="K23" s="324"/>
      <c r="L23" s="325"/>
      <c r="M23" s="325"/>
      <c r="N23" s="324"/>
      <c r="O23" s="165">
        <v>4</v>
      </c>
      <c r="P23" s="179" t="s">
        <v>500</v>
      </c>
      <c r="Q23" s="165" t="str">
        <f t="shared" si="0"/>
        <v>Probabilidad</v>
      </c>
      <c r="R23" s="165" t="s">
        <v>53</v>
      </c>
      <c r="S23" s="165" t="s">
        <v>56</v>
      </c>
      <c r="T23" s="166">
        <f>VLOOKUP(R23&amp;S23,Hoja1!$Q$4:$R$9,2,0)</f>
        <v>0.4</v>
      </c>
      <c r="U23" s="165" t="s">
        <v>59</v>
      </c>
      <c r="V23" s="165" t="s">
        <v>62</v>
      </c>
      <c r="W23" s="165" t="s">
        <v>65</v>
      </c>
      <c r="X23" s="166">
        <f t="shared" si="5"/>
        <v>0.4</v>
      </c>
      <c r="Y23" s="166" t="str">
        <f>IF(Z23&lt;=20%,'Tabla probabilidad'!$B$5,IF(Z23&lt;=40%,'Tabla probabilidad'!$B$6,IF(Z23&lt;=60%,'Tabla probabilidad'!$B$7,IF(Z23&lt;=80%,'Tabla probabilidad'!$B$8,IF(Z23&lt;=100%,'Tabla probabilidad'!$B$9)))))</f>
        <v>Media</v>
      </c>
      <c r="Z23" s="166">
        <f>IF(R23="Preventivo",(J20-(J20*T23)),IF(R23="Detectivo",(J20-(J20*T23)),IF(R23="Correctivo",(J20))))</f>
        <v>0.6</v>
      </c>
      <c r="AA23" s="327"/>
      <c r="AB23" s="327"/>
      <c r="AC23" s="166" t="str">
        <f t="shared" si="1"/>
        <v>Leve</v>
      </c>
      <c r="AD23" s="166">
        <f t="shared" si="6"/>
        <v>0.2</v>
      </c>
      <c r="AE23" s="327"/>
      <c r="AF23" s="327"/>
      <c r="AG23" s="330"/>
      <c r="AH23" s="330"/>
      <c r="AI23" s="330"/>
      <c r="AJ23" s="330"/>
      <c r="AK23" s="330"/>
      <c r="AL23" s="330"/>
      <c r="AM23" s="337"/>
      <c r="AN23" s="324"/>
    </row>
    <row r="24" spans="1:40" ht="99.75" customHeight="1" thickBot="1" x14ac:dyDescent="0.3">
      <c r="A24" s="324"/>
      <c r="B24" s="331"/>
      <c r="C24" s="324"/>
      <c r="D24" s="380"/>
      <c r="E24" s="324"/>
      <c r="F24" s="324"/>
      <c r="G24" s="324"/>
      <c r="H24" s="324"/>
      <c r="I24" s="322"/>
      <c r="J24" s="323"/>
      <c r="K24" s="324"/>
      <c r="L24" s="325"/>
      <c r="M24" s="325"/>
      <c r="N24" s="324"/>
      <c r="O24" s="165">
        <v>5</v>
      </c>
      <c r="P24" s="171" t="s">
        <v>499</v>
      </c>
      <c r="Q24" s="165" t="str">
        <f t="shared" si="0"/>
        <v>Probabilidad</v>
      </c>
      <c r="R24" s="165" t="s">
        <v>52</v>
      </c>
      <c r="S24" s="165" t="s">
        <v>57</v>
      </c>
      <c r="T24" s="166">
        <f>VLOOKUP(R24&amp;S24,Hoja1!$Q$4:$R$9,2,0)</f>
        <v>0.45</v>
      </c>
      <c r="U24" s="165" t="s">
        <v>59</v>
      </c>
      <c r="V24" s="165" t="s">
        <v>62</v>
      </c>
      <c r="W24" s="165" t="s">
        <v>65</v>
      </c>
      <c r="X24" s="166">
        <f t="shared" si="5"/>
        <v>0.45</v>
      </c>
      <c r="Y24" s="166" t="str">
        <f>IF(Z24&lt;=20%,'Tabla probabilidad'!$B$5,IF(Z24&lt;=40%,'Tabla probabilidad'!$B$6,IF(Z24&lt;=60%,'Tabla probabilidad'!$B$7,IF(Z24&lt;=80%,'Tabla probabilidad'!$B$8,IF(Z24&lt;=100%,'Tabla probabilidad'!$B$9)))))</f>
        <v>Media</v>
      </c>
      <c r="Z24" s="166">
        <f>IF(R24="Preventivo",(J20-(J20*T24)),IF(R24="Detectivo",(J20-(J20*T24)),IF(R24="Correctivo",(J20))))</f>
        <v>0.55000000000000004</v>
      </c>
      <c r="AA24" s="328"/>
      <c r="AB24" s="328"/>
      <c r="AC24" s="166" t="str">
        <f t="shared" si="1"/>
        <v>Leve</v>
      </c>
      <c r="AD24" s="166">
        <f t="shared" si="6"/>
        <v>0.2</v>
      </c>
      <c r="AE24" s="328"/>
      <c r="AF24" s="328"/>
      <c r="AG24" s="331"/>
      <c r="AH24" s="331"/>
      <c r="AI24" s="331"/>
      <c r="AJ24" s="331"/>
      <c r="AK24" s="331"/>
      <c r="AL24" s="331"/>
      <c r="AM24" s="338"/>
      <c r="AN24" s="324"/>
    </row>
    <row r="25" spans="1:40" ht="48" customHeight="1" x14ac:dyDescent="0.25">
      <c r="A25" s="324">
        <v>4</v>
      </c>
      <c r="B25" s="329" t="s">
        <v>497</v>
      </c>
      <c r="C25" s="324" t="s">
        <v>324</v>
      </c>
      <c r="D25" s="339" t="s">
        <v>501</v>
      </c>
      <c r="E25" s="324" t="s">
        <v>506</v>
      </c>
      <c r="F25" s="324" t="s">
        <v>326</v>
      </c>
      <c r="G25" s="324" t="s">
        <v>312</v>
      </c>
      <c r="H25" s="324">
        <v>20000</v>
      </c>
      <c r="I25" s="322" t="str">
        <f>IF(H25&lt;=2,'Tabla probabilidad'!$B$5,IF(H25&lt;=24,'Tabla probabilidad'!$B$6,IF(H25&lt;=500,'Tabla probabilidad'!$B$7,IF(H25&lt;=5000,'Tabla probabilidad'!$B$8,IF(H25&gt;5000,'Tabla probabilidad'!$B$9)))))</f>
        <v>Muy Alta</v>
      </c>
      <c r="J25" s="323">
        <f>IF(H25&lt;=2,'Tabla probabilidad'!$D$5,IF(H25&lt;=24,'Tabla probabilidad'!$D$6,IF(H25&lt;=500,'Tabla probabilidad'!$D$7,IF(H25&lt;=5000,'Tabla probabilidad'!$D$8,IF(H25&gt;5000,'Tabla probabilidad'!$D$9)))))</f>
        <v>1</v>
      </c>
      <c r="K25" s="324" t="s">
        <v>339</v>
      </c>
      <c r="L25" s="324" t="str">
        <f>IF(K25="El riesgo afecta la imagen de alguna área de la organización","Leve",IF(K25="El riesgo afecta la imagen de la entidad internamente, de conocimiento general, nivel interno, alta dirección, contratista y/o de provedores","Menor",IF(K25="El riesgo afecta la imagen de la entidad con algunos usuarios de relevancia frente al logro de los objetivos","Moderado",IF(K25="El riesgo afecta la imagen de de la entidad con efecto publicitario sostenido a nivel del sector justicia","Mayor",IF(K25="El riesgo afecta la imagen de la entidad a nivel nacional, con efecto publicitarios sostenible a nivel país","Catastrófico",IF(K25="Impacto que afecte la ejecución presupuestal en un valor ≥0,5%.","Leve",IF(K25="Impacto que afecte la ejecución presupuestal en un valor ≥1%.","Menor",IF(K25="Impacto que afecte la ejecución presupuestal en un valor ≥5%.","Moderado",IF(K25="Impacto que afecte la ejecución presupuestal en un valor ≥20%.","Mayor",IF(K25="Impacto que afecte la ejecución presupuestal en un valor ≥50%.","Catastrófico",IF(K25="Incumplimiento máximo del 5% de la meta planeada","Leve",IF(K25="Incumplimiento máximo del 15% de la meta planeada","Menor",IF(K25="Incumplimiento máximo del 20% de la meta planeada","Moderado",IF(K25="Incumplimiento máximo del 50% de la meta planeada","Mayor",IF(K25="Incumplimiento máximo del 80% de la meta planeada","Catastrófico",IF(K25="Cualquier afectación a la violacion de los derechos de los ciudadanos se considera con consecuencias altas","Mayor",IF(K25="Cualquier afectación a la violacion de los derechos de los ciudadanos se considera con consecuencias desastrosas","Catastrófico",IF(K25="Afecta la Prestación del Servicio de Administración de Justicia en 5%","Leve",IF(K25="Afecta la Prestación del Servicio de Administración de Justicia en 10%","Menor",IF(K25="Afecta la Prestación del Servicio de Administración de Justicia en 15%","Moderado",IF(K25="Afecta la Prestación del Servicio de Administración de Justicia en 20%","Mayor",IF(K25="Afecta la Prestación del Servicio de Administración de Justicia en más del 50%","Catastrófico",IF(K25="Cualquier acto indebido de los servidores judiciales genera altas consecuencias para la entidad","Mayor",IF(K25="Cualquier acto indebido de los servidores judiciales genera consecuencias desastrosas para la entidad","Catastrófico",IF(K25="Si el hecho llegara a presentarse, tendría consecuencias o efectos mínimos sobre la entidad","Leve",IF(K25="Si el hecho llegara a presentarse, tendría bajo impacto o efecto sobre la entidad","Menor",IF(K25="Si el hecho llegara a presentarse, tendría medianas consecuencias o efectos sobre la entidad","Moderado",IF(K25="Si el hecho llegara a presentarse, tendría altas consecuencias o efectos sobre la entidad","Mayor",IF(K25="Si el hecho llegara a presentarse, tendría desastrosas consecuencias o efectos sobre la entidad","Catastrófico")))))))))))))))))))))))))))))</f>
        <v>Moderado</v>
      </c>
      <c r="M25" s="324" t="str">
        <f>IF(K25="El riesgo afecta la imagen de alguna área de la organización","20%",IF(K25="El riesgo afecta la imagen de la entidad internamente, de conocimiento general, nivel interno, alta dirección, contratista y/o de provedores","40%",IF(K25="El riesgo afecta la imagen de la entidad con algunos usuarios de relevancia frente al logro de los objetivos","60%",IF(K25="El riesgo afecta la imagen de de la entidad con efecto publicitario sostenido a nivel del sector justicia","80%",IF(K25="El riesgo afecta la imagen de la entidad a nivel nacional, con efecto publicitarios sostenible a nivel país","100%",IF(K25="Impacto que afecte la ejecución presupuestal en un valor ≥0,5%.","20%",IF(K25="Impacto que afecte la ejecución presupuestal en un valor ≥1%.","40%",IF(K25="Impacto que afecte la ejecución presupuestal en un valor ≥5%.","60%",IF(K25="Impacto que afecte la ejecución presupuestal en un valor ≥20%.","80%",IF(K25="Impacto que afecte la ejecución presupuestal en un valor ≥50%.","100%",IF(K25="Incumplimiento máximo del 5% de la meta planeada","20%",IF(K25="Incumplimiento máximo del 15% de la meta planeada","40%",IF(K25="Incumplimiento máximo del 20% de la meta planeada","60%",IF(K25="Incumplimiento máximo del 50% de la meta planeada","80%",IF(K25="Incumplimiento máximo del 80% de la meta planeada","100%",IF(K25="Cualquier afectación a la violacion de los derechos de los ciudadanos se considera con consecuencias altas","80%",IF(K25="Cualquier afectación a la violacion de los derechos de los ciudadanos se considera con consecuencias desastrosas","100%",IF(K25="Afecta la Prestación del Servicio de Administración de Justicia en 5%","20%",IF(K25="Afecta la Prestación del Servicio de Administración de Justicia en 10%","40%",IF(K25="Afecta la Prestación del Servicio de Administración de Justicia en 15%","60%",IF(K25="Afecta la Prestación del Servicio de Administración de Justicia en 20%","80%",IF(K25="Afecta la Prestación del Servicio de Administración de Justicia en más del 50%","100%",IF(K25="Cualquier acto indebido de los servidores judiciales genera altas consecuencias para la entidad","80%",IF(K25="Cualquier acto indebido de los servidores judiciales genera consecuencias desastrosas para la entidad","100%",IF(K25="Si el hecho llegara a presentarse, tendría consecuencias o efectos mínimos sobre la entidad","20%",IF(K25="Si el hecho llegara a presentarse, tendría bajo impacto o efecto sobre la entidad","40%",IF(K25="Si el hecho llegara a presentarse, tendría medianas consecuencias o efectos sobre la entidad","60%",IF(K25="Si el hecho llegara a presentarse, tendría altas consecuencias o efectos sobre la entidad","80%",IF(K25="Si el hecho llegara a presentarse, tendría desastrosas consecuencias o efectos sobre la entidad","100%")))))))))))))))))))))))))))))</f>
        <v>60%</v>
      </c>
      <c r="N25" s="324" t="str">
        <f>VLOOKUP((I25&amp;L25),Hoja1!$B$4:$C$28,2,0)</f>
        <v xml:space="preserve">Alto </v>
      </c>
      <c r="O25" s="165">
        <v>1</v>
      </c>
      <c r="P25" s="178" t="s">
        <v>504</v>
      </c>
      <c r="Q25" s="165" t="str">
        <f t="shared" si="0"/>
        <v>Impacto</v>
      </c>
      <c r="R25" s="165" t="s">
        <v>54</v>
      </c>
      <c r="S25" s="165" t="s">
        <v>57</v>
      </c>
      <c r="T25" s="166">
        <f>VLOOKUP(R25&amp;S25,Hoja1!$Q$4:$R$9,2,0)</f>
        <v>0.3</v>
      </c>
      <c r="U25" s="165" t="s">
        <v>59</v>
      </c>
      <c r="V25" s="165" t="s">
        <v>62</v>
      </c>
      <c r="W25" s="165" t="s">
        <v>65</v>
      </c>
      <c r="X25" s="166" t="str">
        <f>IF(Q25="Probabilidad",($J$25*T25),IF(Q25="Impacto"," "))</f>
        <v xml:space="preserve"> </v>
      </c>
      <c r="Y25" s="166" t="str">
        <f>IF(Z25&lt;=20%,'Tabla probabilidad'!$B$5,IF(Z25&lt;=40%,'Tabla probabilidad'!$B$6,IF(Z25&lt;=60%,'Tabla probabilidad'!$B$7,IF(Z25&lt;=80%,'Tabla probabilidad'!$B$8,IF(Z25&lt;=100%,'Tabla probabilidad'!$B$9)))))</f>
        <v>Muy Alta</v>
      </c>
      <c r="Z25" s="166">
        <f>IF(R25="Preventivo",(J25-(J25*T25)),IF(R25="Detectivo",(J25-(J25*T25)),IF(R25="Correctivo",(J25))))</f>
        <v>1</v>
      </c>
      <c r="AA25" s="326" t="str">
        <f>IF(AB25&lt;=20%,'Tabla probabilidad'!$B$5,IF(AB25&lt;=40%,'Tabla probabilidad'!$B$6,IF(AB25&lt;=60%,'Tabla probabilidad'!$B$7,IF(AB25&lt;=80%,'Tabla probabilidad'!$B$8,IF(AB25&lt;=100%,'Tabla probabilidad'!$B$9)))))</f>
        <v>Alta</v>
      </c>
      <c r="AB25" s="326">
        <f>AVERAGE(Z25:Z29)</f>
        <v>0.65999999999999992</v>
      </c>
      <c r="AC25" s="166" t="str">
        <f t="shared" si="1"/>
        <v>Moderado</v>
      </c>
      <c r="AD25" s="166">
        <f>IF(Q25="Probabilidad",(($M$25-0)),IF(Q25="Impacto",($M$25-($M$25*T25))))</f>
        <v>0.42</v>
      </c>
      <c r="AE25" s="326" t="str">
        <f>IF(AF25&lt;=20%,"Leve",IF(AF25&lt;=40%,"Menor",IF(AF25&lt;=60%,"Moderado",IF(AF25&lt;=80%,"Mayor",IF(AF25&lt;=100%,"Catastrófico")))))</f>
        <v>Moderado</v>
      </c>
      <c r="AF25" s="326">
        <f>AVERAGE(AD25:AD29)</f>
        <v>0.56400000000000006</v>
      </c>
      <c r="AG25" s="329" t="str">
        <f>VLOOKUP(AA25&amp;AE25,Hoja1!$B$4:$C$28,2,0)</f>
        <v xml:space="preserve">Alto </v>
      </c>
      <c r="AH25" s="329" t="s">
        <v>296</v>
      </c>
      <c r="AI25" s="329"/>
      <c r="AJ25" s="329"/>
      <c r="AK25" s="329"/>
      <c r="AL25" s="329"/>
      <c r="AM25" s="336"/>
      <c r="AN25" s="324"/>
    </row>
    <row r="26" spans="1:40" ht="55.5" customHeight="1" x14ac:dyDescent="0.25">
      <c r="A26" s="324"/>
      <c r="B26" s="330"/>
      <c r="C26" s="324"/>
      <c r="D26" s="340"/>
      <c r="E26" s="324"/>
      <c r="F26" s="324"/>
      <c r="G26" s="324"/>
      <c r="H26" s="324"/>
      <c r="I26" s="322"/>
      <c r="J26" s="323"/>
      <c r="K26" s="324"/>
      <c r="L26" s="325"/>
      <c r="M26" s="325"/>
      <c r="N26" s="324"/>
      <c r="O26" s="165">
        <v>2</v>
      </c>
      <c r="P26" s="178" t="s">
        <v>327</v>
      </c>
      <c r="Q26" s="165" t="str">
        <f t="shared" si="0"/>
        <v>Probabilidad</v>
      </c>
      <c r="R26" s="165" t="s">
        <v>53</v>
      </c>
      <c r="S26" s="165" t="s">
        <v>57</v>
      </c>
      <c r="T26" s="166">
        <f>VLOOKUP(R26&amp;S26,Hoja1!$Q$4:$R$9,2,0)</f>
        <v>0.35</v>
      </c>
      <c r="U26" s="165" t="s">
        <v>59</v>
      </c>
      <c r="V26" s="165" t="s">
        <v>62</v>
      </c>
      <c r="W26" s="165" t="s">
        <v>65</v>
      </c>
      <c r="X26" s="166">
        <f t="shared" ref="X26:X29" si="7">IF(Q26="Probabilidad",($J$25*T26),IF(Q26="Impacto"," "))</f>
        <v>0.35</v>
      </c>
      <c r="Y26" s="166" t="str">
        <f>IF(Z26&lt;=20%,'Tabla probabilidad'!$B$5,IF(Z26&lt;=40%,'Tabla probabilidad'!$B$6,IF(Z26&lt;=60%,'Tabla probabilidad'!$B$7,IF(Z26&lt;=80%,'Tabla probabilidad'!$B$8,IF(Z26&lt;=100%,'Tabla probabilidad'!$B$9)))))</f>
        <v>Alta</v>
      </c>
      <c r="Z26" s="166">
        <f>IF(R26="Preventivo",(J25-(J25*T26)),IF(R26="Detectivo",(J25-(J25*T26)),IF(R26="Correctivo",(J25))))</f>
        <v>0.65</v>
      </c>
      <c r="AA26" s="327"/>
      <c r="AB26" s="327"/>
      <c r="AC26" s="166" t="str">
        <f t="shared" si="1"/>
        <v>Moderado</v>
      </c>
      <c r="AD26" s="166">
        <f t="shared" ref="AD26:AD29" si="8">IF(Q26="Probabilidad",(($M$25-0)),IF(Q26="Impacto",($M$25-($M$25*T26))))</f>
        <v>0.6</v>
      </c>
      <c r="AE26" s="327"/>
      <c r="AF26" s="327"/>
      <c r="AG26" s="330"/>
      <c r="AH26" s="330"/>
      <c r="AI26" s="330"/>
      <c r="AJ26" s="330"/>
      <c r="AK26" s="330"/>
      <c r="AL26" s="330"/>
      <c r="AM26" s="337"/>
      <c r="AN26" s="324"/>
    </row>
    <row r="27" spans="1:40" ht="42" customHeight="1" x14ac:dyDescent="0.25">
      <c r="A27" s="324"/>
      <c r="B27" s="330"/>
      <c r="C27" s="324"/>
      <c r="D27" s="340"/>
      <c r="E27" s="324"/>
      <c r="F27" s="324"/>
      <c r="G27" s="324"/>
      <c r="H27" s="324"/>
      <c r="I27" s="322"/>
      <c r="J27" s="323"/>
      <c r="K27" s="324"/>
      <c r="L27" s="325"/>
      <c r="M27" s="325"/>
      <c r="N27" s="324"/>
      <c r="O27" s="165">
        <v>3</v>
      </c>
      <c r="P27" s="178" t="s">
        <v>328</v>
      </c>
      <c r="Q27" s="165" t="str">
        <f t="shared" si="0"/>
        <v>Probabilidad</v>
      </c>
      <c r="R27" s="165" t="s">
        <v>52</v>
      </c>
      <c r="S27" s="165" t="s">
        <v>57</v>
      </c>
      <c r="T27" s="166">
        <f>VLOOKUP(R27&amp;S27,Hoja1!$Q$4:$R$9,2,0)</f>
        <v>0.45</v>
      </c>
      <c r="U27" s="165" t="s">
        <v>59</v>
      </c>
      <c r="V27" s="165" t="s">
        <v>62</v>
      </c>
      <c r="W27" s="165" t="s">
        <v>65</v>
      </c>
      <c r="X27" s="166">
        <f t="shared" si="7"/>
        <v>0.45</v>
      </c>
      <c r="Y27" s="166" t="str">
        <f>IF(Z27&lt;=20%,'Tabla probabilidad'!$B$5,IF(Z27&lt;=40%,'Tabla probabilidad'!$B$6,IF(Z27&lt;=60%,'Tabla probabilidad'!$B$7,IF(Z27&lt;=80%,'Tabla probabilidad'!$B$8,IF(Z27&lt;=100%,'Tabla probabilidad'!$B$9)))))</f>
        <v>Media</v>
      </c>
      <c r="Z27" s="166">
        <f>IF(R27="Preventivo",(J25-(J25*T27)),IF(R27="Detectivo",(J25-(J25*T27)),IF(R27="Correctivo",(J25))))</f>
        <v>0.55000000000000004</v>
      </c>
      <c r="AA27" s="327"/>
      <c r="AB27" s="327"/>
      <c r="AC27" s="166" t="str">
        <f t="shared" si="1"/>
        <v>Moderado</v>
      </c>
      <c r="AD27" s="166">
        <f t="shared" si="8"/>
        <v>0.6</v>
      </c>
      <c r="AE27" s="327"/>
      <c r="AF27" s="327"/>
      <c r="AG27" s="330"/>
      <c r="AH27" s="330"/>
      <c r="AI27" s="330"/>
      <c r="AJ27" s="330"/>
      <c r="AK27" s="330"/>
      <c r="AL27" s="330"/>
      <c r="AM27" s="337"/>
      <c r="AN27" s="324"/>
    </row>
    <row r="28" spans="1:40" ht="81" customHeight="1" thickBot="1" x14ac:dyDescent="0.3">
      <c r="A28" s="324"/>
      <c r="B28" s="330"/>
      <c r="C28" s="324"/>
      <c r="D28" s="340"/>
      <c r="E28" s="324"/>
      <c r="F28" s="324"/>
      <c r="G28" s="324"/>
      <c r="H28" s="324"/>
      <c r="I28" s="322"/>
      <c r="J28" s="323"/>
      <c r="K28" s="324"/>
      <c r="L28" s="325"/>
      <c r="M28" s="325"/>
      <c r="N28" s="324"/>
      <c r="O28" s="165">
        <v>4</v>
      </c>
      <c r="P28" s="179" t="s">
        <v>329</v>
      </c>
      <c r="Q28" s="165" t="str">
        <f t="shared" si="0"/>
        <v>Probabilidad</v>
      </c>
      <c r="R28" s="165" t="s">
        <v>52</v>
      </c>
      <c r="S28" s="165" t="s">
        <v>57</v>
      </c>
      <c r="T28" s="166">
        <f>VLOOKUP(R28&amp;S28,Hoja1!$Q$4:$R$9,2,0)</f>
        <v>0.45</v>
      </c>
      <c r="U28" s="165" t="s">
        <v>59</v>
      </c>
      <c r="V28" s="165" t="s">
        <v>62</v>
      </c>
      <c r="W28" s="165" t="s">
        <v>65</v>
      </c>
      <c r="X28" s="166">
        <f t="shared" si="7"/>
        <v>0.45</v>
      </c>
      <c r="Y28" s="166" t="str">
        <f>IF(Z28&lt;=20%,'Tabla probabilidad'!$B$5,IF(Z28&lt;=40%,'Tabla probabilidad'!$B$6,IF(Z28&lt;=60%,'Tabla probabilidad'!$B$7,IF(Z28&lt;=80%,'Tabla probabilidad'!$B$8,IF(Z28&lt;=100%,'Tabla probabilidad'!$B$9)))))</f>
        <v>Media</v>
      </c>
      <c r="Z28" s="166">
        <f>IF(R28="Preventivo",(J25-(J25*T28)),IF(R28="Detectivo",(J25-(J25*T28)),IF(R28="Correctivo",(J25))))</f>
        <v>0.55000000000000004</v>
      </c>
      <c r="AA28" s="327"/>
      <c r="AB28" s="327"/>
      <c r="AC28" s="166" t="str">
        <f t="shared" si="1"/>
        <v>Moderado</v>
      </c>
      <c r="AD28" s="166">
        <f t="shared" si="8"/>
        <v>0.6</v>
      </c>
      <c r="AE28" s="327"/>
      <c r="AF28" s="327"/>
      <c r="AG28" s="330"/>
      <c r="AH28" s="330"/>
      <c r="AI28" s="330"/>
      <c r="AJ28" s="330"/>
      <c r="AK28" s="330"/>
      <c r="AL28" s="330"/>
      <c r="AM28" s="337"/>
      <c r="AN28" s="324"/>
    </row>
    <row r="29" spans="1:40" ht="60.75" customHeight="1" x14ac:dyDescent="0.25">
      <c r="A29" s="329"/>
      <c r="B29" s="331"/>
      <c r="C29" s="324"/>
      <c r="D29" s="340"/>
      <c r="E29" s="329"/>
      <c r="F29" s="329"/>
      <c r="G29" s="324"/>
      <c r="H29" s="329"/>
      <c r="I29" s="341"/>
      <c r="J29" s="326"/>
      <c r="K29" s="324"/>
      <c r="L29" s="325"/>
      <c r="M29" s="325"/>
      <c r="N29" s="329"/>
      <c r="O29" s="175">
        <v>5</v>
      </c>
      <c r="P29" s="180" t="s">
        <v>503</v>
      </c>
      <c r="Q29" s="175" t="str">
        <f t="shared" si="0"/>
        <v>Probabilidad</v>
      </c>
      <c r="R29" s="175" t="s">
        <v>52</v>
      </c>
      <c r="S29" s="175" t="s">
        <v>57</v>
      </c>
      <c r="T29" s="176">
        <f>VLOOKUP(R29&amp;S29,Hoja1!$Q$4:$R$9,2,0)</f>
        <v>0.45</v>
      </c>
      <c r="U29" s="175" t="s">
        <v>59</v>
      </c>
      <c r="V29" s="175" t="s">
        <v>62</v>
      </c>
      <c r="W29" s="175" t="s">
        <v>65</v>
      </c>
      <c r="X29" s="176">
        <f t="shared" si="7"/>
        <v>0.45</v>
      </c>
      <c r="Y29" s="176" t="str">
        <f>IF(Z29&lt;=20%,'Tabla probabilidad'!$B$5,IF(Z29&lt;=40%,'Tabla probabilidad'!$B$6,IF(Z29&lt;=60%,'Tabla probabilidad'!$B$7,IF(Z29&lt;=80%,'Tabla probabilidad'!$B$8,IF(Z29&lt;=100%,'Tabla probabilidad'!$B$9)))))</f>
        <v>Media</v>
      </c>
      <c r="Z29" s="176">
        <f>IF(R29="Preventivo",(J25-(J25*T29)),IF(R29="Detectivo",(J25-(J25*T29)),IF(R29="Correctivo",(J25))))</f>
        <v>0.55000000000000004</v>
      </c>
      <c r="AA29" s="328"/>
      <c r="AB29" s="327"/>
      <c r="AC29" s="176" t="str">
        <f t="shared" si="1"/>
        <v>Moderado</v>
      </c>
      <c r="AD29" s="176">
        <f t="shared" si="8"/>
        <v>0.6</v>
      </c>
      <c r="AE29" s="327"/>
      <c r="AF29" s="327"/>
      <c r="AG29" s="330"/>
      <c r="AH29" s="330"/>
      <c r="AI29" s="330"/>
      <c r="AJ29" s="330"/>
      <c r="AK29" s="330"/>
      <c r="AL29" s="330"/>
      <c r="AM29" s="337"/>
      <c r="AN29" s="329"/>
    </row>
    <row r="30" spans="1:40" ht="102" customHeight="1" x14ac:dyDescent="0.25">
      <c r="A30" s="324">
        <v>5</v>
      </c>
      <c r="B30" s="329" t="s">
        <v>518</v>
      </c>
      <c r="C30" s="324" t="s">
        <v>412</v>
      </c>
      <c r="D30" s="335" t="s">
        <v>505</v>
      </c>
      <c r="E30" s="324" t="s">
        <v>408</v>
      </c>
      <c r="F30" s="324" t="s">
        <v>409</v>
      </c>
      <c r="G30" s="324" t="s">
        <v>366</v>
      </c>
      <c r="H30" s="324">
        <v>120</v>
      </c>
      <c r="I30" s="322" t="str">
        <f>IF(H30&lt;=2,'Tabla probabilidad'!$B$5,IF(H30&lt;=24,'Tabla probabilidad'!$B$6,IF(H30&lt;=500,'Tabla probabilidad'!$B$7,IF(H30&lt;=5000,'Tabla probabilidad'!$B$8,IF(H30&gt;5000,'Tabla probabilidad'!$B$9)))))</f>
        <v>Media</v>
      </c>
      <c r="J30" s="323">
        <f>IF(H30&lt;=2,'Tabla probabilidad'!$D$5,IF(H30&lt;=24,'Tabla probabilidad'!$D$6,IF(H30&lt;=500,'Tabla probabilidad'!$D$7,IF(H30&lt;=5000,'Tabla probabilidad'!$D$8,IF(H30&gt;5000,'Tabla probabilidad'!$D$9)))))</f>
        <v>0.6</v>
      </c>
      <c r="K30" s="324" t="s">
        <v>338</v>
      </c>
      <c r="L30" s="324" t="str">
        <f>IF(K30="El riesgo afecta la imagen de alguna área de la organización","Leve",IF(K30="El riesgo afecta la imagen de la entidad internamente, de conocimiento general, nivel interno, alta dirección, contratista y/o de provedores","Menor",IF(K30="El riesgo afecta la imagen de la entidad con algunos usuarios de relevancia frente al logro de los objetivos","Moderado",IF(K30="El riesgo afecta la imagen de de la entidad con efecto publicitario sostenido a nivel del sector justicia","Mayor",IF(K30="El riesgo afecta la imagen de la entidad a nivel nacional, con efecto publicitarios sostenible a nivel país","Catastrófico",IF(K30="Impacto que afecte la ejecución presupuestal en un valor ≥0,5%.","Leve",IF(K30="Impacto que afecte la ejecución presupuestal en un valor ≥1%.","Menor",IF(K30="Impacto que afecte la ejecución presupuestal en un valor ≥5%.","Moderado",IF(K30="Impacto que afecte la ejecución presupuestal en un valor ≥20%.","Mayor",IF(K30="Impacto que afecte la ejecución presupuestal en un valor ≥50%.","Catastrófico",IF(K30="Incumplimiento máximo del 5% de la meta planeada","Leve",IF(K30="Incumplimiento máximo del 15% de la meta planeada","Menor",IF(K30="Incumplimiento máximo del 20% de la meta planeada","Moderado",IF(K30="Incumplimiento máximo del 50% de la meta planeada","Mayor",IF(K30="Incumplimiento máximo del 80% de la meta planeada","Catastrófico",IF(K30="Cualquier afectación a la violacion de los derechos de los ciudadanos se considera con consecuencias altas","Mayor",IF(K30="Cualquier afectación a la violacion de los derechos de los ciudadanos se considera con consecuencias desastrosas","Catastrófico",IF(K30="Afecta la Prestación del Servicio de Administración de Justicia en 5%","Leve",IF(K30="Afecta la Prestación del Servicio de Administración de Justicia en 10%","Menor",IF(K30="Afecta la Prestación del Servicio de Administración de Justicia en 15%","Moderado",IF(K30="Afecta la Prestación del Servicio de Administración de Justicia en 20%","Mayor",IF(K30="Afecta la Prestación del Servicio de Administración de Justicia en más del 50%","Catastrófico",IF(K30="Cualquier acto indebido de los servidores judiciales genera altas consecuencias para la entidad","Mayor",IF(K30="Cualquier acto indebido de los servidores judiciales genera consecuencias desastrosas para la entidad","Catastrófico",IF(K30="Si el hecho llegara a presentarse, tendría consecuencias o efectos mínimos sobre la entidad","Leve",IF(K30="Si el hecho llegara a presentarse, tendría bajo impacto o efecto sobre la entidad","Menor",IF(K30="Si el hecho llegara a presentarse, tendría medianas consecuencias o efectos sobre la entidad","Moderado",IF(K30="Si el hecho llegara a presentarse, tendría altas consecuencias o efectos sobre la entidad","Mayor",IF(K30="Si el hecho llegara a presentarse, tendría desastrosas consecuencias o efectos sobre la entidad","Catastrófico")))))))))))))))))))))))))))))</f>
        <v>Menor</v>
      </c>
      <c r="M30" s="324" t="str">
        <f>IF(K30="El riesgo afecta la imagen de alguna área de la organización","20%",IF(K30="El riesgo afecta la imagen de la entidad internamente, de conocimiento general, nivel interno, alta dirección, contratista y/o de provedores","40%",IF(K30="El riesgo afecta la imagen de la entidad con algunos usuarios de relevancia frente al logro de los objetivos","60%",IF(K30="El riesgo afecta la imagen de de la entidad con efecto publicitario sostenido a nivel del sector justicia","80%",IF(K30="El riesgo afecta la imagen de la entidad a nivel nacional, con efecto publicitarios sostenible a nivel país","100%",IF(K30="Impacto que afecte la ejecución presupuestal en un valor ≥0,5%.","20%",IF(K30="Impacto que afecte la ejecución presupuestal en un valor ≥1%.","40%",IF(K30="Impacto que afecte la ejecución presupuestal en un valor ≥5%.","60%",IF(K30="Impacto que afecte la ejecución presupuestal en un valor ≥20%.","80%",IF(K30="Impacto que afecte la ejecución presupuestal en un valor ≥50%.","100%",IF(K30="Incumplimiento máximo del 5% de la meta planeada","20%",IF(K30="Incumplimiento máximo del 15% de la meta planeada","40%",IF(K30="Incumplimiento máximo del 20% de la meta planeada","60%",IF(K30="Incumplimiento máximo del 50% de la meta planeada","80%",IF(K30="Incumplimiento máximo del 80% de la meta planeada","100%",IF(K30="Cualquier afectación a la violacion de los derechos de los ciudadanos se considera con consecuencias altas","80%",IF(K30="Cualquier afectación a la violacion de los derechos de los ciudadanos se considera con consecuencias desastrosas","100%",IF(K30="Afecta la Prestación del Servicio de Administración de Justicia en 5%","20%",IF(K30="Afecta la Prestación del Servicio de Administración de Justicia en 10%","40%",IF(K30="Afecta la Prestación del Servicio de Administración de Justicia en 15%","60%",IF(K30="Afecta la Prestación del Servicio de Administración de Justicia en 20%","80%",IF(K30="Afecta la Prestación del Servicio de Administración de Justicia en más del 50%","100%",IF(K30="Cualquier acto indebido de los servidores judiciales genera altas consecuencias para la entidad","80%",IF(K30="Cualquier acto indebido de los servidores judiciales genera consecuencias desastrosas para la entidad","100%",IF(K30="Si el hecho llegara a presentarse, tendría consecuencias o efectos mínimos sobre la entidad","20%",IF(K30="Si el hecho llegara a presentarse, tendría bajo impacto o efecto sobre la entidad","40%",IF(K30="Si el hecho llegara a presentarse, tendría medianas consecuencias o efectos sobre la entidad","60%",IF(K30="Si el hecho llegara a presentarse, tendría altas consecuencias o efectos sobre la entidad","80%",IF(K30="Si el hecho llegara a presentarse, tendría desastrosas consecuencias o efectos sobre la entidad","100%")))))))))))))))))))))))))))))</f>
        <v>40%</v>
      </c>
      <c r="N30" s="324" t="str">
        <f>VLOOKUP((I30&amp;L30),Hoja1!$B$4:$C$28,2,0)</f>
        <v>Moderado</v>
      </c>
      <c r="O30" s="173">
        <v>1</v>
      </c>
      <c r="P30" s="164" t="s">
        <v>341</v>
      </c>
      <c r="Q30" s="173" t="str">
        <f t="shared" ref="Q30:Q35" si="9">IF(R30="Preventivo","Probabilidad",IF(R30="Detectivo","Probabilidad", IF(R30="Correctivo","Impacto")))</f>
        <v>Probabilidad</v>
      </c>
      <c r="R30" s="173" t="s">
        <v>52</v>
      </c>
      <c r="S30" s="173" t="s">
        <v>57</v>
      </c>
      <c r="T30" s="174">
        <f>VLOOKUP(R30&amp;S30,Hoja1!$Q$4:$R$9,2,0)</f>
        <v>0.45</v>
      </c>
      <c r="U30" s="173" t="s">
        <v>59</v>
      </c>
      <c r="V30" s="173" t="s">
        <v>62</v>
      </c>
      <c r="W30" s="173" t="s">
        <v>65</v>
      </c>
      <c r="X30" s="174">
        <f>IF(Q30="Probabilidad",($J$30*T30),IF(Q30="Impacto"," "))</f>
        <v>0.27</v>
      </c>
      <c r="Y30" s="174" t="str">
        <f>IF(Z30&lt;=20%,'Tabla probabilidad'!$B$5,IF(Z30&lt;=40%,'Tabla probabilidad'!$B$6,IF(Z30&lt;=60%,'Tabla probabilidad'!$B$7,IF(Z30&lt;=80%,'Tabla probabilidad'!$B$8,IF(Z30&lt;=100%,'Tabla probabilidad'!$B$9)))))</f>
        <v>Baja</v>
      </c>
      <c r="Z30" s="174">
        <f>IF(R30="Preventivo",(J30-(J30*T30)),IF(R30="Detectivo",(J30-(J30*T30)),IF(R30="Correctivo",(J30))))</f>
        <v>0.32999999999999996</v>
      </c>
      <c r="AA30" s="326" t="str">
        <f>IF(AB30&lt;=20%,'Tabla probabilidad'!$B$5,IF(AB30&lt;=40%,'Tabla probabilidad'!$B$6,IF(AB30&lt;=60%,'Tabla probabilidad'!$B$7,IF(AB30&lt;=80%,'Tabla probabilidad'!$B$8,IF(AB30&lt;=100%,'Tabla probabilidad'!$B$9)))))</f>
        <v>Baja</v>
      </c>
      <c r="AB30" s="326">
        <f>AVERAGE(Z30:Z34)</f>
        <v>0.34199999999999997</v>
      </c>
      <c r="AC30" s="174" t="str">
        <f t="shared" ref="AC30:AC34" si="10">IF(AD30&lt;=20%,"Leve",IF(AD30&lt;=40%,"Menor",IF(AD30&lt;=60%,"Moderado",IF(AD30&lt;=80%,"Mayor",IF(AD30&lt;=100%,"Catastrófico")))))</f>
        <v>Menor</v>
      </c>
      <c r="AD30" s="174">
        <f>IF(Q30="Probabilidad",(($M$30-0)),IF(Q30="Impacto",($M$30-($M$30*T30))))</f>
        <v>0.4</v>
      </c>
      <c r="AE30" s="326" t="str">
        <f>IF(AF30&lt;=20%,"Leve",IF(AF30&lt;=40%,"Menor",IF(AF30&lt;=60%,"Moderado",IF(AF30&lt;=80%,"Mayor",IF(AF30&lt;=100%,"Catastrófico")))))</f>
        <v>Menor</v>
      </c>
      <c r="AF30" s="326">
        <f>AVERAGE(AD30:AD34)</f>
        <v>0.4</v>
      </c>
      <c r="AG30" s="329" t="str">
        <f>VLOOKUP(AA30&amp;AE30,Hoja1!$B$4:$C$28,2,0)</f>
        <v>Moderado</v>
      </c>
      <c r="AH30" s="329" t="s">
        <v>296</v>
      </c>
      <c r="AI30" s="332"/>
      <c r="AJ30" s="332"/>
      <c r="AK30" s="332"/>
      <c r="AL30" s="332"/>
      <c r="AM30" s="332"/>
      <c r="AN30" s="324"/>
    </row>
    <row r="31" spans="1:40" ht="84.75" customHeight="1" x14ac:dyDescent="0.25">
      <c r="A31" s="324"/>
      <c r="B31" s="330"/>
      <c r="C31" s="324"/>
      <c r="D31" s="335"/>
      <c r="E31" s="324"/>
      <c r="F31" s="324"/>
      <c r="G31" s="324"/>
      <c r="H31" s="324"/>
      <c r="I31" s="322"/>
      <c r="J31" s="323"/>
      <c r="K31" s="324"/>
      <c r="L31" s="325"/>
      <c r="M31" s="325"/>
      <c r="N31" s="324"/>
      <c r="O31" s="173">
        <v>2</v>
      </c>
      <c r="P31" s="164" t="s">
        <v>415</v>
      </c>
      <c r="Q31" s="173" t="str">
        <f t="shared" si="9"/>
        <v>Probabilidad</v>
      </c>
      <c r="R31" s="173" t="s">
        <v>52</v>
      </c>
      <c r="S31" s="173" t="s">
        <v>57</v>
      </c>
      <c r="T31" s="174">
        <f>VLOOKUP(R31&amp;S31,Hoja1!$Q$4:$R$9,2,0)</f>
        <v>0.45</v>
      </c>
      <c r="U31" s="173" t="s">
        <v>59</v>
      </c>
      <c r="V31" s="173" t="s">
        <v>62</v>
      </c>
      <c r="W31" s="173" t="s">
        <v>65</v>
      </c>
      <c r="X31" s="174">
        <f t="shared" ref="X31:X34" si="11">IF(Q31="Probabilidad",($J$30*T31),IF(Q31="Impacto"," "))</f>
        <v>0.27</v>
      </c>
      <c r="Y31" s="174" t="str">
        <f>IF(Z31&lt;=20%,'Tabla probabilidad'!$B$5,IF(Z31&lt;=40%,'Tabla probabilidad'!$B$6,IF(Z31&lt;=60%,'Tabla probabilidad'!$B$7,IF(Z31&lt;=80%,'Tabla probabilidad'!$B$8,IF(Z31&lt;=100%,'Tabla probabilidad'!$B$9)))))</f>
        <v>Baja</v>
      </c>
      <c r="Z31" s="174">
        <f>IF(R31="Preventivo",(J30-(J30*T31)),IF(R31="Detectivo",(J30-(J30*T31)),IF(R31="Correctivo",(J30))))</f>
        <v>0.32999999999999996</v>
      </c>
      <c r="AA31" s="327"/>
      <c r="AB31" s="327"/>
      <c r="AC31" s="174" t="str">
        <f t="shared" si="10"/>
        <v>Menor</v>
      </c>
      <c r="AD31" s="174">
        <f t="shared" ref="AD31:AD34" si="12">IF(Q31="Probabilidad",(($M$30-0)),IF(Q31="Impacto",($M$30-($M$30*T31))))</f>
        <v>0.4</v>
      </c>
      <c r="AE31" s="327"/>
      <c r="AF31" s="327"/>
      <c r="AG31" s="330"/>
      <c r="AH31" s="330"/>
      <c r="AI31" s="333"/>
      <c r="AJ31" s="333"/>
      <c r="AK31" s="333"/>
      <c r="AL31" s="333"/>
      <c r="AM31" s="333"/>
      <c r="AN31" s="324"/>
    </row>
    <row r="32" spans="1:40" ht="45" x14ac:dyDescent="0.25">
      <c r="A32" s="324"/>
      <c r="B32" s="330"/>
      <c r="C32" s="324"/>
      <c r="D32" s="335"/>
      <c r="E32" s="324"/>
      <c r="F32" s="324"/>
      <c r="G32" s="324"/>
      <c r="H32" s="324"/>
      <c r="I32" s="322"/>
      <c r="J32" s="323"/>
      <c r="K32" s="324"/>
      <c r="L32" s="325"/>
      <c r="M32" s="325"/>
      <c r="N32" s="324"/>
      <c r="O32" s="173">
        <v>3</v>
      </c>
      <c r="P32" s="164" t="s">
        <v>342</v>
      </c>
      <c r="Q32" s="173" t="str">
        <f t="shared" si="9"/>
        <v>Probabilidad</v>
      </c>
      <c r="R32" s="173" t="s">
        <v>53</v>
      </c>
      <c r="S32" s="173" t="s">
        <v>57</v>
      </c>
      <c r="T32" s="174">
        <f>VLOOKUP(R32&amp;S32,Hoja1!$Q$4:$R$9,2,0)</f>
        <v>0.35</v>
      </c>
      <c r="U32" s="173" t="s">
        <v>59</v>
      </c>
      <c r="V32" s="173" t="s">
        <v>62</v>
      </c>
      <c r="W32" s="173" t="s">
        <v>65</v>
      </c>
      <c r="X32" s="174">
        <f t="shared" si="11"/>
        <v>0.21</v>
      </c>
      <c r="Y32" s="174" t="str">
        <f>IF(Z32&lt;=20%,'Tabla probabilidad'!$B$5,IF(Z32&lt;=40%,'Tabla probabilidad'!$B$6,IF(Z32&lt;=60%,'Tabla probabilidad'!$B$7,IF(Z32&lt;=80%,'Tabla probabilidad'!$B$8,IF(Z32&lt;=100%,'Tabla probabilidad'!$B$9)))))</f>
        <v>Baja</v>
      </c>
      <c r="Z32" s="174">
        <f>IF(R32="Preventivo",(J30-(J30*T32)),IF(R32="Detectivo",(J30-(J30*T32)),IF(R32="Correctivo",(J30))))</f>
        <v>0.39</v>
      </c>
      <c r="AA32" s="327"/>
      <c r="AB32" s="327"/>
      <c r="AC32" s="174" t="str">
        <f t="shared" si="10"/>
        <v>Menor</v>
      </c>
      <c r="AD32" s="174">
        <f t="shared" si="12"/>
        <v>0.4</v>
      </c>
      <c r="AE32" s="327"/>
      <c r="AF32" s="327"/>
      <c r="AG32" s="330"/>
      <c r="AH32" s="330"/>
      <c r="AI32" s="333"/>
      <c r="AJ32" s="333"/>
      <c r="AK32" s="333"/>
      <c r="AL32" s="333"/>
      <c r="AM32" s="333"/>
      <c r="AN32" s="324"/>
    </row>
    <row r="33" spans="1:40" ht="121.5" customHeight="1" x14ac:dyDescent="0.25">
      <c r="A33" s="324"/>
      <c r="B33" s="330"/>
      <c r="C33" s="324"/>
      <c r="D33" s="335"/>
      <c r="E33" s="324"/>
      <c r="F33" s="324"/>
      <c r="G33" s="324"/>
      <c r="H33" s="324"/>
      <c r="I33" s="322"/>
      <c r="J33" s="323"/>
      <c r="K33" s="324"/>
      <c r="L33" s="325"/>
      <c r="M33" s="325"/>
      <c r="N33" s="324"/>
      <c r="O33" s="173">
        <v>4</v>
      </c>
      <c r="P33" s="181" t="s">
        <v>413</v>
      </c>
      <c r="Q33" s="173" t="str">
        <f t="shared" si="9"/>
        <v>Probabilidad</v>
      </c>
      <c r="R33" s="173" t="s">
        <v>52</v>
      </c>
      <c r="S33" s="173" t="s">
        <v>57</v>
      </c>
      <c r="T33" s="174">
        <f>VLOOKUP(R33&amp;S33,Hoja1!$Q$4:$R$9,2,0)</f>
        <v>0.45</v>
      </c>
      <c r="U33" s="173" t="s">
        <v>59</v>
      </c>
      <c r="V33" s="173" t="s">
        <v>62</v>
      </c>
      <c r="W33" s="173" t="s">
        <v>65</v>
      </c>
      <c r="X33" s="174">
        <f t="shared" si="11"/>
        <v>0.27</v>
      </c>
      <c r="Y33" s="174" t="str">
        <f>IF(Z33&lt;=20%,'Tabla probabilidad'!$B$5,IF(Z33&lt;=40%,'Tabla probabilidad'!$B$6,IF(Z33&lt;=60%,'Tabla probabilidad'!$B$7,IF(Z33&lt;=80%,'Tabla probabilidad'!$B$8,IF(Z33&lt;=100%,'Tabla probabilidad'!$B$9)))))</f>
        <v>Baja</v>
      </c>
      <c r="Z33" s="174">
        <f>IF(R33="Preventivo",(J30-(J30*T33)),IF(R33="Detectivo",(J30-(J30*T33)),IF(R33="Correctivo",(J30))))</f>
        <v>0.32999999999999996</v>
      </c>
      <c r="AA33" s="327"/>
      <c r="AB33" s="327"/>
      <c r="AC33" s="174" t="str">
        <f t="shared" si="10"/>
        <v>Menor</v>
      </c>
      <c r="AD33" s="174">
        <f t="shared" si="12"/>
        <v>0.4</v>
      </c>
      <c r="AE33" s="327"/>
      <c r="AF33" s="327"/>
      <c r="AG33" s="330"/>
      <c r="AH33" s="330"/>
      <c r="AI33" s="333"/>
      <c r="AJ33" s="333"/>
      <c r="AK33" s="333"/>
      <c r="AL33" s="333"/>
      <c r="AM33" s="333"/>
      <c r="AN33" s="324"/>
    </row>
    <row r="34" spans="1:40" ht="59.25" customHeight="1" x14ac:dyDescent="0.25">
      <c r="A34" s="324"/>
      <c r="B34" s="331"/>
      <c r="C34" s="324"/>
      <c r="D34" s="335"/>
      <c r="E34" s="324"/>
      <c r="F34" s="324"/>
      <c r="G34" s="324"/>
      <c r="H34" s="324"/>
      <c r="I34" s="322"/>
      <c r="J34" s="323"/>
      <c r="K34" s="324"/>
      <c r="L34" s="325"/>
      <c r="M34" s="325"/>
      <c r="N34" s="324"/>
      <c r="O34" s="173">
        <v>5</v>
      </c>
      <c r="P34" s="194" t="s">
        <v>414</v>
      </c>
      <c r="Q34" s="173" t="s">
        <v>109</v>
      </c>
      <c r="R34" s="501" t="s">
        <v>52</v>
      </c>
      <c r="S34" s="173" t="s">
        <v>57</v>
      </c>
      <c r="T34" s="174">
        <f>VLOOKUP(R35&amp;S34,Hoja1!$Q$4:$R$9,2,0)</f>
        <v>0.45</v>
      </c>
      <c r="U34" s="173" t="s">
        <v>59</v>
      </c>
      <c r="V34" s="173" t="s">
        <v>62</v>
      </c>
      <c r="W34" s="173" t="s">
        <v>65</v>
      </c>
      <c r="X34" s="174">
        <f t="shared" si="11"/>
        <v>0.27</v>
      </c>
      <c r="Y34" s="174" t="str">
        <f>IF(Z34&lt;=20%,'Tabla probabilidad'!$B$5,IF(Z34&lt;=40%,'Tabla probabilidad'!$B$6,IF(Z34&lt;=60%,'Tabla probabilidad'!$B$7,IF(Z34&lt;=80%,'Tabla probabilidad'!$B$8,IF(Z34&lt;=100%,'Tabla probabilidad'!$B$9)))))</f>
        <v>Baja</v>
      </c>
      <c r="Z34" s="174">
        <f>IF(R35="Preventivo",(J30-(J30*T34)),IF(R35="Detectivo",(J30-(J30*T34)),IF(R35="Correctivo",(J30))))</f>
        <v>0.32999999999999996</v>
      </c>
      <c r="AA34" s="328"/>
      <c r="AB34" s="328"/>
      <c r="AC34" s="174" t="str">
        <f t="shared" si="10"/>
        <v>Menor</v>
      </c>
      <c r="AD34" s="174">
        <f t="shared" si="12"/>
        <v>0.4</v>
      </c>
      <c r="AE34" s="328"/>
      <c r="AF34" s="328"/>
      <c r="AG34" s="331"/>
      <c r="AH34" s="330"/>
      <c r="AI34" s="334"/>
      <c r="AJ34" s="334"/>
      <c r="AK34" s="334"/>
      <c r="AL34" s="334"/>
      <c r="AM34" s="334"/>
      <c r="AN34" s="329"/>
    </row>
    <row r="35" spans="1:40" ht="42.75" customHeight="1" x14ac:dyDescent="0.25">
      <c r="A35" s="324">
        <v>6</v>
      </c>
      <c r="B35" s="329" t="s">
        <v>510</v>
      </c>
      <c r="C35" s="324" t="s">
        <v>40</v>
      </c>
      <c r="D35" s="335" t="s">
        <v>512</v>
      </c>
      <c r="E35" s="324" t="s">
        <v>511</v>
      </c>
      <c r="F35" s="324" t="s">
        <v>513</v>
      </c>
      <c r="G35" s="324" t="s">
        <v>44</v>
      </c>
      <c r="H35" s="324">
        <v>3</v>
      </c>
      <c r="I35" s="322" t="str">
        <f>IF(H35&lt;=2,'Tabla probabilidad'!$B$5,IF(H35&lt;=24,'Tabla probabilidad'!$B$6,IF(H35&lt;=500,'Tabla probabilidad'!$B$7,IF(H35&lt;=5000,'Tabla probabilidad'!$B$8,IF(H35&gt;5000,'Tabla probabilidad'!$B$9)))))</f>
        <v>Baja</v>
      </c>
      <c r="J35" s="323">
        <f>IF(H35&lt;=2,'Tabla probabilidad'!$D$5,IF(H35&lt;=24,'Tabla probabilidad'!$D$6,IF(H35&lt;=500,'Tabla probabilidad'!$D$7,IF(H35&lt;=5000,'Tabla probabilidad'!$D$8,IF(H35&gt;5000,'Tabla probabilidad'!$D$9)))))</f>
        <v>0.4</v>
      </c>
      <c r="K35" s="324" t="s">
        <v>47</v>
      </c>
      <c r="L35" s="324" t="str">
        <f>IF(K35="El riesgo afecta la imagen de alguna área de la organización","Leve",IF(K35="El riesgo afecta la imagen de la entidad internamente, de conocimiento general, nivel interno, alta dirección, contratista y/o de provedores","Menor",IF(K35="El riesgo afecta la imagen de la entidad con algunos usuarios de relevancia frente al logro de los objetivos","Moderado",IF(K35="El riesgo afecta la imagen de de la entidad con efecto publicitario sostenido a nivel del sector justicia","Mayor",IF(K35="El riesgo afecta la imagen de la entidad a nivel nacional, con efecto publicitarios sostenible a nivel país","Catastrófico",IF(K35="Impacto que afecte la ejecución presupuestal en un valor ≥0,5%.","Leve",IF(K35="Impacto que afecte la ejecución presupuestal en un valor ≥1%.","Menor",IF(K35="Impacto que afecte la ejecución presupuestal en un valor ≥5%.","Moderado",IF(K35="Impacto que afecte la ejecución presupuestal en un valor ≥20%.","Mayor",IF(K35="Impacto que afecte la ejecución presupuestal en un valor ≥50%.","Catastrófico",IF(K35="Incumplimiento máximo del 5% de la meta planeada","Leve",IF(K35="Incumplimiento máximo del 15% de la meta planeada","Menor",IF(K35="Incumplimiento máximo del 20% de la meta planeada","Moderado",IF(K35="Incumplimiento máximo del 50% de la meta planeada","Mayor",IF(K35="Incumplimiento máximo del 80% de la meta planeada","Catastrófico",IF(K35="Cualquier afectación a la violacion de los derechos de los ciudadanos se considera con consecuencias altas","Mayor",IF(K35="Cualquier afectación a la violacion de los derechos de los ciudadanos se considera con consecuencias desastrosas","Catastrófico",IF(K35="Afecta la Prestación del Servicio de Administración de Justicia en 5%","Leve",IF(K35="Afecta la Prestación del Servicio de Administración de Justicia en 10%","Menor",IF(K35="Afecta la Prestación del Servicio de Administración de Justicia en 15%","Moderado",IF(K35="Afecta la Prestación del Servicio de Administración de Justicia en 20%","Mayor",IF(K35="Afecta la Prestación del Servicio de Administración de Justicia en más del 50%","Catastrófico",IF(K35="Cualquier acto indebido de los servidores judiciales genera altas consecuencias para la entidad","Mayor",IF(K35="Cualquier acto indebido de los servidores judiciales genera consecuencias desastrosas para la entidad","Catastrófico",IF(K35="Si el hecho llegara a presentarse, tendría consecuencias o efectos mínimos sobre la entidad","Leve",IF(K35="Si el hecho llegara a presentarse, tendría bajo impacto o efecto sobre la entidad","Menor",IF(K35="Si el hecho llegara a presentarse, tendría medianas consecuencias o efectos sobre la entidad","Moderado",IF(K35="Si el hecho llegara a presentarse, tendría altas consecuencias o efectos sobre la entidad","Mayor",IF(K35="Si el hecho llegara a presentarse, tendría desastrosas consecuencias o efectos sobre la entidad","Catastrófico")))))))))))))))))))))))))))))</f>
        <v>Leve</v>
      </c>
      <c r="M35" s="324" t="str">
        <f>IF(K35="El riesgo afecta la imagen de alguna área de la organización","20%",IF(K35="El riesgo afecta la imagen de la entidad internamente, de conocimiento general, nivel interno, alta dirección, contratista y/o de provedores","40%",IF(K35="El riesgo afecta la imagen de la entidad con algunos usuarios de relevancia frente al logro de los objetivos","60%",IF(K35="El riesgo afecta la imagen de de la entidad con efecto publicitario sostenido a nivel del sector justicia","80%",IF(K35="El riesgo afecta la imagen de la entidad a nivel nacional, con efecto publicitarios sostenible a nivel país","100%",IF(K35="Impacto que afecte la ejecución presupuestal en un valor ≥0,5%.","20%",IF(K35="Impacto que afecte la ejecución presupuestal en un valor ≥1%.","40%",IF(K35="Impacto que afecte la ejecución presupuestal en un valor ≥5%.","60%",IF(K35="Impacto que afecte la ejecución presupuestal en un valor ≥20%.","80%",IF(K35="Impacto que afecte la ejecución presupuestal en un valor ≥50%.","100%",IF(K35="Incumplimiento máximo del 5% de la meta planeada","20%",IF(K35="Incumplimiento máximo del 15% de la meta planeada","40%",IF(K35="Incumplimiento máximo del 20% de la meta planeada","60%",IF(K35="Incumplimiento máximo del 50% de la meta planeada","80%",IF(K35="Incumplimiento máximo del 80% de la meta planeada","100%",IF(K35="Cualquier afectación a la violacion de los derechos de los ciudadanos se considera con consecuencias altas","80%",IF(K35="Cualquier afectación a la violacion de los derechos de los ciudadanos se considera con consecuencias desastrosas","100%",IF(K35="Afecta la Prestación del Servicio de Administración de Justicia en 5%","20%",IF(K35="Afecta la Prestación del Servicio de Administración de Justicia en 10%","40%",IF(K35="Afecta la Prestación del Servicio de Administración de Justicia en 15%","60%",IF(K35="Afecta la Prestación del Servicio de Administración de Justicia en 20%","80%",IF(K35="Afecta la Prestación del Servicio de Administración de Justicia en más del 50%","100%",IF(K35="Cualquier acto indebido de los servidores judiciales genera altas consecuencias para la entidad","80%",IF(K35="Cualquier acto indebido de los servidores judiciales genera consecuencias desastrosas para la entidad","100%",IF(K35="Si el hecho llegara a presentarse, tendría consecuencias o efectos mínimos sobre la entidad","20%",IF(K35="Si el hecho llegara a presentarse, tendría bajo impacto o efecto sobre la entidad","40%",IF(K35="Si el hecho llegara a presentarse, tendría medianas consecuencias o efectos sobre la entidad","60%",IF(K35="Si el hecho llegara a presentarse, tendría altas consecuencias o efectos sobre la entidad","80%",IF(K35="Si el hecho llegara a presentarse, tendría desastrosas consecuencias o efectos sobre la entidad","100%")))))))))))))))))))))))))))))</f>
        <v>20%</v>
      </c>
      <c r="N35" s="324" t="str">
        <f>VLOOKUP((I35&amp;L35),Hoja1!$B$4:$C$28,2,0)</f>
        <v>Bajo</v>
      </c>
      <c r="O35" s="182">
        <v>1</v>
      </c>
      <c r="P35" s="164" t="s">
        <v>514</v>
      </c>
      <c r="Q35" s="257" t="s">
        <v>517</v>
      </c>
      <c r="R35" s="173" t="s">
        <v>52</v>
      </c>
      <c r="S35" s="182" t="s">
        <v>56</v>
      </c>
      <c r="T35" s="183" t="e">
        <f>VLOOKUP(#REF!&amp;S35,Hoja1!$Q$4:$R$9,2,0)</f>
        <v>#REF!</v>
      </c>
      <c r="U35" s="182"/>
      <c r="V35" s="182"/>
      <c r="W35" s="182"/>
      <c r="X35" s="183" t="e">
        <f>IF(Q35="Probabilidad",($J$35*T35),IF(Q35="Impacto"," "))</f>
        <v>#REF!</v>
      </c>
      <c r="Y35" s="183" t="e">
        <f>IF(Z35&lt;=20%,'Tabla probabilidad'!$B$5,IF(Z35&lt;=40%,'Tabla probabilidad'!$B$6,IF(Z35&lt;=60%,'Tabla probabilidad'!$B$7,IF(Z35&lt;=80%,'Tabla probabilidad'!$B$8,IF(Z35&lt;=100%,'Tabla probabilidad'!$B$9)))))</f>
        <v>#REF!</v>
      </c>
      <c r="Z35" s="183" t="e">
        <f>IF(#REF!="Preventivo",(J35-(J35*T35)),IF(#REF!="Detectivo",(J35-(J35*T35)),IF(#REF!="Correctivo",(J35))))</f>
        <v>#REF!</v>
      </c>
      <c r="AA35" s="326" t="e">
        <f>IF(AB35&lt;=20%,'Tabla probabilidad'!$B$5,IF(AB35&lt;=40%,'Tabla probabilidad'!$B$6,IF(AB35&lt;=60%,'Tabla probabilidad'!$B$7,IF(AB35&lt;=80%,'Tabla probabilidad'!$B$8,IF(AB35&lt;=100%,'Tabla probabilidad'!$B$9)))))</f>
        <v>#REF!</v>
      </c>
      <c r="AB35" s="326" t="e">
        <f>AVERAGE(Z35:Z39)</f>
        <v>#REF!</v>
      </c>
      <c r="AC35" s="183" t="str">
        <f t="shared" ref="AC35:AC54" si="13">IF(AD35&lt;=20%,"Leve",IF(AD35&lt;=40%,"Menor",IF(AD35&lt;=60%,"Moderado",IF(AD35&lt;=80%,"Mayor",IF(AD35&lt;=100%,"Catastrófico")))))</f>
        <v>Leve</v>
      </c>
      <c r="AD35" s="183">
        <f>IF(Q35="Probabilidad",(($M$35-0)),IF(Q35="Impacto",($M$35-($M$35*T35))))</f>
        <v>0.2</v>
      </c>
      <c r="AE35" s="326" t="str">
        <f>IF(AF35&lt;=20%,"Leve",IF(AF35&lt;=40%,"Menor",IF(AF35&lt;=60%,"Moderado",IF(AF35&lt;=80%,"Mayor",IF(AF35&lt;=100%,"Catastrófico")))))</f>
        <v>Leve</v>
      </c>
      <c r="AF35" s="326">
        <f>AVERAGE(AD35:AD39)</f>
        <v>0.2</v>
      </c>
      <c r="AG35" s="329" t="e">
        <f>VLOOKUP(AA35&amp;AE35,Hoja1!$B$4:$C$28,2,0)</f>
        <v>#REF!</v>
      </c>
      <c r="AH35" s="329"/>
      <c r="AI35" s="332"/>
      <c r="AJ35" s="332"/>
      <c r="AK35" s="332"/>
      <c r="AL35" s="332"/>
      <c r="AM35" s="332"/>
      <c r="AN35" s="324"/>
    </row>
    <row r="36" spans="1:40" x14ac:dyDescent="0.25">
      <c r="A36" s="324"/>
      <c r="B36" s="330"/>
      <c r="C36" s="324"/>
      <c r="D36" s="335"/>
      <c r="E36" s="324"/>
      <c r="F36" s="324"/>
      <c r="G36" s="324"/>
      <c r="H36" s="324"/>
      <c r="I36" s="322"/>
      <c r="J36" s="323"/>
      <c r="K36" s="324"/>
      <c r="L36" s="325"/>
      <c r="M36" s="325"/>
      <c r="N36" s="324"/>
      <c r="O36" s="182">
        <v>2</v>
      </c>
      <c r="P36" s="164" t="s">
        <v>515</v>
      </c>
      <c r="Q36" s="182" t="b">
        <f t="shared" ref="Q35:Q54" si="14">IF(R36="Preventivo","Probabilidad",IF(R36="Detectivo","Probabilidad", IF(R36="Correctivo","Impacto")))</f>
        <v>0</v>
      </c>
      <c r="R36" s="182"/>
      <c r="S36" s="182"/>
      <c r="T36" s="183" t="e">
        <f>VLOOKUP(R36&amp;S36,Hoja1!$Q$4:$R$9,2,0)</f>
        <v>#N/A</v>
      </c>
      <c r="U36" s="182"/>
      <c r="V36" s="182"/>
      <c r="W36" s="182"/>
      <c r="X36" s="183" t="b">
        <f t="shared" ref="X36:X39" si="15">IF(Q36="Probabilidad",($J$35*T36),IF(Q36="Impacto"," "))</f>
        <v>0</v>
      </c>
      <c r="Y36" s="183" t="b">
        <f>IF(Z36&lt;=20%,'Tabla probabilidad'!$B$5,IF(Z36&lt;=40%,'Tabla probabilidad'!$B$6,IF(Z36&lt;=60%,'Tabla probabilidad'!$B$7,IF(Z36&lt;=80%,'Tabla probabilidad'!$B$8,IF(Z36&lt;=100%,'Tabla probabilidad'!$B$9)))))</f>
        <v>0</v>
      </c>
      <c r="Z36" s="183" t="b">
        <f>IF(R36="Preventivo",(J35-(J35*T36)),IF(R36="Detectivo",(J35-(J35*T36)),IF(R36="Correctivo",(J35))))</f>
        <v>0</v>
      </c>
      <c r="AA36" s="327"/>
      <c r="AB36" s="327"/>
      <c r="AC36" s="183" t="b">
        <f t="shared" si="13"/>
        <v>0</v>
      </c>
      <c r="AD36" s="183" t="b">
        <f t="shared" ref="AD36:AD39" si="16">IF(Q36="Probabilidad",(($M$35-0)),IF(Q36="Impacto",($M$35-($M$35*T36))))</f>
        <v>0</v>
      </c>
      <c r="AE36" s="327"/>
      <c r="AF36" s="327"/>
      <c r="AG36" s="330"/>
      <c r="AH36" s="330"/>
      <c r="AI36" s="333"/>
      <c r="AJ36" s="333"/>
      <c r="AK36" s="333"/>
      <c r="AL36" s="333"/>
      <c r="AM36" s="333"/>
      <c r="AN36" s="324"/>
    </row>
    <row r="37" spans="1:40" x14ac:dyDescent="0.25">
      <c r="A37" s="324"/>
      <c r="B37" s="330"/>
      <c r="C37" s="324"/>
      <c r="D37" s="335"/>
      <c r="E37" s="324"/>
      <c r="F37" s="324"/>
      <c r="G37" s="324"/>
      <c r="H37" s="324"/>
      <c r="I37" s="322"/>
      <c r="J37" s="323"/>
      <c r="K37" s="324"/>
      <c r="L37" s="325"/>
      <c r="M37" s="325"/>
      <c r="N37" s="324"/>
      <c r="O37" s="182">
        <v>3</v>
      </c>
      <c r="P37" s="164" t="s">
        <v>516</v>
      </c>
      <c r="Q37" s="182" t="b">
        <f t="shared" si="14"/>
        <v>0</v>
      </c>
      <c r="R37" s="182"/>
      <c r="S37" s="182"/>
      <c r="T37" s="183" t="e">
        <f>VLOOKUP(R37&amp;S37,Hoja1!$Q$4:$R$9,2,0)</f>
        <v>#N/A</v>
      </c>
      <c r="U37" s="182"/>
      <c r="V37" s="182"/>
      <c r="W37" s="182"/>
      <c r="X37" s="183" t="b">
        <f t="shared" si="15"/>
        <v>0</v>
      </c>
      <c r="Y37" s="183" t="b">
        <f>IF(Z37&lt;=20%,'Tabla probabilidad'!$B$5,IF(Z37&lt;=40%,'Tabla probabilidad'!$B$6,IF(Z37&lt;=60%,'Tabla probabilidad'!$B$7,IF(Z37&lt;=80%,'Tabla probabilidad'!$B$8,IF(Z37&lt;=100%,'Tabla probabilidad'!$B$9)))))</f>
        <v>0</v>
      </c>
      <c r="Z37" s="183" t="b">
        <f>IF(R37="Preventivo",(J35-(J35*T37)),IF(R37="Detectivo",(J35-(J35*T37)),IF(R37="Correctivo",(J35))))</f>
        <v>0</v>
      </c>
      <c r="AA37" s="327"/>
      <c r="AB37" s="327"/>
      <c r="AC37" s="183" t="b">
        <f t="shared" si="13"/>
        <v>0</v>
      </c>
      <c r="AD37" s="183" t="b">
        <f t="shared" si="16"/>
        <v>0</v>
      </c>
      <c r="AE37" s="327"/>
      <c r="AF37" s="327"/>
      <c r="AG37" s="330"/>
      <c r="AH37" s="330"/>
      <c r="AI37" s="333"/>
      <c r="AJ37" s="333"/>
      <c r="AK37" s="333"/>
      <c r="AL37" s="333"/>
      <c r="AM37" s="333"/>
      <c r="AN37" s="324"/>
    </row>
    <row r="38" spans="1:40" x14ac:dyDescent="0.25">
      <c r="A38" s="324"/>
      <c r="B38" s="330"/>
      <c r="C38" s="324"/>
      <c r="D38" s="335"/>
      <c r="E38" s="324"/>
      <c r="F38" s="324"/>
      <c r="G38" s="324"/>
      <c r="H38" s="324"/>
      <c r="I38" s="322"/>
      <c r="J38" s="323"/>
      <c r="K38" s="324"/>
      <c r="L38" s="325"/>
      <c r="M38" s="325"/>
      <c r="N38" s="324"/>
      <c r="O38" s="182">
        <v>4</v>
      </c>
      <c r="P38" s="181"/>
      <c r="Q38" s="182" t="b">
        <f t="shared" si="14"/>
        <v>0</v>
      </c>
      <c r="R38" s="182"/>
      <c r="S38" s="182"/>
      <c r="T38" s="183" t="e">
        <f>VLOOKUP(R38&amp;S38,Hoja1!$Q$4:$R$9,2,0)</f>
        <v>#N/A</v>
      </c>
      <c r="U38" s="182"/>
      <c r="V38" s="182"/>
      <c r="W38" s="182"/>
      <c r="X38" s="183" t="b">
        <f t="shared" si="15"/>
        <v>0</v>
      </c>
      <c r="Y38" s="183" t="b">
        <f>IF(Z38&lt;=20%,'Tabla probabilidad'!$B$5,IF(Z38&lt;=40%,'Tabla probabilidad'!$B$6,IF(Z38&lt;=60%,'Tabla probabilidad'!$B$7,IF(Z38&lt;=80%,'Tabla probabilidad'!$B$8,IF(Z38&lt;=100%,'Tabla probabilidad'!$B$9)))))</f>
        <v>0</v>
      </c>
      <c r="Z38" s="183" t="b">
        <f>IF(R38="Preventivo",(J35-(J35*T38)),IF(R38="Detectivo",(J35-(J35*T38)),IF(R38="Correctivo",(J35))))</f>
        <v>0</v>
      </c>
      <c r="AA38" s="327"/>
      <c r="AB38" s="327"/>
      <c r="AC38" s="183" t="b">
        <f t="shared" si="13"/>
        <v>0</v>
      </c>
      <c r="AD38" s="183" t="b">
        <f t="shared" si="16"/>
        <v>0</v>
      </c>
      <c r="AE38" s="327"/>
      <c r="AF38" s="327"/>
      <c r="AG38" s="330"/>
      <c r="AH38" s="330"/>
      <c r="AI38" s="333"/>
      <c r="AJ38" s="333"/>
      <c r="AK38" s="333"/>
      <c r="AL38" s="333"/>
      <c r="AM38" s="333"/>
      <c r="AN38" s="324"/>
    </row>
    <row r="39" spans="1:40" x14ac:dyDescent="0.25">
      <c r="A39" s="324"/>
      <c r="B39" s="331"/>
      <c r="C39" s="324"/>
      <c r="D39" s="335"/>
      <c r="E39" s="324"/>
      <c r="F39" s="324"/>
      <c r="G39" s="324"/>
      <c r="H39" s="324"/>
      <c r="I39" s="322"/>
      <c r="J39" s="323"/>
      <c r="K39" s="324"/>
      <c r="L39" s="325"/>
      <c r="M39" s="325"/>
      <c r="N39" s="324"/>
      <c r="O39" s="182">
        <v>5</v>
      </c>
      <c r="P39" s="194"/>
      <c r="Q39" s="182" t="b">
        <f t="shared" si="14"/>
        <v>0</v>
      </c>
      <c r="R39" s="182"/>
      <c r="S39" s="182"/>
      <c r="T39" s="183" t="e">
        <f>VLOOKUP(R39&amp;S39,Hoja1!$Q$4:$R$9,2,0)</f>
        <v>#N/A</v>
      </c>
      <c r="U39" s="182"/>
      <c r="V39" s="182"/>
      <c r="W39" s="182"/>
      <c r="X39" s="183" t="b">
        <f t="shared" si="15"/>
        <v>0</v>
      </c>
      <c r="Y39" s="183" t="b">
        <f>IF(Z39&lt;=20%,'Tabla probabilidad'!$B$5,IF(Z39&lt;=40%,'Tabla probabilidad'!$B$6,IF(Z39&lt;=60%,'Tabla probabilidad'!$B$7,IF(Z39&lt;=80%,'Tabla probabilidad'!$B$8,IF(Z39&lt;=100%,'Tabla probabilidad'!$B$9)))))</f>
        <v>0</v>
      </c>
      <c r="Z39" s="183" t="b">
        <f>IF(R39="Preventivo",(J35-(J35*T39)),IF(R39="Detectivo",(J35-(J35*T39)),IF(R39="Correctivo",(J35))))</f>
        <v>0</v>
      </c>
      <c r="AA39" s="328"/>
      <c r="AB39" s="328"/>
      <c r="AC39" s="183" t="b">
        <f t="shared" si="13"/>
        <v>0</v>
      </c>
      <c r="AD39" s="183" t="b">
        <f t="shared" si="16"/>
        <v>0</v>
      </c>
      <c r="AE39" s="328"/>
      <c r="AF39" s="328"/>
      <c r="AG39" s="331"/>
      <c r="AH39" s="330"/>
      <c r="AI39" s="334"/>
      <c r="AJ39" s="334"/>
      <c r="AK39" s="334"/>
      <c r="AL39" s="334"/>
      <c r="AM39" s="334"/>
      <c r="AN39" s="329"/>
    </row>
    <row r="40" spans="1:40" x14ac:dyDescent="0.25">
      <c r="A40" s="324"/>
      <c r="B40" s="329"/>
      <c r="C40" s="324"/>
      <c r="D40" s="335"/>
      <c r="E40" s="324"/>
      <c r="F40" s="324"/>
      <c r="G40" s="324"/>
      <c r="H40" s="324"/>
      <c r="I40" s="322" t="str">
        <f>IF(H40&lt;=2,'Tabla probabilidad'!$B$5,IF(H40&lt;=24,'Tabla probabilidad'!$B$6,IF(H40&lt;=500,'Tabla probabilidad'!$B$7,IF(H40&lt;=5000,'Tabla probabilidad'!$B$8,IF(H40&gt;5000,'Tabla probabilidad'!$B$9)))))</f>
        <v>Muy Baja</v>
      </c>
      <c r="J40" s="323">
        <f>IF(H40&lt;=2,'Tabla probabilidad'!$D$5,IF(H40&lt;=24,'Tabla probabilidad'!$D$6,IF(H40&lt;=500,'Tabla probabilidad'!$D$7,IF(H40&lt;=5000,'Tabla probabilidad'!$D$8,IF(H40&gt;5000,'Tabla probabilidad'!$D$9)))))</f>
        <v>0.2</v>
      </c>
      <c r="K40" s="324"/>
      <c r="L40" s="324" t="b">
        <f>IF(K40="El riesgo afecta la imagen de alguna área de la organización","Leve",IF(K40="El riesgo afecta la imagen de la entidad internamente, de conocimiento general, nivel interno, alta dirección, contratista y/o de provedores","Menor",IF(K40="El riesgo afecta la imagen de la entidad con algunos usuarios de relevancia frente al logro de los objetivos","Moderado",IF(K40="El riesgo afecta la imagen de de la entidad con efecto publicitario sostenido a nivel del sector justicia","Mayor",IF(K40="El riesgo afecta la imagen de la entidad a nivel nacional, con efecto publicitarios sostenible a nivel país","Catastrófico",IF(K40="Impacto que afecte la ejecución presupuestal en un valor ≥0,5%.","Leve",IF(K40="Impacto que afecte la ejecución presupuestal en un valor ≥1%.","Menor",IF(K40="Impacto que afecte la ejecución presupuestal en un valor ≥5%.","Moderado",IF(K40="Impacto que afecte la ejecución presupuestal en un valor ≥20%.","Mayor",IF(K40="Impacto que afecte la ejecución presupuestal en un valor ≥50%.","Catastrófico",IF(K40="Incumplimiento máximo del 5% de la meta planeada","Leve",IF(K40="Incumplimiento máximo del 15% de la meta planeada","Menor",IF(K40="Incumplimiento máximo del 20% de la meta planeada","Moderado",IF(K40="Incumplimiento máximo del 50% de la meta planeada","Mayor",IF(K40="Incumplimiento máximo del 80% de la meta planeada","Catastrófico",IF(K40="Cualquier afectación a la violacion de los derechos de los ciudadanos se considera con consecuencias altas","Mayor",IF(K40="Cualquier afectación a la violacion de los derechos de los ciudadanos se considera con consecuencias desastrosas","Catastrófico",IF(K40="Afecta la Prestación del Servicio de Administración de Justicia en 5%","Leve",IF(K40="Afecta la Prestación del Servicio de Administración de Justicia en 10%","Menor",IF(K40="Afecta la Prestación del Servicio de Administración de Justicia en 15%","Moderado",IF(K40="Afecta la Prestación del Servicio de Administración de Justicia en 20%","Mayor",IF(K40="Afecta la Prestación del Servicio de Administración de Justicia en más del 50%","Catastrófico",IF(K40="Cualquier acto indebido de los servidores judiciales genera altas consecuencias para la entidad","Mayor",IF(K40="Cualquier acto indebido de los servidores judiciales genera consecuencias desastrosas para la entidad","Catastrófico",IF(K40="Si el hecho llegara a presentarse, tendría consecuencias o efectos mínimos sobre la entidad","Leve",IF(K40="Si el hecho llegara a presentarse, tendría bajo impacto o efecto sobre la entidad","Menor",IF(K40="Si el hecho llegara a presentarse, tendría medianas consecuencias o efectos sobre la entidad","Moderado",IF(K40="Si el hecho llegara a presentarse, tendría altas consecuencias o efectos sobre la entidad","Mayor",IF(K40="Si el hecho llegara a presentarse, tendría desastrosas consecuencias o efectos sobre la entidad","Catastrófico")))))))))))))))))))))))))))))</f>
        <v>0</v>
      </c>
      <c r="M40" s="324" t="b">
        <f>IF(K40="El riesgo afecta la imagen de alguna área de la organización","20%",IF(K40="El riesgo afecta la imagen de la entidad internamente, de conocimiento general, nivel interno, alta dirección, contratista y/o de provedores","40%",IF(K40="El riesgo afecta la imagen de la entidad con algunos usuarios de relevancia frente al logro de los objetivos","60%",IF(K40="El riesgo afecta la imagen de de la entidad con efecto publicitario sostenido a nivel del sector justicia","80%",IF(K40="El riesgo afecta la imagen de la entidad a nivel nacional, con efecto publicitarios sostenible a nivel país","100%",IF(K40="Impacto que afecte la ejecución presupuestal en un valor ≥0,5%.","20%",IF(K40="Impacto que afecte la ejecución presupuestal en un valor ≥1%.","40%",IF(K40="Impacto que afecte la ejecución presupuestal en un valor ≥5%.","60%",IF(K40="Impacto que afecte la ejecución presupuestal en un valor ≥20%.","80%",IF(K40="Impacto que afecte la ejecución presupuestal en un valor ≥50%.","100%",IF(K40="Incumplimiento máximo del 5% de la meta planeada","20%",IF(K40="Incumplimiento máximo del 15% de la meta planeada","40%",IF(K40="Incumplimiento máximo del 20% de la meta planeada","60%",IF(K40="Incumplimiento máximo del 50% de la meta planeada","80%",IF(K40="Incumplimiento máximo del 80% de la meta planeada","100%",IF(K40="Cualquier afectación a la violacion de los derechos de los ciudadanos se considera con consecuencias altas","80%",IF(K40="Cualquier afectación a la violacion de los derechos de los ciudadanos se considera con consecuencias desastrosas","100%",IF(K40="Afecta la Prestación del Servicio de Administración de Justicia en 5%","20%",IF(K40="Afecta la Prestación del Servicio de Administración de Justicia en 10%","40%",IF(K40="Afecta la Prestación del Servicio de Administración de Justicia en 15%","60%",IF(K40="Afecta la Prestación del Servicio de Administración de Justicia en 20%","80%",IF(K40="Afecta la Prestación del Servicio de Administración de Justicia en más del 50%","100%",IF(K40="Cualquier acto indebido de los servidores judiciales genera altas consecuencias para la entidad","80%",IF(K40="Cualquier acto indebido de los servidores judiciales genera consecuencias desastrosas para la entidad","100%",IF(K40="Si el hecho llegara a presentarse, tendría consecuencias o efectos mínimos sobre la entidad","20%",IF(K40="Si el hecho llegara a presentarse, tendría bajo impacto o efecto sobre la entidad","40%",IF(K40="Si el hecho llegara a presentarse, tendría medianas consecuencias o efectos sobre la entidad","60%",IF(K40="Si el hecho llegara a presentarse, tendría altas consecuencias o efectos sobre la entidad","80%",IF(K40="Si el hecho llegara a presentarse, tendría desastrosas consecuencias o efectos sobre la entidad","100%")))))))))))))))))))))))))))))</f>
        <v>0</v>
      </c>
      <c r="N40" s="324" t="e">
        <f>VLOOKUP((I40&amp;L40),Hoja1!$B$4:$C$28,2,0)</f>
        <v>#N/A</v>
      </c>
      <c r="O40" s="182">
        <v>1</v>
      </c>
      <c r="P40" s="164"/>
      <c r="Q40" s="182" t="b">
        <f t="shared" si="14"/>
        <v>0</v>
      </c>
      <c r="R40" s="182"/>
      <c r="S40" s="182"/>
      <c r="T40" s="183" t="e">
        <f>VLOOKUP(R40&amp;S40,Hoja1!$Q$4:$R$9,2,0)</f>
        <v>#N/A</v>
      </c>
      <c r="U40" s="182"/>
      <c r="V40" s="182"/>
      <c r="W40" s="182"/>
      <c r="X40" s="183" t="b">
        <f>IF(Q40="Probabilidad",($J$40*T40),IF(Q40="Impacto"," "))</f>
        <v>0</v>
      </c>
      <c r="Y40" s="183" t="b">
        <f>IF(Z40&lt;=20%,'Tabla probabilidad'!$B$5,IF(Z40&lt;=40%,'Tabla probabilidad'!$B$6,IF(Z40&lt;=60%,'Tabla probabilidad'!$B$7,IF(Z40&lt;=80%,'Tabla probabilidad'!$B$8,IF(Z40&lt;=100%,'Tabla probabilidad'!$B$9)))))</f>
        <v>0</v>
      </c>
      <c r="Z40" s="183" t="b">
        <f>IF(R40="Preventivo",(J40-(J40*T40)),IF(R40="Detectivo",(J40-(J40*T40)),IF(R40="Correctivo",(J40))))</f>
        <v>0</v>
      </c>
      <c r="AA40" s="326" t="e">
        <f>IF(AB40&lt;=20%,'Tabla probabilidad'!$B$5,IF(AB40&lt;=40%,'Tabla probabilidad'!$B$6,IF(AB40&lt;=60%,'Tabla probabilidad'!$B$7,IF(AB40&lt;=80%,'Tabla probabilidad'!$B$8,IF(AB40&lt;=100%,'Tabla probabilidad'!$B$9)))))</f>
        <v>#DIV/0!</v>
      </c>
      <c r="AB40" s="326" t="e">
        <f>AVERAGE(Z40:Z44)</f>
        <v>#DIV/0!</v>
      </c>
      <c r="AC40" s="183" t="b">
        <f t="shared" si="13"/>
        <v>0</v>
      </c>
      <c r="AD40" s="183" t="b">
        <f>IF(Q40="Probabilidad",(($M$40-0)),IF(Q40="Impacto",($M$40-($M$40*T40))))</f>
        <v>0</v>
      </c>
      <c r="AE40" s="326" t="e">
        <f>IF(AF40&lt;=20%,"Leve",IF(AF40&lt;=40%,"Menor",IF(AF40&lt;=60%,"Moderado",IF(AF40&lt;=80%,"Mayor",IF(AF40&lt;=100%,"Catastrófico")))))</f>
        <v>#DIV/0!</v>
      </c>
      <c r="AF40" s="326" t="e">
        <f>AVERAGE(AD40:AD44)</f>
        <v>#DIV/0!</v>
      </c>
      <c r="AG40" s="329" t="e">
        <f>VLOOKUP(AA40&amp;AE40,Hoja1!$B$4:$C$28,2,0)</f>
        <v>#DIV/0!</v>
      </c>
      <c r="AH40" s="329"/>
      <c r="AI40" s="332"/>
      <c r="AJ40" s="332"/>
      <c r="AK40" s="332"/>
      <c r="AL40" s="332"/>
      <c r="AM40" s="332"/>
      <c r="AN40" s="324"/>
    </row>
    <row r="41" spans="1:40" x14ac:dyDescent="0.25">
      <c r="A41" s="324"/>
      <c r="B41" s="330"/>
      <c r="C41" s="324"/>
      <c r="D41" s="335"/>
      <c r="E41" s="324"/>
      <c r="F41" s="324"/>
      <c r="G41" s="324"/>
      <c r="H41" s="324"/>
      <c r="I41" s="322"/>
      <c r="J41" s="323"/>
      <c r="K41" s="324"/>
      <c r="L41" s="325"/>
      <c r="M41" s="325"/>
      <c r="N41" s="324"/>
      <c r="O41" s="182">
        <v>2</v>
      </c>
      <c r="P41" s="164"/>
      <c r="Q41" s="182" t="b">
        <f t="shared" si="14"/>
        <v>0</v>
      </c>
      <c r="R41" s="182"/>
      <c r="S41" s="182"/>
      <c r="T41" s="183" t="e">
        <f>VLOOKUP(R41&amp;S41,Hoja1!$Q$4:$R$9,2,0)</f>
        <v>#N/A</v>
      </c>
      <c r="U41" s="182"/>
      <c r="V41" s="182"/>
      <c r="W41" s="182"/>
      <c r="X41" s="183" t="b">
        <f t="shared" ref="X41:X44" si="17">IF(Q41="Probabilidad",($J$40*T41),IF(Q41="Impacto"," "))</f>
        <v>0</v>
      </c>
      <c r="Y41" s="183" t="b">
        <f>IF(Z41&lt;=20%,'Tabla probabilidad'!$B$5,IF(Z41&lt;=40%,'Tabla probabilidad'!$B$6,IF(Z41&lt;=60%,'Tabla probabilidad'!$B$7,IF(Z41&lt;=80%,'Tabla probabilidad'!$B$8,IF(Z41&lt;=100%,'Tabla probabilidad'!$B$9)))))</f>
        <v>0</v>
      </c>
      <c r="Z41" s="183" t="b">
        <f>IF(R41="Preventivo",(J40-(J40*T41)),IF(R41="Detectivo",(J40-(J40*T41)),IF(R41="Correctivo",(J40))))</f>
        <v>0</v>
      </c>
      <c r="AA41" s="327"/>
      <c r="AB41" s="327"/>
      <c r="AC41" s="183" t="b">
        <f t="shared" si="13"/>
        <v>0</v>
      </c>
      <c r="AD41" s="183" t="b">
        <f t="shared" ref="AD41:AD44" si="18">IF(Q41="Probabilidad",(($M$40-0)),IF(Q41="Impacto",($M$40-($M$40*T41))))</f>
        <v>0</v>
      </c>
      <c r="AE41" s="327"/>
      <c r="AF41" s="327"/>
      <c r="AG41" s="330"/>
      <c r="AH41" s="330"/>
      <c r="AI41" s="333"/>
      <c r="AJ41" s="333"/>
      <c r="AK41" s="333"/>
      <c r="AL41" s="333"/>
      <c r="AM41" s="333"/>
      <c r="AN41" s="324"/>
    </row>
    <row r="42" spans="1:40" x14ac:dyDescent="0.25">
      <c r="A42" s="324"/>
      <c r="B42" s="330"/>
      <c r="C42" s="324"/>
      <c r="D42" s="335"/>
      <c r="E42" s="324"/>
      <c r="F42" s="324"/>
      <c r="G42" s="324"/>
      <c r="H42" s="324"/>
      <c r="I42" s="322"/>
      <c r="J42" s="323"/>
      <c r="K42" s="324"/>
      <c r="L42" s="325"/>
      <c r="M42" s="325"/>
      <c r="N42" s="324"/>
      <c r="O42" s="182">
        <v>3</v>
      </c>
      <c r="P42" s="164"/>
      <c r="Q42" s="182" t="b">
        <f t="shared" si="14"/>
        <v>0</v>
      </c>
      <c r="R42" s="182"/>
      <c r="S42" s="182"/>
      <c r="T42" s="183" t="e">
        <f>VLOOKUP(R42&amp;S42,Hoja1!$Q$4:$R$9,2,0)</f>
        <v>#N/A</v>
      </c>
      <c r="U42" s="182"/>
      <c r="V42" s="182"/>
      <c r="W42" s="182"/>
      <c r="X42" s="183" t="b">
        <f t="shared" si="17"/>
        <v>0</v>
      </c>
      <c r="Y42" s="183" t="b">
        <f>IF(Z42&lt;=20%,'Tabla probabilidad'!$B$5,IF(Z42&lt;=40%,'Tabla probabilidad'!$B$6,IF(Z42&lt;=60%,'Tabla probabilidad'!$B$7,IF(Z42&lt;=80%,'Tabla probabilidad'!$B$8,IF(Z42&lt;=100%,'Tabla probabilidad'!$B$9)))))</f>
        <v>0</v>
      </c>
      <c r="Z42" s="183" t="b">
        <f>IF(R42="Preventivo",(J40-(J40*T42)),IF(R42="Detectivo",(J40-(J40*T42)),IF(R42="Correctivo",(J40))))</f>
        <v>0</v>
      </c>
      <c r="AA42" s="327"/>
      <c r="AB42" s="327"/>
      <c r="AC42" s="183" t="b">
        <f t="shared" si="13"/>
        <v>0</v>
      </c>
      <c r="AD42" s="183" t="b">
        <f t="shared" si="18"/>
        <v>0</v>
      </c>
      <c r="AE42" s="327"/>
      <c r="AF42" s="327"/>
      <c r="AG42" s="330"/>
      <c r="AH42" s="330"/>
      <c r="AI42" s="333"/>
      <c r="AJ42" s="333"/>
      <c r="AK42" s="333"/>
      <c r="AL42" s="333"/>
      <c r="AM42" s="333"/>
      <c r="AN42" s="324"/>
    </row>
    <row r="43" spans="1:40" x14ac:dyDescent="0.25">
      <c r="A43" s="324"/>
      <c r="B43" s="330"/>
      <c r="C43" s="324"/>
      <c r="D43" s="335"/>
      <c r="E43" s="324"/>
      <c r="F43" s="324"/>
      <c r="G43" s="324"/>
      <c r="H43" s="324"/>
      <c r="I43" s="322"/>
      <c r="J43" s="323"/>
      <c r="K43" s="324"/>
      <c r="L43" s="325"/>
      <c r="M43" s="325"/>
      <c r="N43" s="324"/>
      <c r="O43" s="182">
        <v>4</v>
      </c>
      <c r="P43" s="181"/>
      <c r="Q43" s="182" t="b">
        <f t="shared" si="14"/>
        <v>0</v>
      </c>
      <c r="R43" s="182"/>
      <c r="S43" s="182"/>
      <c r="T43" s="183" t="e">
        <f>VLOOKUP(R43&amp;S43,Hoja1!$Q$4:$R$9,2,0)</f>
        <v>#N/A</v>
      </c>
      <c r="U43" s="182"/>
      <c r="V43" s="182"/>
      <c r="W43" s="182"/>
      <c r="X43" s="183" t="b">
        <f t="shared" si="17"/>
        <v>0</v>
      </c>
      <c r="Y43" s="183" t="b">
        <f>IF(Z43&lt;=20%,'Tabla probabilidad'!$B$5,IF(Z43&lt;=40%,'Tabla probabilidad'!$B$6,IF(Z43&lt;=60%,'Tabla probabilidad'!$B$7,IF(Z43&lt;=80%,'Tabla probabilidad'!$B$8,IF(Z43&lt;=100%,'Tabla probabilidad'!$B$9)))))</f>
        <v>0</v>
      </c>
      <c r="Z43" s="183" t="b">
        <f>IF(R43="Preventivo",(J40-(J40*T43)),IF(R43="Detectivo",(J40-(J40*T43)),IF(R43="Correctivo",(J40))))</f>
        <v>0</v>
      </c>
      <c r="AA43" s="327"/>
      <c r="AB43" s="327"/>
      <c r="AC43" s="183" t="b">
        <f t="shared" si="13"/>
        <v>0</v>
      </c>
      <c r="AD43" s="183" t="b">
        <f t="shared" si="18"/>
        <v>0</v>
      </c>
      <c r="AE43" s="327"/>
      <c r="AF43" s="327"/>
      <c r="AG43" s="330"/>
      <c r="AH43" s="330"/>
      <c r="AI43" s="333"/>
      <c r="AJ43" s="333"/>
      <c r="AK43" s="333"/>
      <c r="AL43" s="333"/>
      <c r="AM43" s="333"/>
      <c r="AN43" s="324"/>
    </row>
    <row r="44" spans="1:40" x14ac:dyDescent="0.25">
      <c r="A44" s="324"/>
      <c r="B44" s="331"/>
      <c r="C44" s="324"/>
      <c r="D44" s="335"/>
      <c r="E44" s="324"/>
      <c r="F44" s="324"/>
      <c r="G44" s="324"/>
      <c r="H44" s="324"/>
      <c r="I44" s="322"/>
      <c r="J44" s="323"/>
      <c r="K44" s="324"/>
      <c r="L44" s="325"/>
      <c r="M44" s="325"/>
      <c r="N44" s="324"/>
      <c r="O44" s="182">
        <v>5</v>
      </c>
      <c r="P44" s="194"/>
      <c r="Q44" s="182" t="b">
        <f t="shared" si="14"/>
        <v>0</v>
      </c>
      <c r="R44" s="182"/>
      <c r="S44" s="182"/>
      <c r="T44" s="183" t="e">
        <f>VLOOKUP(R44&amp;S44,Hoja1!$Q$4:$R$9,2,0)</f>
        <v>#N/A</v>
      </c>
      <c r="U44" s="182"/>
      <c r="V44" s="182"/>
      <c r="W44" s="182"/>
      <c r="X44" s="183" t="b">
        <f t="shared" si="17"/>
        <v>0</v>
      </c>
      <c r="Y44" s="183" t="b">
        <f>IF(Z44&lt;=20%,'Tabla probabilidad'!$B$5,IF(Z44&lt;=40%,'Tabla probabilidad'!$B$6,IF(Z44&lt;=60%,'Tabla probabilidad'!$B$7,IF(Z44&lt;=80%,'Tabla probabilidad'!$B$8,IF(Z44&lt;=100%,'Tabla probabilidad'!$B$9)))))</f>
        <v>0</v>
      </c>
      <c r="Z44" s="183" t="b">
        <f>IF(R44="Preventivo",(J40-(J40*T44)),IF(R44="Detectivo",(J40-(J40*T44)),IF(R44="Correctivo",(J40))))</f>
        <v>0</v>
      </c>
      <c r="AA44" s="328"/>
      <c r="AB44" s="328"/>
      <c r="AC44" s="183" t="b">
        <f t="shared" si="13"/>
        <v>0</v>
      </c>
      <c r="AD44" s="183" t="b">
        <f t="shared" si="18"/>
        <v>0</v>
      </c>
      <c r="AE44" s="328"/>
      <c r="AF44" s="328"/>
      <c r="AG44" s="331"/>
      <c r="AH44" s="330"/>
      <c r="AI44" s="334"/>
      <c r="AJ44" s="334"/>
      <c r="AK44" s="334"/>
      <c r="AL44" s="334"/>
      <c r="AM44" s="334"/>
      <c r="AN44" s="329"/>
    </row>
    <row r="45" spans="1:40" x14ac:dyDescent="0.25">
      <c r="A45" s="324"/>
      <c r="B45" s="329"/>
      <c r="C45" s="324"/>
      <c r="D45" s="335"/>
      <c r="E45" s="324"/>
      <c r="F45" s="324"/>
      <c r="G45" s="324"/>
      <c r="H45" s="324"/>
      <c r="I45" s="322" t="str">
        <f>IF(H45&lt;=2,'Tabla probabilidad'!$B$5,IF(H45&lt;=24,'Tabla probabilidad'!$B$6,IF(H45&lt;=500,'Tabla probabilidad'!$B$7,IF(H45&lt;=5000,'Tabla probabilidad'!$B$8,IF(H45&gt;5000,'Tabla probabilidad'!$B$9)))))</f>
        <v>Muy Baja</v>
      </c>
      <c r="J45" s="323">
        <f>IF(H45&lt;=2,'Tabla probabilidad'!$D$5,IF(H45&lt;=24,'Tabla probabilidad'!$D$6,IF(H45&lt;=500,'Tabla probabilidad'!$D$7,IF(H45&lt;=5000,'Tabla probabilidad'!$D$8,IF(H45&gt;5000,'Tabla probabilidad'!$D$9)))))</f>
        <v>0.2</v>
      </c>
      <c r="K45" s="324"/>
      <c r="L45" s="324" t="b">
        <f>IF(K45="El riesgo afecta la imagen de alguna área de la organización","Leve",IF(K45="El riesgo afecta la imagen de la entidad internamente, de conocimiento general, nivel interno, alta dirección, contratista y/o de provedores","Menor",IF(K45="El riesgo afecta la imagen de la entidad con algunos usuarios de relevancia frente al logro de los objetivos","Moderado",IF(K45="El riesgo afecta la imagen de de la entidad con efecto publicitario sostenido a nivel del sector justicia","Mayor",IF(K45="El riesgo afecta la imagen de la entidad a nivel nacional, con efecto publicitarios sostenible a nivel país","Catastrófico",IF(K45="Impacto que afecte la ejecución presupuestal en un valor ≥0,5%.","Leve",IF(K45="Impacto que afecte la ejecución presupuestal en un valor ≥1%.","Menor",IF(K45="Impacto que afecte la ejecución presupuestal en un valor ≥5%.","Moderado",IF(K45="Impacto que afecte la ejecución presupuestal en un valor ≥20%.","Mayor",IF(K45="Impacto que afecte la ejecución presupuestal en un valor ≥50%.","Catastrófico",IF(K45="Incumplimiento máximo del 5% de la meta planeada","Leve",IF(K45="Incumplimiento máximo del 15% de la meta planeada","Menor",IF(K45="Incumplimiento máximo del 20% de la meta planeada","Moderado",IF(K45="Incumplimiento máximo del 50% de la meta planeada","Mayor",IF(K45="Incumplimiento máximo del 80% de la meta planeada","Catastrófico",IF(K45="Cualquier afectación a la violacion de los derechos de los ciudadanos se considera con consecuencias altas","Mayor",IF(K45="Cualquier afectación a la violacion de los derechos de los ciudadanos se considera con consecuencias desastrosas","Catastrófico",IF(K45="Afecta la Prestación del Servicio de Administración de Justicia en 5%","Leve",IF(K45="Afecta la Prestación del Servicio de Administración de Justicia en 10%","Menor",IF(K45="Afecta la Prestación del Servicio de Administración de Justicia en 15%","Moderado",IF(K45="Afecta la Prestación del Servicio de Administración de Justicia en 20%","Mayor",IF(K45="Afecta la Prestación del Servicio de Administración de Justicia en más del 50%","Catastrófico",IF(K45="Cualquier acto indebido de los servidores judiciales genera altas consecuencias para la entidad","Mayor",IF(K45="Cualquier acto indebido de los servidores judiciales genera consecuencias desastrosas para la entidad","Catastrófico",IF(K45="Si el hecho llegara a presentarse, tendría consecuencias o efectos mínimos sobre la entidad","Leve",IF(K45="Si el hecho llegara a presentarse, tendría bajo impacto o efecto sobre la entidad","Menor",IF(K45="Si el hecho llegara a presentarse, tendría medianas consecuencias o efectos sobre la entidad","Moderado",IF(K45="Si el hecho llegara a presentarse, tendría altas consecuencias o efectos sobre la entidad","Mayor",IF(K45="Si el hecho llegara a presentarse, tendría desastrosas consecuencias o efectos sobre la entidad","Catastrófico")))))))))))))))))))))))))))))</f>
        <v>0</v>
      </c>
      <c r="M45" s="324" t="b">
        <f>IF(K45="El riesgo afecta la imagen de alguna área de la organización","20%",IF(K45="El riesgo afecta la imagen de la entidad internamente, de conocimiento general, nivel interno, alta dirección, contratista y/o de provedores","40%",IF(K45="El riesgo afecta la imagen de la entidad con algunos usuarios de relevancia frente al logro de los objetivos","60%",IF(K45="El riesgo afecta la imagen de de la entidad con efecto publicitario sostenido a nivel del sector justicia","80%",IF(K45="El riesgo afecta la imagen de la entidad a nivel nacional, con efecto publicitarios sostenible a nivel país","100%",IF(K45="Impacto que afecte la ejecución presupuestal en un valor ≥0,5%.","20%",IF(K45="Impacto que afecte la ejecución presupuestal en un valor ≥1%.","40%",IF(K45="Impacto que afecte la ejecución presupuestal en un valor ≥5%.","60%",IF(K45="Impacto que afecte la ejecución presupuestal en un valor ≥20%.","80%",IF(K45="Impacto que afecte la ejecución presupuestal en un valor ≥50%.","100%",IF(K45="Incumplimiento máximo del 5% de la meta planeada","20%",IF(K45="Incumplimiento máximo del 15% de la meta planeada","40%",IF(K45="Incumplimiento máximo del 20% de la meta planeada","60%",IF(K45="Incumplimiento máximo del 50% de la meta planeada","80%",IF(K45="Incumplimiento máximo del 80% de la meta planeada","100%",IF(K45="Cualquier afectación a la violacion de los derechos de los ciudadanos se considera con consecuencias altas","80%",IF(K45="Cualquier afectación a la violacion de los derechos de los ciudadanos se considera con consecuencias desastrosas","100%",IF(K45="Afecta la Prestación del Servicio de Administración de Justicia en 5%","20%",IF(K45="Afecta la Prestación del Servicio de Administración de Justicia en 10%","40%",IF(K45="Afecta la Prestación del Servicio de Administración de Justicia en 15%","60%",IF(K45="Afecta la Prestación del Servicio de Administración de Justicia en 20%","80%",IF(K45="Afecta la Prestación del Servicio de Administración de Justicia en más del 50%","100%",IF(K45="Cualquier acto indebido de los servidores judiciales genera altas consecuencias para la entidad","80%",IF(K45="Cualquier acto indebido de los servidores judiciales genera consecuencias desastrosas para la entidad","100%",IF(K45="Si el hecho llegara a presentarse, tendría consecuencias o efectos mínimos sobre la entidad","20%",IF(K45="Si el hecho llegara a presentarse, tendría bajo impacto o efecto sobre la entidad","40%",IF(K45="Si el hecho llegara a presentarse, tendría medianas consecuencias o efectos sobre la entidad","60%",IF(K45="Si el hecho llegara a presentarse, tendría altas consecuencias o efectos sobre la entidad","80%",IF(K45="Si el hecho llegara a presentarse, tendría desastrosas consecuencias o efectos sobre la entidad","100%")))))))))))))))))))))))))))))</f>
        <v>0</v>
      </c>
      <c r="N45" s="324" t="e">
        <f>VLOOKUP((I45&amp;L45),Hoja1!$B$4:$C$28,2,0)</f>
        <v>#N/A</v>
      </c>
      <c r="O45" s="182">
        <v>1</v>
      </c>
      <c r="P45" s="164"/>
      <c r="Q45" s="182" t="b">
        <f t="shared" si="14"/>
        <v>0</v>
      </c>
      <c r="R45" s="182"/>
      <c r="S45" s="182"/>
      <c r="T45" s="183" t="e">
        <f>VLOOKUP(R45&amp;S45,Hoja1!$Q$4:$R$9,2,0)</f>
        <v>#N/A</v>
      </c>
      <c r="U45" s="182"/>
      <c r="V45" s="182"/>
      <c r="W45" s="182"/>
      <c r="X45" s="183" t="b">
        <f>IF(Q45="Probabilidad",($J$45*T45),IF(Q45="Impacto"," "))</f>
        <v>0</v>
      </c>
      <c r="Y45" s="183" t="b">
        <f>IF(Z45&lt;=20%,'Tabla probabilidad'!$B$5,IF(Z45&lt;=40%,'Tabla probabilidad'!$B$6,IF(Z45&lt;=60%,'Tabla probabilidad'!$B$7,IF(Z45&lt;=80%,'Tabla probabilidad'!$B$8,IF(Z45&lt;=100%,'Tabla probabilidad'!$B$9)))))</f>
        <v>0</v>
      </c>
      <c r="Z45" s="183" t="b">
        <f>IF(R45="Preventivo",(J45-(J45*T45)),IF(R45="Detectivo",(J45-(J45*T45)),IF(R45="Correctivo",(J45))))</f>
        <v>0</v>
      </c>
      <c r="AA45" s="326" t="e">
        <f>IF(AB45&lt;=20%,'Tabla probabilidad'!$B$5,IF(AB45&lt;=40%,'Tabla probabilidad'!$B$6,IF(AB45&lt;=60%,'Tabla probabilidad'!$B$7,IF(AB45&lt;=80%,'Tabla probabilidad'!$B$8,IF(AB45&lt;=100%,'Tabla probabilidad'!$B$9)))))</f>
        <v>#DIV/0!</v>
      </c>
      <c r="AB45" s="326" t="e">
        <f>AVERAGE(Z45:Z49)</f>
        <v>#DIV/0!</v>
      </c>
      <c r="AC45" s="183" t="b">
        <f t="shared" si="13"/>
        <v>0</v>
      </c>
      <c r="AD45" s="183" t="b">
        <f>IF(Q45="Probabilidad",(($M$45-0)),IF(Q45="Impacto",($M$45-($M$45*T45))))</f>
        <v>0</v>
      </c>
      <c r="AE45" s="326" t="e">
        <f>IF(AF45&lt;=20%,"Leve",IF(AF45&lt;=40%,"Menor",IF(AF45&lt;=60%,"Moderado",IF(AF45&lt;=80%,"Mayor",IF(AF45&lt;=100%,"Catastrófico")))))</f>
        <v>#DIV/0!</v>
      </c>
      <c r="AF45" s="326" t="e">
        <f>AVERAGE(AD45:AD49)</f>
        <v>#DIV/0!</v>
      </c>
      <c r="AG45" s="329" t="e">
        <f>VLOOKUP(AA45&amp;AE45,Hoja1!$B$4:$C$28,2,0)</f>
        <v>#DIV/0!</v>
      </c>
      <c r="AH45" s="329"/>
      <c r="AI45" s="332"/>
      <c r="AJ45" s="332"/>
      <c r="AK45" s="332"/>
      <c r="AL45" s="332"/>
      <c r="AM45" s="332"/>
      <c r="AN45" s="324"/>
    </row>
    <row r="46" spans="1:40" x14ac:dyDescent="0.25">
      <c r="A46" s="324"/>
      <c r="B46" s="330"/>
      <c r="C46" s="324"/>
      <c r="D46" s="335"/>
      <c r="E46" s="324"/>
      <c r="F46" s="324"/>
      <c r="G46" s="324"/>
      <c r="H46" s="324"/>
      <c r="I46" s="322"/>
      <c r="J46" s="323"/>
      <c r="K46" s="324"/>
      <c r="L46" s="325"/>
      <c r="M46" s="325"/>
      <c r="N46" s="324"/>
      <c r="O46" s="182">
        <v>2</v>
      </c>
      <c r="P46" s="164"/>
      <c r="Q46" s="182" t="b">
        <f t="shared" si="14"/>
        <v>0</v>
      </c>
      <c r="R46" s="182"/>
      <c r="S46" s="182"/>
      <c r="T46" s="183" t="e">
        <f>VLOOKUP(R46&amp;S46,Hoja1!$Q$4:$R$9,2,0)</f>
        <v>#N/A</v>
      </c>
      <c r="U46" s="182"/>
      <c r="V46" s="182"/>
      <c r="W46" s="182"/>
      <c r="X46" s="183" t="b">
        <f>IF(Q46="Probabilidad",($J$45*T46),IF(Q46="Impacto"," "))</f>
        <v>0</v>
      </c>
      <c r="Y46" s="183" t="b">
        <f>IF(Z46&lt;=20%,'Tabla probabilidad'!$B$5,IF(Z46&lt;=40%,'Tabla probabilidad'!$B$6,IF(Z46&lt;=60%,'Tabla probabilidad'!$B$7,IF(Z46&lt;=80%,'Tabla probabilidad'!$B$8,IF(Z46&lt;=100%,'Tabla probabilidad'!$B$9)))))</f>
        <v>0</v>
      </c>
      <c r="Z46" s="183" t="b">
        <f>IF(R46="Preventivo",(J45-(J45*T46)),IF(R46="Detectivo",(J45-(J45*T46)),IF(R46="Correctivo",(J45))))</f>
        <v>0</v>
      </c>
      <c r="AA46" s="327"/>
      <c r="AB46" s="327"/>
      <c r="AC46" s="183" t="b">
        <f t="shared" si="13"/>
        <v>0</v>
      </c>
      <c r="AD46" s="183" t="b">
        <f t="shared" ref="AD46:AD49" si="19">IF(Q46="Probabilidad",(($M$45-0)),IF(Q46="Impacto",($M$45-($M$45*T46))))</f>
        <v>0</v>
      </c>
      <c r="AE46" s="327"/>
      <c r="AF46" s="327"/>
      <c r="AG46" s="330"/>
      <c r="AH46" s="330"/>
      <c r="AI46" s="333"/>
      <c r="AJ46" s="333"/>
      <c r="AK46" s="333"/>
      <c r="AL46" s="333"/>
      <c r="AM46" s="333"/>
      <c r="AN46" s="324"/>
    </row>
    <row r="47" spans="1:40" x14ac:dyDescent="0.25">
      <c r="A47" s="324"/>
      <c r="B47" s="330"/>
      <c r="C47" s="324"/>
      <c r="D47" s="335"/>
      <c r="E47" s="324"/>
      <c r="F47" s="324"/>
      <c r="G47" s="324"/>
      <c r="H47" s="324"/>
      <c r="I47" s="322"/>
      <c r="J47" s="323"/>
      <c r="K47" s="324"/>
      <c r="L47" s="325"/>
      <c r="M47" s="325"/>
      <c r="N47" s="324"/>
      <c r="O47" s="182">
        <v>3</v>
      </c>
      <c r="P47" s="164"/>
      <c r="Q47" s="182" t="b">
        <f t="shared" si="14"/>
        <v>0</v>
      </c>
      <c r="R47" s="182"/>
      <c r="S47" s="182"/>
      <c r="T47" s="183" t="e">
        <f>VLOOKUP(R47&amp;S47,Hoja1!$Q$4:$R$9,2,0)</f>
        <v>#N/A</v>
      </c>
      <c r="U47" s="182"/>
      <c r="V47" s="182"/>
      <c r="W47" s="182"/>
      <c r="X47" s="183" t="b">
        <f>IF(Q47="Probabilidad",($J$45*T47),IF(Q47="Impacto"," "))</f>
        <v>0</v>
      </c>
      <c r="Y47" s="183" t="b">
        <f>IF(Z47&lt;=20%,'Tabla probabilidad'!$B$5,IF(Z47&lt;=40%,'Tabla probabilidad'!$B$6,IF(Z47&lt;=60%,'Tabla probabilidad'!$B$7,IF(Z47&lt;=80%,'Tabla probabilidad'!$B$8,IF(Z47&lt;=100%,'Tabla probabilidad'!$B$9)))))</f>
        <v>0</v>
      </c>
      <c r="Z47" s="183" t="b">
        <f>IF(R47="Preventivo",(J45-(J45*T47)),IF(R47="Detectivo",(J45-(J45*T47)),IF(R47="Correctivo",(J45))))</f>
        <v>0</v>
      </c>
      <c r="AA47" s="327"/>
      <c r="AB47" s="327"/>
      <c r="AC47" s="183" t="b">
        <f t="shared" si="13"/>
        <v>0</v>
      </c>
      <c r="AD47" s="183" t="b">
        <f t="shared" si="19"/>
        <v>0</v>
      </c>
      <c r="AE47" s="327"/>
      <c r="AF47" s="327"/>
      <c r="AG47" s="330"/>
      <c r="AH47" s="330"/>
      <c r="AI47" s="333"/>
      <c r="AJ47" s="333"/>
      <c r="AK47" s="333"/>
      <c r="AL47" s="333"/>
      <c r="AM47" s="333"/>
      <c r="AN47" s="324"/>
    </row>
    <row r="48" spans="1:40" x14ac:dyDescent="0.25">
      <c r="A48" s="324"/>
      <c r="B48" s="330"/>
      <c r="C48" s="324"/>
      <c r="D48" s="335"/>
      <c r="E48" s="324"/>
      <c r="F48" s="324"/>
      <c r="G48" s="324"/>
      <c r="H48" s="324"/>
      <c r="I48" s="322"/>
      <c r="J48" s="323"/>
      <c r="K48" s="324"/>
      <c r="L48" s="325"/>
      <c r="M48" s="325"/>
      <c r="N48" s="324"/>
      <c r="O48" s="182">
        <v>4</v>
      </c>
      <c r="P48" s="181"/>
      <c r="Q48" s="182" t="b">
        <f t="shared" si="14"/>
        <v>0</v>
      </c>
      <c r="R48" s="182"/>
      <c r="S48" s="182"/>
      <c r="T48" s="183" t="e">
        <f>VLOOKUP(R48&amp;S48,Hoja1!$Q$4:$R$9,2,0)</f>
        <v>#N/A</v>
      </c>
      <c r="U48" s="182"/>
      <c r="V48" s="182"/>
      <c r="W48" s="182"/>
      <c r="X48" s="183" t="b">
        <f>IF(Q48="Probabilidad",($J$45*T48),IF(Q48="Impacto"," "))</f>
        <v>0</v>
      </c>
      <c r="Y48" s="183" t="b">
        <f>IF(Z48&lt;=20%,'Tabla probabilidad'!$B$5,IF(Z48&lt;=40%,'Tabla probabilidad'!$B$6,IF(Z48&lt;=60%,'Tabla probabilidad'!$B$7,IF(Z48&lt;=80%,'Tabla probabilidad'!$B$8,IF(Z48&lt;=100%,'Tabla probabilidad'!$B$9)))))</f>
        <v>0</v>
      </c>
      <c r="Z48" s="183" t="b">
        <f>IF(R48="Preventivo",(J45-(J45*T48)),IF(R48="Detectivo",(J45-(J45*T48)),IF(R48="Correctivo",(J45))))</f>
        <v>0</v>
      </c>
      <c r="AA48" s="327"/>
      <c r="AB48" s="327"/>
      <c r="AC48" s="183" t="b">
        <f t="shared" si="13"/>
        <v>0</v>
      </c>
      <c r="AD48" s="183" t="b">
        <f t="shared" si="19"/>
        <v>0</v>
      </c>
      <c r="AE48" s="327"/>
      <c r="AF48" s="327"/>
      <c r="AG48" s="330"/>
      <c r="AH48" s="330"/>
      <c r="AI48" s="333"/>
      <c r="AJ48" s="333"/>
      <c r="AK48" s="333"/>
      <c r="AL48" s="333"/>
      <c r="AM48" s="333"/>
      <c r="AN48" s="324"/>
    </row>
    <row r="49" spans="1:40" x14ac:dyDescent="0.25">
      <c r="A49" s="324"/>
      <c r="B49" s="331"/>
      <c r="C49" s="324"/>
      <c r="D49" s="335"/>
      <c r="E49" s="324"/>
      <c r="F49" s="324"/>
      <c r="G49" s="324"/>
      <c r="H49" s="324"/>
      <c r="I49" s="322"/>
      <c r="J49" s="323"/>
      <c r="K49" s="324"/>
      <c r="L49" s="325"/>
      <c r="M49" s="325"/>
      <c r="N49" s="324"/>
      <c r="O49" s="182">
        <v>5</v>
      </c>
      <c r="P49" s="194"/>
      <c r="Q49" s="182" t="b">
        <f t="shared" si="14"/>
        <v>0</v>
      </c>
      <c r="R49" s="182"/>
      <c r="S49" s="182"/>
      <c r="T49" s="183" t="e">
        <f>VLOOKUP(R49&amp;S49,Hoja1!$Q$4:$R$9,2,0)</f>
        <v>#N/A</v>
      </c>
      <c r="U49" s="182"/>
      <c r="V49" s="182"/>
      <c r="W49" s="182"/>
      <c r="X49" s="183" t="b">
        <f t="shared" ref="X49" si="20">IF(Q49="Probabilidad",($J$30*T49),IF(Q49="Impacto"," "))</f>
        <v>0</v>
      </c>
      <c r="Y49" s="183" t="b">
        <f>IF(Z49&lt;=20%,'Tabla probabilidad'!$B$5,IF(Z49&lt;=40%,'Tabla probabilidad'!$B$6,IF(Z49&lt;=60%,'Tabla probabilidad'!$B$7,IF(Z49&lt;=80%,'Tabla probabilidad'!$B$8,IF(Z49&lt;=100%,'Tabla probabilidad'!$B$9)))))</f>
        <v>0</v>
      </c>
      <c r="Z49" s="183" t="b">
        <f>IF(R49="Preventivo",(J45-(J45*T49)),IF(R49="Detectivo",(J45-(J45*T49)),IF(R49="Correctivo",(J45))))</f>
        <v>0</v>
      </c>
      <c r="AA49" s="328"/>
      <c r="AB49" s="328"/>
      <c r="AC49" s="183" t="b">
        <f t="shared" si="13"/>
        <v>0</v>
      </c>
      <c r="AD49" s="183" t="b">
        <f t="shared" si="19"/>
        <v>0</v>
      </c>
      <c r="AE49" s="328"/>
      <c r="AF49" s="328"/>
      <c r="AG49" s="331"/>
      <c r="AH49" s="330"/>
      <c r="AI49" s="334"/>
      <c r="AJ49" s="334"/>
      <c r="AK49" s="334"/>
      <c r="AL49" s="334"/>
      <c r="AM49" s="334"/>
      <c r="AN49" s="329"/>
    </row>
    <row r="50" spans="1:40" x14ac:dyDescent="0.25">
      <c r="A50" s="324"/>
      <c r="B50" s="329"/>
      <c r="C50" s="324"/>
      <c r="D50" s="335"/>
      <c r="E50" s="324"/>
      <c r="F50" s="324"/>
      <c r="G50" s="324"/>
      <c r="H50" s="324"/>
      <c r="I50" s="322" t="str">
        <f>IF(H50&lt;=2,'Tabla probabilidad'!$B$5,IF(H50&lt;=24,'Tabla probabilidad'!$B$6,IF(H50&lt;=500,'Tabla probabilidad'!$B$7,IF(H50&lt;=5000,'Tabla probabilidad'!$B$8,IF(H50&gt;5000,'Tabla probabilidad'!$B$9)))))</f>
        <v>Muy Baja</v>
      </c>
      <c r="J50" s="323">
        <f>IF(H50&lt;=2,'Tabla probabilidad'!$D$5,IF(H50&lt;=24,'Tabla probabilidad'!$D$6,IF(H50&lt;=500,'Tabla probabilidad'!$D$7,IF(H50&lt;=5000,'Tabla probabilidad'!$D$8,IF(H50&gt;5000,'Tabla probabilidad'!$D$9)))))</f>
        <v>0.2</v>
      </c>
      <c r="K50" s="324"/>
      <c r="L50" s="324" t="b">
        <f>IF(K50="El riesgo afecta la imagen de alguna área de la organización","Leve",IF(K50="El riesgo afecta la imagen de la entidad internamente, de conocimiento general, nivel interno, alta dirección, contratista y/o de provedores","Menor",IF(K50="El riesgo afecta la imagen de la entidad con algunos usuarios de relevancia frente al logro de los objetivos","Moderado",IF(K50="El riesgo afecta la imagen de de la entidad con efecto publicitario sostenido a nivel del sector justicia","Mayor",IF(K50="El riesgo afecta la imagen de la entidad a nivel nacional, con efecto publicitarios sostenible a nivel país","Catastrófico",IF(K50="Impacto que afecte la ejecución presupuestal en un valor ≥0,5%.","Leve",IF(K50="Impacto que afecte la ejecución presupuestal en un valor ≥1%.","Menor",IF(K50="Impacto que afecte la ejecución presupuestal en un valor ≥5%.","Moderado",IF(K50="Impacto que afecte la ejecución presupuestal en un valor ≥20%.","Mayor",IF(K50="Impacto que afecte la ejecución presupuestal en un valor ≥50%.","Catastrófico",IF(K50="Incumplimiento máximo del 5% de la meta planeada","Leve",IF(K50="Incumplimiento máximo del 15% de la meta planeada","Menor",IF(K50="Incumplimiento máximo del 20% de la meta planeada","Moderado",IF(K50="Incumplimiento máximo del 50% de la meta planeada","Mayor",IF(K50="Incumplimiento máximo del 80% de la meta planeada","Catastrófico",IF(K50="Cualquier afectación a la violacion de los derechos de los ciudadanos se considera con consecuencias altas","Mayor",IF(K50="Cualquier afectación a la violacion de los derechos de los ciudadanos se considera con consecuencias desastrosas","Catastrófico",IF(K50="Afecta la Prestación del Servicio de Administración de Justicia en 5%","Leve",IF(K50="Afecta la Prestación del Servicio de Administración de Justicia en 10%","Menor",IF(K50="Afecta la Prestación del Servicio de Administración de Justicia en 15%","Moderado",IF(K50="Afecta la Prestación del Servicio de Administración de Justicia en 20%","Mayor",IF(K50="Afecta la Prestación del Servicio de Administración de Justicia en más del 50%","Catastrófico",IF(K50="Cualquier acto indebido de los servidores judiciales genera altas consecuencias para la entidad","Mayor",IF(K50="Cualquier acto indebido de los servidores judiciales genera consecuencias desastrosas para la entidad","Catastrófico",IF(K50="Si el hecho llegara a presentarse, tendría consecuencias o efectos mínimos sobre la entidad","Leve",IF(K50="Si el hecho llegara a presentarse, tendría bajo impacto o efecto sobre la entidad","Menor",IF(K50="Si el hecho llegara a presentarse, tendría medianas consecuencias o efectos sobre la entidad","Moderado",IF(K50="Si el hecho llegara a presentarse, tendría altas consecuencias o efectos sobre la entidad","Mayor",IF(K50="Si el hecho llegara a presentarse, tendría desastrosas consecuencias o efectos sobre la entidad","Catastrófico")))))))))))))))))))))))))))))</f>
        <v>0</v>
      </c>
      <c r="M50" s="324" t="b">
        <f>IF(K50="El riesgo afecta la imagen de alguna área de la organización","20%",IF(K50="El riesgo afecta la imagen de la entidad internamente, de conocimiento general, nivel interno, alta dirección, contratista y/o de provedores","40%",IF(K50="El riesgo afecta la imagen de la entidad con algunos usuarios de relevancia frente al logro de los objetivos","60%",IF(K50="El riesgo afecta la imagen de de la entidad con efecto publicitario sostenido a nivel del sector justicia","80%",IF(K50="El riesgo afecta la imagen de la entidad a nivel nacional, con efecto publicitarios sostenible a nivel país","100%",IF(K50="Impacto que afecte la ejecución presupuestal en un valor ≥0,5%.","20%",IF(K50="Impacto que afecte la ejecución presupuestal en un valor ≥1%.","40%",IF(K50="Impacto que afecte la ejecución presupuestal en un valor ≥5%.","60%",IF(K50="Impacto que afecte la ejecución presupuestal en un valor ≥20%.","80%",IF(K50="Impacto que afecte la ejecución presupuestal en un valor ≥50%.","100%",IF(K50="Incumplimiento máximo del 5% de la meta planeada","20%",IF(K50="Incumplimiento máximo del 15% de la meta planeada","40%",IF(K50="Incumplimiento máximo del 20% de la meta planeada","60%",IF(K50="Incumplimiento máximo del 50% de la meta planeada","80%",IF(K50="Incumplimiento máximo del 80% de la meta planeada","100%",IF(K50="Cualquier afectación a la violacion de los derechos de los ciudadanos se considera con consecuencias altas","80%",IF(K50="Cualquier afectación a la violacion de los derechos de los ciudadanos se considera con consecuencias desastrosas","100%",IF(K50="Afecta la Prestación del Servicio de Administración de Justicia en 5%","20%",IF(K50="Afecta la Prestación del Servicio de Administración de Justicia en 10%","40%",IF(K50="Afecta la Prestación del Servicio de Administración de Justicia en 15%","60%",IF(K50="Afecta la Prestación del Servicio de Administración de Justicia en 20%","80%",IF(K50="Afecta la Prestación del Servicio de Administración de Justicia en más del 50%","100%",IF(K50="Cualquier acto indebido de los servidores judiciales genera altas consecuencias para la entidad","80%",IF(K50="Cualquier acto indebido de los servidores judiciales genera consecuencias desastrosas para la entidad","100%",IF(K50="Si el hecho llegara a presentarse, tendría consecuencias o efectos mínimos sobre la entidad","20%",IF(K50="Si el hecho llegara a presentarse, tendría bajo impacto o efecto sobre la entidad","40%",IF(K50="Si el hecho llegara a presentarse, tendría medianas consecuencias o efectos sobre la entidad","60%",IF(K50="Si el hecho llegara a presentarse, tendría altas consecuencias o efectos sobre la entidad","80%",IF(K50="Si el hecho llegara a presentarse, tendría desastrosas consecuencias o efectos sobre la entidad","100%")))))))))))))))))))))))))))))</f>
        <v>0</v>
      </c>
      <c r="N50" s="324" t="e">
        <f>VLOOKUP((I50&amp;L50),Hoja1!$B$4:$C$28,2,0)</f>
        <v>#N/A</v>
      </c>
      <c r="O50" s="182">
        <v>1</v>
      </c>
      <c r="P50" s="164"/>
      <c r="Q50" s="182" t="b">
        <f t="shared" si="14"/>
        <v>0</v>
      </c>
      <c r="R50" s="182"/>
      <c r="S50" s="182"/>
      <c r="T50" s="183" t="e">
        <f>VLOOKUP(R50&amp;S50,Hoja1!$Q$4:$R$9,2,0)</f>
        <v>#N/A</v>
      </c>
      <c r="U50" s="182"/>
      <c r="V50" s="182"/>
      <c r="W50" s="182"/>
      <c r="X50" s="183" t="b">
        <f>IF(Q50="Probabilidad",($J$50*T50),IF(Q50="Impacto"," "))</f>
        <v>0</v>
      </c>
      <c r="Y50" s="183" t="b">
        <f>IF(Z50&lt;=20%,'Tabla probabilidad'!$B$5,IF(Z50&lt;=40%,'Tabla probabilidad'!$B$6,IF(Z50&lt;=60%,'Tabla probabilidad'!$B$7,IF(Z50&lt;=80%,'Tabla probabilidad'!$B$8,IF(Z50&lt;=100%,'Tabla probabilidad'!$B$9)))))</f>
        <v>0</v>
      </c>
      <c r="Z50" s="183" t="b">
        <f>IF(R50="Preventivo",(J50-(J50*T50)),IF(R50="Detectivo",(J50-(J50*T50)),IF(R50="Correctivo",(J50))))</f>
        <v>0</v>
      </c>
      <c r="AA50" s="326" t="e">
        <f>IF(AB50&lt;=20%,'Tabla probabilidad'!$B$5,IF(AB50&lt;=40%,'Tabla probabilidad'!$B$6,IF(AB50&lt;=60%,'Tabla probabilidad'!$B$7,IF(AB50&lt;=80%,'Tabla probabilidad'!$B$8,IF(AB50&lt;=100%,'Tabla probabilidad'!$B$9)))))</f>
        <v>#DIV/0!</v>
      </c>
      <c r="AB50" s="326" t="e">
        <f>AVERAGE(Z50:Z54)</f>
        <v>#DIV/0!</v>
      </c>
      <c r="AC50" s="183" t="b">
        <f t="shared" si="13"/>
        <v>0</v>
      </c>
      <c r="AD50" s="183" t="b">
        <f>IF(Q50="Probabilidad",(($M$50-0)),IF(Q50="Impacto",($M$50-($M$50*T50))))</f>
        <v>0</v>
      </c>
      <c r="AE50" s="326" t="e">
        <f>IF(AF50&lt;=20%,"Leve",IF(AF50&lt;=40%,"Menor",IF(AF50&lt;=60%,"Moderado",IF(AF50&lt;=80%,"Mayor",IF(AF50&lt;=100%,"Catastrófico")))))</f>
        <v>#DIV/0!</v>
      </c>
      <c r="AF50" s="326" t="e">
        <f>AVERAGE(AD50:AD54)</f>
        <v>#DIV/0!</v>
      </c>
      <c r="AG50" s="329" t="e">
        <f>VLOOKUP(AA50&amp;AE50,Hoja1!$B$4:$C$28,2,0)</f>
        <v>#DIV/0!</v>
      </c>
      <c r="AH50" s="324"/>
      <c r="AI50" s="332"/>
      <c r="AJ50" s="332"/>
      <c r="AK50" s="332"/>
      <c r="AL50" s="332"/>
      <c r="AM50" s="332"/>
      <c r="AN50" s="332"/>
    </row>
    <row r="51" spans="1:40" x14ac:dyDescent="0.25">
      <c r="A51" s="324"/>
      <c r="B51" s="330"/>
      <c r="C51" s="324"/>
      <c r="D51" s="335"/>
      <c r="E51" s="324"/>
      <c r="F51" s="324"/>
      <c r="G51" s="324"/>
      <c r="H51" s="324"/>
      <c r="I51" s="322"/>
      <c r="J51" s="323"/>
      <c r="K51" s="324"/>
      <c r="L51" s="325"/>
      <c r="M51" s="325"/>
      <c r="N51" s="324"/>
      <c r="O51" s="182">
        <v>2</v>
      </c>
      <c r="P51" s="164"/>
      <c r="Q51" s="182" t="b">
        <f t="shared" si="14"/>
        <v>0</v>
      </c>
      <c r="R51" s="182"/>
      <c r="S51" s="182"/>
      <c r="T51" s="183" t="e">
        <f>VLOOKUP(R51&amp;S51,Hoja1!$Q$4:$R$9,2,0)</f>
        <v>#N/A</v>
      </c>
      <c r="U51" s="182"/>
      <c r="V51" s="182"/>
      <c r="W51" s="182"/>
      <c r="X51" s="183" t="b">
        <f t="shared" ref="X51:X54" si="21">IF(Q51="Probabilidad",($J$50*T51),IF(Q51="Impacto"," "))</f>
        <v>0</v>
      </c>
      <c r="Y51" s="183" t="b">
        <f>IF(Z51&lt;=20%,'Tabla probabilidad'!$B$5,IF(Z51&lt;=40%,'Tabla probabilidad'!$B$6,IF(Z51&lt;=60%,'Tabla probabilidad'!$B$7,IF(Z51&lt;=80%,'Tabla probabilidad'!$B$8,IF(Z51&lt;=100%,'Tabla probabilidad'!$B$9)))))</f>
        <v>0</v>
      </c>
      <c r="Z51" s="183" t="b">
        <f>IF(R51="Preventivo",(J50-(J50*T51)),IF(R51="Detectivo",(J50-(J50*T51)),IF(R51="Correctivo",(J50))))</f>
        <v>0</v>
      </c>
      <c r="AA51" s="327"/>
      <c r="AB51" s="327"/>
      <c r="AC51" s="183" t="b">
        <f t="shared" si="13"/>
        <v>0</v>
      </c>
      <c r="AD51" s="183" t="b">
        <f t="shared" ref="AD51:AD54" si="22">IF(Q51="Probabilidad",(($M$50-0)),IF(Q51="Impacto",($M$50-($M$50*T51))))</f>
        <v>0</v>
      </c>
      <c r="AE51" s="327"/>
      <c r="AF51" s="327"/>
      <c r="AG51" s="330"/>
      <c r="AH51" s="324"/>
      <c r="AI51" s="333"/>
      <c r="AJ51" s="333"/>
      <c r="AK51" s="333"/>
      <c r="AL51" s="333"/>
      <c r="AM51" s="333"/>
      <c r="AN51" s="333"/>
    </row>
    <row r="52" spans="1:40" x14ac:dyDescent="0.25">
      <c r="A52" s="324"/>
      <c r="B52" s="330"/>
      <c r="C52" s="324"/>
      <c r="D52" s="335"/>
      <c r="E52" s="324"/>
      <c r="F52" s="324"/>
      <c r="G52" s="324"/>
      <c r="H52" s="324"/>
      <c r="I52" s="322"/>
      <c r="J52" s="323"/>
      <c r="K52" s="324"/>
      <c r="L52" s="325"/>
      <c r="M52" s="325"/>
      <c r="N52" s="324"/>
      <c r="O52" s="182">
        <v>3</v>
      </c>
      <c r="P52" s="164"/>
      <c r="Q52" s="182" t="b">
        <f t="shared" si="14"/>
        <v>0</v>
      </c>
      <c r="R52" s="182"/>
      <c r="S52" s="182"/>
      <c r="T52" s="183" t="e">
        <f>VLOOKUP(R52&amp;S52,Hoja1!$Q$4:$R$9,2,0)</f>
        <v>#N/A</v>
      </c>
      <c r="U52" s="182"/>
      <c r="V52" s="182"/>
      <c r="W52" s="182"/>
      <c r="X52" s="183" t="b">
        <f t="shared" si="21"/>
        <v>0</v>
      </c>
      <c r="Y52" s="183" t="b">
        <f>IF(Z52&lt;=20%,'Tabla probabilidad'!$B$5,IF(Z52&lt;=40%,'Tabla probabilidad'!$B$6,IF(Z52&lt;=60%,'Tabla probabilidad'!$B$7,IF(Z52&lt;=80%,'Tabla probabilidad'!$B$8,IF(Z52&lt;=100%,'Tabla probabilidad'!$B$9)))))</f>
        <v>0</v>
      </c>
      <c r="Z52" s="183" t="b">
        <f>IF(R52="Preventivo",(J50-(J50*T52)),IF(R52="Detectivo",(J50-(J50*T52)),IF(R52="Correctivo",(J50))))</f>
        <v>0</v>
      </c>
      <c r="AA52" s="327"/>
      <c r="AB52" s="327"/>
      <c r="AC52" s="183" t="b">
        <f t="shared" si="13"/>
        <v>0</v>
      </c>
      <c r="AD52" s="183" t="b">
        <f t="shared" si="22"/>
        <v>0</v>
      </c>
      <c r="AE52" s="327"/>
      <c r="AF52" s="327"/>
      <c r="AG52" s="330"/>
      <c r="AH52" s="324"/>
      <c r="AI52" s="333"/>
      <c r="AJ52" s="333"/>
      <c r="AK52" s="333"/>
      <c r="AL52" s="333"/>
      <c r="AM52" s="333"/>
      <c r="AN52" s="333"/>
    </row>
    <row r="53" spans="1:40" x14ac:dyDescent="0.25">
      <c r="A53" s="324"/>
      <c r="B53" s="330"/>
      <c r="C53" s="324"/>
      <c r="D53" s="335"/>
      <c r="E53" s="324"/>
      <c r="F53" s="324"/>
      <c r="G53" s="324"/>
      <c r="H53" s="324"/>
      <c r="I53" s="322"/>
      <c r="J53" s="323"/>
      <c r="K53" s="324"/>
      <c r="L53" s="325"/>
      <c r="M53" s="325"/>
      <c r="N53" s="324"/>
      <c r="O53" s="182">
        <v>4</v>
      </c>
      <c r="P53" s="181"/>
      <c r="Q53" s="182" t="b">
        <f t="shared" si="14"/>
        <v>0</v>
      </c>
      <c r="R53" s="182"/>
      <c r="S53" s="182"/>
      <c r="T53" s="183" t="e">
        <f>VLOOKUP(R53&amp;S53,Hoja1!$Q$4:$R$9,2,0)</f>
        <v>#N/A</v>
      </c>
      <c r="U53" s="182"/>
      <c r="V53" s="182"/>
      <c r="W53" s="182"/>
      <c r="X53" s="183" t="b">
        <f t="shared" si="21"/>
        <v>0</v>
      </c>
      <c r="Y53" s="183" t="b">
        <f>IF(Z53&lt;=20%,'Tabla probabilidad'!$B$5,IF(Z53&lt;=40%,'Tabla probabilidad'!$B$6,IF(Z53&lt;=60%,'Tabla probabilidad'!$B$7,IF(Z53&lt;=80%,'Tabla probabilidad'!$B$8,IF(Z53&lt;=100%,'Tabla probabilidad'!$B$9)))))</f>
        <v>0</v>
      </c>
      <c r="Z53" s="183" t="b">
        <f>IF(R53="Preventivo",(J50-(J50*T53)),IF(R53="Detectivo",(J50-(J50*T53)),IF(R53="Correctivo",(J50))))</f>
        <v>0</v>
      </c>
      <c r="AA53" s="327"/>
      <c r="AB53" s="327"/>
      <c r="AC53" s="183" t="b">
        <f t="shared" si="13"/>
        <v>0</v>
      </c>
      <c r="AD53" s="183" t="b">
        <f t="shared" si="22"/>
        <v>0</v>
      </c>
      <c r="AE53" s="327"/>
      <c r="AF53" s="327"/>
      <c r="AG53" s="330"/>
      <c r="AH53" s="324"/>
      <c r="AI53" s="333"/>
      <c r="AJ53" s="333"/>
      <c r="AK53" s="333"/>
      <c r="AL53" s="333"/>
      <c r="AM53" s="333"/>
      <c r="AN53" s="333"/>
    </row>
    <row r="54" spans="1:40" ht="20.25" customHeight="1" x14ac:dyDescent="0.25">
      <c r="A54" s="324"/>
      <c r="B54" s="331"/>
      <c r="C54" s="324"/>
      <c r="D54" s="335"/>
      <c r="E54" s="324"/>
      <c r="F54" s="324"/>
      <c r="G54" s="324"/>
      <c r="H54" s="324"/>
      <c r="I54" s="322"/>
      <c r="J54" s="323"/>
      <c r="K54" s="324"/>
      <c r="L54" s="325"/>
      <c r="M54" s="325"/>
      <c r="N54" s="324"/>
      <c r="O54" s="182">
        <v>5</v>
      </c>
      <c r="P54" s="194"/>
      <c r="Q54" s="182" t="b">
        <f t="shared" si="14"/>
        <v>0</v>
      </c>
      <c r="R54" s="182"/>
      <c r="S54" s="182"/>
      <c r="T54" s="183" t="e">
        <f>VLOOKUP(R54&amp;S54,Hoja1!$Q$4:$R$9,2,0)</f>
        <v>#N/A</v>
      </c>
      <c r="U54" s="182"/>
      <c r="V54" s="182"/>
      <c r="W54" s="182"/>
      <c r="X54" s="183" t="b">
        <f t="shared" si="21"/>
        <v>0</v>
      </c>
      <c r="Y54" s="183" t="b">
        <f>IF(Z54&lt;=20%,'Tabla probabilidad'!$B$5,IF(Z54&lt;=40%,'Tabla probabilidad'!$B$6,IF(Z54&lt;=60%,'Tabla probabilidad'!$B$7,IF(Z54&lt;=80%,'Tabla probabilidad'!$B$8,IF(Z54&lt;=100%,'Tabla probabilidad'!$B$9)))))</f>
        <v>0</v>
      </c>
      <c r="Z54" s="183" t="b">
        <f>IF(R54="Preventivo",(J50-(J50*T54)),IF(R54="Detectivo",(J50-(J50*T54)),IF(R54="Correctivo",(J50))))</f>
        <v>0</v>
      </c>
      <c r="AA54" s="328"/>
      <c r="AB54" s="328"/>
      <c r="AC54" s="183" t="b">
        <f t="shared" si="13"/>
        <v>0</v>
      </c>
      <c r="AD54" s="183" t="b">
        <f t="shared" si="22"/>
        <v>0</v>
      </c>
      <c r="AE54" s="328"/>
      <c r="AF54" s="328"/>
      <c r="AG54" s="331"/>
      <c r="AH54" s="324"/>
      <c r="AI54" s="334"/>
      <c r="AJ54" s="334"/>
      <c r="AK54" s="334"/>
      <c r="AL54" s="334"/>
      <c r="AM54" s="334"/>
      <c r="AN54" s="334"/>
    </row>
  </sheetData>
  <mergeCells count="280">
    <mergeCell ref="A15:A19"/>
    <mergeCell ref="C15:C19"/>
    <mergeCell ref="D15:D19"/>
    <mergeCell ref="E15:E19"/>
    <mergeCell ref="F15:F19"/>
    <mergeCell ref="B15:B19"/>
    <mergeCell ref="N25:N29"/>
    <mergeCell ref="AA25:AA29"/>
    <mergeCell ref="A25:A29"/>
    <mergeCell ref="A20:A24"/>
    <mergeCell ref="C20:C24"/>
    <mergeCell ref="D20:D24"/>
    <mergeCell ref="E20:E24"/>
    <mergeCell ref="F20:F24"/>
    <mergeCell ref="G20:G24"/>
    <mergeCell ref="H20:H24"/>
    <mergeCell ref="I20:I24"/>
    <mergeCell ref="O7:W7"/>
    <mergeCell ref="D1:AK3"/>
    <mergeCell ref="AL1:AN3"/>
    <mergeCell ref="A4:C4"/>
    <mergeCell ref="D4:N4"/>
    <mergeCell ref="O4:Q4"/>
    <mergeCell ref="A1:C2"/>
    <mergeCell ref="A5:C5"/>
    <mergeCell ref="D5:N5"/>
    <mergeCell ref="A6:C6"/>
    <mergeCell ref="D6:N6"/>
    <mergeCell ref="A7:H7"/>
    <mergeCell ref="I7:N7"/>
    <mergeCell ref="AI7:AN7"/>
    <mergeCell ref="X7:AH7"/>
    <mergeCell ref="K8:K9"/>
    <mergeCell ref="L8:L9"/>
    <mergeCell ref="M8:M9"/>
    <mergeCell ref="A8:A9"/>
    <mergeCell ref="C8:C9"/>
    <mergeCell ref="D8:D9"/>
    <mergeCell ref="E8:E9"/>
    <mergeCell ref="F8:F9"/>
    <mergeCell ref="AK8:AK9"/>
    <mergeCell ref="G8:G9"/>
    <mergeCell ref="H8:H9"/>
    <mergeCell ref="I8:I9"/>
    <mergeCell ref="J8:J9"/>
    <mergeCell ref="O8:O9"/>
    <mergeCell ref="B8:B9"/>
    <mergeCell ref="AL8:AL9"/>
    <mergeCell ref="AM8:AM9"/>
    <mergeCell ref="AN8:AN9"/>
    <mergeCell ref="AI8:AI9"/>
    <mergeCell ref="AJ8:AJ9"/>
    <mergeCell ref="AG8:AG9"/>
    <mergeCell ref="AH8:AH9"/>
    <mergeCell ref="Z8:Z9"/>
    <mergeCell ref="N10:N14"/>
    <mergeCell ref="N8:N9"/>
    <mergeCell ref="X8:X9"/>
    <mergeCell ref="Q8:Q9"/>
    <mergeCell ref="R8:W8"/>
    <mergeCell ref="AH10:AH14"/>
    <mergeCell ref="Y8:Y9"/>
    <mergeCell ref="AC8:AC9"/>
    <mergeCell ref="AD8:AD9"/>
    <mergeCell ref="P8:P9"/>
    <mergeCell ref="AB10:AB14"/>
    <mergeCell ref="AA10:AA14"/>
    <mergeCell ref="AF10:AF14"/>
    <mergeCell ref="AE10:AE14"/>
    <mergeCell ref="AG10:AG14"/>
    <mergeCell ref="AN10:AN14"/>
    <mergeCell ref="A10:A14"/>
    <mergeCell ref="C10:C14"/>
    <mergeCell ref="D10:D14"/>
    <mergeCell ref="E10:E14"/>
    <mergeCell ref="F10:F14"/>
    <mergeCell ref="L10:L14"/>
    <mergeCell ref="M10:M14"/>
    <mergeCell ref="G10:G14"/>
    <mergeCell ref="H10:H14"/>
    <mergeCell ref="I10:I14"/>
    <mergeCell ref="J10:J14"/>
    <mergeCell ref="K10:K14"/>
    <mergeCell ref="B10:B14"/>
    <mergeCell ref="AJ10:AJ14"/>
    <mergeCell ref="AK10:AK14"/>
    <mergeCell ref="AL10:AL14"/>
    <mergeCell ref="AM10:AM14"/>
    <mergeCell ref="AM15:AM19"/>
    <mergeCell ref="AN15:AN19"/>
    <mergeCell ref="AE15:AE19"/>
    <mergeCell ref="AF15:AF19"/>
    <mergeCell ref="AG15:AG19"/>
    <mergeCell ref="AH15:AH19"/>
    <mergeCell ref="AI15:AI19"/>
    <mergeCell ref="AJ15:AJ19"/>
    <mergeCell ref="AK15:AK19"/>
    <mergeCell ref="AL15:AL19"/>
    <mergeCell ref="D25:D29"/>
    <mergeCell ref="E25:E29"/>
    <mergeCell ref="F25:F29"/>
    <mergeCell ref="G25:G29"/>
    <mergeCell ref="H25:H29"/>
    <mergeCell ref="I25:I29"/>
    <mergeCell ref="J25:J29"/>
    <mergeCell ref="J30:J34"/>
    <mergeCell ref="AI10:AI14"/>
    <mergeCell ref="G15:G19"/>
    <mergeCell ref="H15:H19"/>
    <mergeCell ref="I15:I19"/>
    <mergeCell ref="J15:J19"/>
    <mergeCell ref="K15:K19"/>
    <mergeCell ref="L15:L19"/>
    <mergeCell ref="M15:M19"/>
    <mergeCell ref="N15:N19"/>
    <mergeCell ref="AA15:AA19"/>
    <mergeCell ref="AB15:AB19"/>
    <mergeCell ref="N30:N34"/>
    <mergeCell ref="AA30:AA34"/>
    <mergeCell ref="AB30:AB34"/>
    <mergeCell ref="AE30:AE34"/>
    <mergeCell ref="AF30:AF34"/>
    <mergeCell ref="AN30:AN34"/>
    <mergeCell ref="AL35:AL39"/>
    <mergeCell ref="AM35:AM39"/>
    <mergeCell ref="AN35:AN39"/>
    <mergeCell ref="G30:G34"/>
    <mergeCell ref="H30:H34"/>
    <mergeCell ref="I30:I34"/>
    <mergeCell ref="AG25:AG29"/>
    <mergeCell ref="AB25:AB29"/>
    <mergeCell ref="AE25:AE29"/>
    <mergeCell ref="AF25:AF29"/>
    <mergeCell ref="K25:K29"/>
    <mergeCell ref="L25:L29"/>
    <mergeCell ref="M25:M29"/>
    <mergeCell ref="K30:K34"/>
    <mergeCell ref="L30:L34"/>
    <mergeCell ref="M30:M34"/>
    <mergeCell ref="AH30:AH34"/>
    <mergeCell ref="AI30:AI34"/>
    <mergeCell ref="AJ30:AJ34"/>
    <mergeCell ref="AG30:AG34"/>
    <mergeCell ref="AK30:AK34"/>
    <mergeCell ref="AL30:AL34"/>
    <mergeCell ref="AM30:AM34"/>
    <mergeCell ref="AN25:AN29"/>
    <mergeCell ref="AH20:AH24"/>
    <mergeCell ref="AI20:AI24"/>
    <mergeCell ref="AJ20:AJ24"/>
    <mergeCell ref="AK20:AK24"/>
    <mergeCell ref="AL20:AL24"/>
    <mergeCell ref="AM20:AM24"/>
    <mergeCell ref="AN20:AN24"/>
    <mergeCell ref="AG20:AG24"/>
    <mergeCell ref="AH25:AH29"/>
    <mergeCell ref="AI25:AI29"/>
    <mergeCell ref="AJ25:AJ29"/>
    <mergeCell ref="AK25:AK29"/>
    <mergeCell ref="AL25:AL29"/>
    <mergeCell ref="AM25:AM29"/>
    <mergeCell ref="A30:A34"/>
    <mergeCell ref="D30:D34"/>
    <mergeCell ref="E30:E34"/>
    <mergeCell ref="F30:F34"/>
    <mergeCell ref="C25:C29"/>
    <mergeCell ref="AH35:AH39"/>
    <mergeCell ref="AI35:AI39"/>
    <mergeCell ref="AJ35:AJ39"/>
    <mergeCell ref="AK35:AK39"/>
    <mergeCell ref="K35:K39"/>
    <mergeCell ref="L35:L39"/>
    <mergeCell ref="M35:M39"/>
    <mergeCell ref="N35:N39"/>
    <mergeCell ref="AA35:AA39"/>
    <mergeCell ref="AB35:AB39"/>
    <mergeCell ref="AE35:AE39"/>
    <mergeCell ref="AF35:AF39"/>
    <mergeCell ref="AG35:AG39"/>
    <mergeCell ref="A35:A39"/>
    <mergeCell ref="C35:C39"/>
    <mergeCell ref="D35:D39"/>
    <mergeCell ref="E35:E39"/>
    <mergeCell ref="F35:F39"/>
    <mergeCell ref="G35:G39"/>
    <mergeCell ref="AN40:AN44"/>
    <mergeCell ref="A45:A49"/>
    <mergeCell ref="C45:C49"/>
    <mergeCell ref="D45:D49"/>
    <mergeCell ref="E45:E49"/>
    <mergeCell ref="F45:F49"/>
    <mergeCell ref="G45:G49"/>
    <mergeCell ref="H45:H49"/>
    <mergeCell ref="I45:I49"/>
    <mergeCell ref="J45:J49"/>
    <mergeCell ref="K45:K49"/>
    <mergeCell ref="L45:L49"/>
    <mergeCell ref="M45:M49"/>
    <mergeCell ref="N45:N49"/>
    <mergeCell ref="AA45:AA49"/>
    <mergeCell ref="AB45:AB49"/>
    <mergeCell ref="AE45:AE49"/>
    <mergeCell ref="AF45:AF49"/>
    <mergeCell ref="AF40:AF44"/>
    <mergeCell ref="AG40:AG44"/>
    <mergeCell ref="A40:A44"/>
    <mergeCell ref="C40:C44"/>
    <mergeCell ref="D40:D44"/>
    <mergeCell ref="E40:E44"/>
    <mergeCell ref="AN45:AN49"/>
    <mergeCell ref="A50:A54"/>
    <mergeCell ref="C50:C54"/>
    <mergeCell ref="D50:D54"/>
    <mergeCell ref="E50:E54"/>
    <mergeCell ref="F50:F54"/>
    <mergeCell ref="G50:G54"/>
    <mergeCell ref="H50:H54"/>
    <mergeCell ref="I50:I54"/>
    <mergeCell ref="J50:J54"/>
    <mergeCell ref="AH50:AH54"/>
    <mergeCell ref="AI50:AI54"/>
    <mergeCell ref="AJ50:AJ54"/>
    <mergeCell ref="AK50:AK54"/>
    <mergeCell ref="AL50:AL54"/>
    <mergeCell ref="AM50:AM54"/>
    <mergeCell ref="AN50:AN54"/>
    <mergeCell ref="K50:K54"/>
    <mergeCell ref="L50:L54"/>
    <mergeCell ref="M50:M54"/>
    <mergeCell ref="N50:N54"/>
    <mergeCell ref="AA50:AA54"/>
    <mergeCell ref="AB50:AB54"/>
    <mergeCell ref="AF50:AF54"/>
    <mergeCell ref="B50:B54"/>
    <mergeCell ref="AE50:AE54"/>
    <mergeCell ref="K40:K44"/>
    <mergeCell ref="L40:L44"/>
    <mergeCell ref="M40:M44"/>
    <mergeCell ref="N40:N44"/>
    <mergeCell ref="AA40:AA44"/>
    <mergeCell ref="AB40:AB44"/>
    <mergeCell ref="AE40:AE44"/>
    <mergeCell ref="F40:F44"/>
    <mergeCell ref="G40:G44"/>
    <mergeCell ref="H40:H44"/>
    <mergeCell ref="I40:I44"/>
    <mergeCell ref="J40:J44"/>
    <mergeCell ref="AK45:AK49"/>
    <mergeCell ref="AL45:AL49"/>
    <mergeCell ref="AG45:AG49"/>
    <mergeCell ref="AH45:AH49"/>
    <mergeCell ref="AI45:AI49"/>
    <mergeCell ref="AM45:AM49"/>
    <mergeCell ref="B20:B24"/>
    <mergeCell ref="B25:B29"/>
    <mergeCell ref="B30:B34"/>
    <mergeCell ref="B35:B39"/>
    <mergeCell ref="B40:B44"/>
    <mergeCell ref="B45:B49"/>
    <mergeCell ref="H35:H39"/>
    <mergeCell ref="AH40:AH44"/>
    <mergeCell ref="AI40:AI44"/>
    <mergeCell ref="AJ40:AJ44"/>
    <mergeCell ref="AK40:AK44"/>
    <mergeCell ref="AL40:AL44"/>
    <mergeCell ref="AM40:AM44"/>
    <mergeCell ref="AB20:AB24"/>
    <mergeCell ref="AE20:AE24"/>
    <mergeCell ref="AF20:AF24"/>
    <mergeCell ref="J20:J24"/>
    <mergeCell ref="C30:C34"/>
    <mergeCell ref="I35:I39"/>
    <mergeCell ref="J35:J39"/>
    <mergeCell ref="K20:K24"/>
    <mergeCell ref="L20:L24"/>
    <mergeCell ref="M20:M24"/>
    <mergeCell ref="N20:N24"/>
    <mergeCell ref="AA20:AA24"/>
    <mergeCell ref="AG50:AG54"/>
    <mergeCell ref="AJ45:AJ49"/>
  </mergeCells>
  <conditionalFormatting sqref="I10">
    <cfRule type="containsText" dxfId="2802" priority="698" operator="containsText" text="Muy Baja">
      <formula>NOT(ISERROR(SEARCH("Muy Baja",I10)))</formula>
    </cfRule>
    <cfRule type="containsText" dxfId="2801" priority="699" operator="containsText" text="Baja">
      <formula>NOT(ISERROR(SEARCH("Baja",I10)))</formula>
    </cfRule>
    <cfRule type="containsText" dxfId="2800" priority="823" operator="containsText" text="Muy Alta">
      <formula>NOT(ISERROR(SEARCH("Muy Alta",I10)))</formula>
    </cfRule>
    <cfRule type="containsText" dxfId="2799" priority="824" operator="containsText" text="Alta">
      <formula>NOT(ISERROR(SEARCH("Alta",I10)))</formula>
    </cfRule>
    <cfRule type="containsText" dxfId="2798" priority="825" operator="containsText" text="Media">
      <formula>NOT(ISERROR(SEARCH("Media",I10)))</formula>
    </cfRule>
    <cfRule type="containsText" dxfId="2797" priority="826" operator="containsText" text="Media">
      <formula>NOT(ISERROR(SEARCH("Media",I10)))</formula>
    </cfRule>
    <cfRule type="containsText" dxfId="2796" priority="827" operator="containsText" text="Media">
      <formula>NOT(ISERROR(SEARCH("Media",I10)))</formula>
    </cfRule>
    <cfRule type="containsText" dxfId="2795" priority="830" operator="containsText" text="Muy Baja">
      <formula>NOT(ISERROR(SEARCH("Muy Baja",I10)))</formula>
    </cfRule>
    <cfRule type="containsText" dxfId="2794" priority="831" operator="containsText" text="Baja">
      <formula>NOT(ISERROR(SEARCH("Baja",I10)))</formula>
    </cfRule>
    <cfRule type="containsText" dxfId="2793" priority="832" operator="containsText" text="Muy Baja">
      <formula>NOT(ISERROR(SEARCH("Muy Baja",I10)))</formula>
    </cfRule>
    <cfRule type="containsText" dxfId="2792" priority="833" operator="containsText" text="Muy Baja">
      <formula>NOT(ISERROR(SEARCH("Muy Baja",I10)))</formula>
    </cfRule>
    <cfRule type="containsText" dxfId="2791" priority="834" operator="containsText" text="Muy Baja">
      <formula>NOT(ISERROR(SEARCH("Muy Baja",I10)))</formula>
    </cfRule>
    <cfRule type="containsText" dxfId="2790" priority="835" operator="containsText" text="Muy Baja'Tabla probabilidad'!">
      <formula>NOT(ISERROR(SEARCH("Muy Baja'Tabla probabilidad'!",I10)))</formula>
    </cfRule>
    <cfRule type="containsText" dxfId="2789" priority="836" operator="containsText" text="Muy bajo">
      <formula>NOT(ISERROR(SEARCH("Muy bajo",I10)))</formula>
    </cfRule>
    <cfRule type="containsText" dxfId="2788" priority="845" operator="containsText" text="Alta">
      <formula>NOT(ISERROR(SEARCH("Alta",I10)))</formula>
    </cfRule>
    <cfRule type="containsText" dxfId="2787" priority="846" operator="containsText" text="Media">
      <formula>NOT(ISERROR(SEARCH("Media",I10)))</formula>
    </cfRule>
    <cfRule type="containsText" dxfId="2786" priority="847" operator="containsText" text="Baja">
      <formula>NOT(ISERROR(SEARCH("Baja",I10)))</formula>
    </cfRule>
    <cfRule type="containsText" dxfId="2785" priority="848" operator="containsText" text="Muy baja">
      <formula>NOT(ISERROR(SEARCH("Muy baja",I10)))</formula>
    </cfRule>
    <cfRule type="cellIs" dxfId="2784" priority="851" operator="between">
      <formula>1</formula>
      <formula>2</formula>
    </cfRule>
    <cfRule type="cellIs" dxfId="2783" priority="852" operator="between">
      <formula>0</formula>
      <formula>2</formula>
    </cfRule>
  </conditionalFormatting>
  <conditionalFormatting sqref="I10">
    <cfRule type="containsText" dxfId="2782" priority="701" operator="containsText" text="Muy Alta">
      <formula>NOT(ISERROR(SEARCH("Muy Alta",I10)))</formula>
    </cfRule>
  </conditionalFormatting>
  <conditionalFormatting sqref="L10 L15 L20 L25 L30 L35 L40 L45 L50">
    <cfRule type="containsText" dxfId="2781" priority="692" operator="containsText" text="Catastrófico">
      <formula>NOT(ISERROR(SEARCH("Catastrófico",L10)))</formula>
    </cfRule>
    <cfRule type="containsText" dxfId="2780" priority="693" operator="containsText" text="Mayor">
      <formula>NOT(ISERROR(SEARCH("Mayor",L10)))</formula>
    </cfRule>
    <cfRule type="containsText" dxfId="2779" priority="694" operator="containsText" text="Alta">
      <formula>NOT(ISERROR(SEARCH("Alta",L10)))</formula>
    </cfRule>
    <cfRule type="containsText" dxfId="2778" priority="695" operator="containsText" text="Moderado">
      <formula>NOT(ISERROR(SEARCH("Moderado",L10)))</formula>
    </cfRule>
    <cfRule type="containsText" dxfId="2777" priority="696" operator="containsText" text="Menor">
      <formula>NOT(ISERROR(SEARCH("Menor",L10)))</formula>
    </cfRule>
    <cfRule type="containsText" dxfId="2776" priority="697" operator="containsText" text="Leve">
      <formula>NOT(ISERROR(SEARCH("Leve",L10)))</formula>
    </cfRule>
  </conditionalFormatting>
  <conditionalFormatting sqref="N10 N15 N20">
    <cfRule type="containsText" dxfId="2775" priority="687" operator="containsText" text="Extremo">
      <formula>NOT(ISERROR(SEARCH("Extremo",N10)))</formula>
    </cfRule>
    <cfRule type="containsText" dxfId="2774" priority="688" operator="containsText" text="Alto">
      <formula>NOT(ISERROR(SEARCH("Alto",N10)))</formula>
    </cfRule>
    <cfRule type="containsText" dxfId="2773" priority="689" operator="containsText" text="Bajo">
      <formula>NOT(ISERROR(SEARCH("Bajo",N10)))</formula>
    </cfRule>
    <cfRule type="containsText" dxfId="2772" priority="690" operator="containsText" text="Moderado">
      <formula>NOT(ISERROR(SEARCH("Moderado",N10)))</formula>
    </cfRule>
    <cfRule type="containsText" dxfId="2771" priority="691" operator="containsText" text="Extremo">
      <formula>NOT(ISERROR(SEARCH("Extremo",N10)))</formula>
    </cfRule>
  </conditionalFormatting>
  <conditionalFormatting sqref="M10 M15 M20 M25 M30 M35 M40 M45 M50">
    <cfRule type="containsText" dxfId="2770" priority="681" operator="containsText" text="Catastrófico">
      <formula>NOT(ISERROR(SEARCH("Catastrófico",M10)))</formula>
    </cfRule>
    <cfRule type="containsText" dxfId="2769" priority="682" operator="containsText" text="Mayor">
      <formula>NOT(ISERROR(SEARCH("Mayor",M10)))</formula>
    </cfRule>
    <cfRule type="containsText" dxfId="2768" priority="683" operator="containsText" text="Alta">
      <formula>NOT(ISERROR(SEARCH("Alta",M10)))</formula>
    </cfRule>
    <cfRule type="containsText" dxfId="2767" priority="684" operator="containsText" text="Moderado">
      <formula>NOT(ISERROR(SEARCH("Moderado",M10)))</formula>
    </cfRule>
    <cfRule type="containsText" dxfId="2766" priority="685" operator="containsText" text="Menor">
      <formula>NOT(ISERROR(SEARCH("Menor",M10)))</formula>
    </cfRule>
    <cfRule type="containsText" dxfId="2765" priority="686" operator="containsText" text="Leve">
      <formula>NOT(ISERROR(SEARCH("Leve",M10)))</formula>
    </cfRule>
  </conditionalFormatting>
  <conditionalFormatting sqref="Y10:Y14">
    <cfRule type="containsText" dxfId="2764" priority="615" operator="containsText" text="Muy Alta">
      <formula>NOT(ISERROR(SEARCH("Muy Alta",Y10)))</formula>
    </cfRule>
    <cfRule type="containsText" dxfId="2763" priority="616" operator="containsText" text="Alta">
      <formula>NOT(ISERROR(SEARCH("Alta",Y10)))</formula>
    </cfRule>
    <cfRule type="containsText" dxfId="2762" priority="617" operator="containsText" text="Media">
      <formula>NOT(ISERROR(SEARCH("Media",Y10)))</formula>
    </cfRule>
    <cfRule type="containsText" dxfId="2761" priority="618" operator="containsText" text="Muy Baja">
      <formula>NOT(ISERROR(SEARCH("Muy Baja",Y10)))</formula>
    </cfRule>
    <cfRule type="containsText" dxfId="2760" priority="619" operator="containsText" text="Baja">
      <formula>NOT(ISERROR(SEARCH("Baja",Y10)))</formula>
    </cfRule>
    <cfRule type="containsText" dxfId="2759" priority="620" operator="containsText" text="Muy Baja">
      <formula>NOT(ISERROR(SEARCH("Muy Baja",Y10)))</formula>
    </cfRule>
  </conditionalFormatting>
  <conditionalFormatting sqref="AC10:AC14">
    <cfRule type="containsText" dxfId="2758" priority="610" operator="containsText" text="Catastrófico">
      <formula>NOT(ISERROR(SEARCH("Catastrófico",AC10)))</formula>
    </cfRule>
    <cfRule type="containsText" dxfId="2757" priority="611" operator="containsText" text="Mayor">
      <formula>NOT(ISERROR(SEARCH("Mayor",AC10)))</formula>
    </cfRule>
    <cfRule type="containsText" dxfId="2756" priority="612" operator="containsText" text="Moderado">
      <formula>NOT(ISERROR(SEARCH("Moderado",AC10)))</formula>
    </cfRule>
    <cfRule type="containsText" dxfId="2755" priority="613" operator="containsText" text="Menor">
      <formula>NOT(ISERROR(SEARCH("Menor",AC10)))</formula>
    </cfRule>
    <cfRule type="containsText" dxfId="2754" priority="614" operator="containsText" text="Leve">
      <formula>NOT(ISERROR(SEARCH("Leve",AC10)))</formula>
    </cfRule>
  </conditionalFormatting>
  <conditionalFormatting sqref="AG10">
    <cfRule type="containsText" dxfId="2753" priority="601" operator="containsText" text="Extremo">
      <formula>NOT(ISERROR(SEARCH("Extremo",AG10)))</formula>
    </cfRule>
    <cfRule type="containsText" dxfId="2752" priority="602" operator="containsText" text="Alto">
      <formula>NOT(ISERROR(SEARCH("Alto",AG10)))</formula>
    </cfRule>
    <cfRule type="containsText" dxfId="2751" priority="603" operator="containsText" text="Moderado">
      <formula>NOT(ISERROR(SEARCH("Moderado",AG10)))</formula>
    </cfRule>
    <cfRule type="containsText" dxfId="2750" priority="604" operator="containsText" text="Menor">
      <formula>NOT(ISERROR(SEARCH("Menor",AG10)))</formula>
    </cfRule>
    <cfRule type="containsText" dxfId="2749" priority="605" operator="containsText" text="Bajo">
      <formula>NOT(ISERROR(SEARCH("Bajo",AG10)))</formula>
    </cfRule>
    <cfRule type="containsText" dxfId="2748" priority="606" operator="containsText" text="Moderado">
      <formula>NOT(ISERROR(SEARCH("Moderado",AG10)))</formula>
    </cfRule>
    <cfRule type="containsText" dxfId="2747" priority="607" operator="containsText" text="Extremo">
      <formula>NOT(ISERROR(SEARCH("Extremo",AG10)))</formula>
    </cfRule>
    <cfRule type="containsText" dxfId="2746" priority="608" operator="containsText" text="Baja">
      <formula>NOT(ISERROR(SEARCH("Baja",AG10)))</formula>
    </cfRule>
    <cfRule type="containsText" dxfId="2745" priority="609" operator="containsText" text="Alto">
      <formula>NOT(ISERROR(SEARCH("Alto",AG10)))</formula>
    </cfRule>
  </conditionalFormatting>
  <conditionalFormatting sqref="AA10:AA54">
    <cfRule type="containsText" dxfId="2744" priority="1" operator="containsText" text="Muy Baja">
      <formula>NOT(ISERROR(SEARCH("Muy Baja",AA10)))</formula>
    </cfRule>
    <cfRule type="containsText" dxfId="2743" priority="590" operator="containsText" text="Muy Alta">
      <formula>NOT(ISERROR(SEARCH("Muy Alta",AA10)))</formula>
    </cfRule>
    <cfRule type="containsText" dxfId="2742" priority="591" operator="containsText" text="Alta">
      <formula>NOT(ISERROR(SEARCH("Alta",AA10)))</formula>
    </cfRule>
    <cfRule type="containsText" dxfId="2741" priority="592" operator="containsText" text="Media">
      <formula>NOT(ISERROR(SEARCH("Media",AA10)))</formula>
    </cfRule>
    <cfRule type="containsText" dxfId="2740" priority="593" operator="containsText" text="Baja">
      <formula>NOT(ISERROR(SEARCH("Baja",AA10)))</formula>
    </cfRule>
    <cfRule type="containsText" dxfId="2739" priority="594" operator="containsText" text="Muy Baja">
      <formula>NOT(ISERROR(SEARCH("Muy Baja",AA10)))</formula>
    </cfRule>
  </conditionalFormatting>
  <conditionalFormatting sqref="AE10:AE14">
    <cfRule type="containsText" dxfId="2738" priority="585" operator="containsText" text="Catastrófico">
      <formula>NOT(ISERROR(SEARCH("Catastrófico",AE10)))</formula>
    </cfRule>
    <cfRule type="containsText" dxfId="2737" priority="586" operator="containsText" text="Moderado">
      <formula>NOT(ISERROR(SEARCH("Moderado",AE10)))</formula>
    </cfRule>
    <cfRule type="containsText" dxfId="2736" priority="587" operator="containsText" text="Menor">
      <formula>NOT(ISERROR(SEARCH("Menor",AE10)))</formula>
    </cfRule>
    <cfRule type="containsText" dxfId="2735" priority="588" operator="containsText" text="Leve">
      <formula>NOT(ISERROR(SEARCH("Leve",AE10)))</formula>
    </cfRule>
    <cfRule type="containsText" dxfId="2734" priority="589" operator="containsText" text="Mayor">
      <formula>NOT(ISERROR(SEARCH("Mayor",AE10)))</formula>
    </cfRule>
  </conditionalFormatting>
  <conditionalFormatting sqref="I15 I20">
    <cfRule type="containsText" dxfId="2733" priority="562" operator="containsText" text="Muy Baja">
      <formula>NOT(ISERROR(SEARCH("Muy Baja",I15)))</formula>
    </cfRule>
    <cfRule type="containsText" dxfId="2732" priority="563" operator="containsText" text="Baja">
      <formula>NOT(ISERROR(SEARCH("Baja",I15)))</formula>
    </cfRule>
    <cfRule type="containsText" dxfId="2731" priority="565" operator="containsText" text="Muy Alta">
      <formula>NOT(ISERROR(SEARCH("Muy Alta",I15)))</formula>
    </cfRule>
    <cfRule type="containsText" dxfId="2730" priority="566" operator="containsText" text="Alta">
      <formula>NOT(ISERROR(SEARCH("Alta",I15)))</formula>
    </cfRule>
    <cfRule type="containsText" dxfId="2729" priority="567" operator="containsText" text="Media">
      <formula>NOT(ISERROR(SEARCH("Media",I15)))</formula>
    </cfRule>
    <cfRule type="containsText" dxfId="2728" priority="568" operator="containsText" text="Media">
      <formula>NOT(ISERROR(SEARCH("Media",I15)))</formula>
    </cfRule>
    <cfRule type="containsText" dxfId="2727" priority="569" operator="containsText" text="Media">
      <formula>NOT(ISERROR(SEARCH("Media",I15)))</formula>
    </cfRule>
    <cfRule type="containsText" dxfId="2726" priority="570" operator="containsText" text="Muy Baja">
      <formula>NOT(ISERROR(SEARCH("Muy Baja",I15)))</formula>
    </cfRule>
    <cfRule type="containsText" dxfId="2725" priority="571" operator="containsText" text="Baja">
      <formula>NOT(ISERROR(SEARCH("Baja",I15)))</formula>
    </cfRule>
    <cfRule type="containsText" dxfId="2724" priority="572" operator="containsText" text="Muy Baja">
      <formula>NOT(ISERROR(SEARCH("Muy Baja",I15)))</formula>
    </cfRule>
    <cfRule type="containsText" dxfId="2723" priority="573" operator="containsText" text="Muy Baja">
      <formula>NOT(ISERROR(SEARCH("Muy Baja",I15)))</formula>
    </cfRule>
    <cfRule type="containsText" dxfId="2722" priority="574" operator="containsText" text="Muy Baja">
      <formula>NOT(ISERROR(SEARCH("Muy Baja",I15)))</formula>
    </cfRule>
    <cfRule type="containsText" dxfId="2721" priority="575" operator="containsText" text="Muy Baja'Tabla probabilidad'!">
      <formula>NOT(ISERROR(SEARCH("Muy Baja'Tabla probabilidad'!",I15)))</formula>
    </cfRule>
    <cfRule type="containsText" dxfId="2720" priority="576" operator="containsText" text="Muy bajo">
      <formula>NOT(ISERROR(SEARCH("Muy bajo",I15)))</formula>
    </cfRule>
    <cfRule type="containsText" dxfId="2719" priority="577" operator="containsText" text="Alta">
      <formula>NOT(ISERROR(SEARCH("Alta",I15)))</formula>
    </cfRule>
    <cfRule type="containsText" dxfId="2718" priority="578" operator="containsText" text="Media">
      <formula>NOT(ISERROR(SEARCH("Media",I15)))</formula>
    </cfRule>
    <cfRule type="containsText" dxfId="2717" priority="579" operator="containsText" text="Baja">
      <formula>NOT(ISERROR(SEARCH("Baja",I15)))</formula>
    </cfRule>
    <cfRule type="containsText" dxfId="2716" priority="580" operator="containsText" text="Muy baja">
      <formula>NOT(ISERROR(SEARCH("Muy baja",I15)))</formula>
    </cfRule>
    <cfRule type="cellIs" dxfId="2715" priority="583" operator="between">
      <formula>1</formula>
      <formula>2</formula>
    </cfRule>
    <cfRule type="cellIs" dxfId="2714" priority="584" operator="between">
      <formula>0</formula>
      <formula>2</formula>
    </cfRule>
  </conditionalFormatting>
  <conditionalFormatting sqref="I15 I20">
    <cfRule type="containsText" dxfId="2713" priority="564" operator="containsText" text="Muy Alta">
      <formula>NOT(ISERROR(SEARCH("Muy Alta",I15)))</formula>
    </cfRule>
  </conditionalFormatting>
  <conditionalFormatting sqref="Y15:Y19">
    <cfRule type="containsText" dxfId="2712" priority="556" operator="containsText" text="Muy Alta">
      <formula>NOT(ISERROR(SEARCH("Muy Alta",Y15)))</formula>
    </cfRule>
    <cfRule type="containsText" dxfId="2711" priority="557" operator="containsText" text="Alta">
      <formula>NOT(ISERROR(SEARCH("Alta",Y15)))</formula>
    </cfRule>
    <cfRule type="containsText" dxfId="2710" priority="558" operator="containsText" text="Media">
      <formula>NOT(ISERROR(SEARCH("Media",Y15)))</formula>
    </cfRule>
    <cfRule type="containsText" dxfId="2709" priority="559" operator="containsText" text="Muy Baja">
      <formula>NOT(ISERROR(SEARCH("Muy Baja",Y15)))</formula>
    </cfRule>
    <cfRule type="containsText" dxfId="2708" priority="560" operator="containsText" text="Baja">
      <formula>NOT(ISERROR(SEARCH("Baja",Y15)))</formula>
    </cfRule>
    <cfRule type="containsText" dxfId="2707" priority="561" operator="containsText" text="Muy Baja">
      <formula>NOT(ISERROR(SEARCH("Muy Baja",Y15)))</formula>
    </cfRule>
  </conditionalFormatting>
  <conditionalFormatting sqref="AC15:AC19">
    <cfRule type="containsText" dxfId="2706" priority="551" operator="containsText" text="Catastrófico">
      <formula>NOT(ISERROR(SEARCH("Catastrófico",AC15)))</formula>
    </cfRule>
    <cfRule type="containsText" dxfId="2705" priority="552" operator="containsText" text="Mayor">
      <formula>NOT(ISERROR(SEARCH("Mayor",AC15)))</formula>
    </cfRule>
    <cfRule type="containsText" dxfId="2704" priority="553" operator="containsText" text="Moderado">
      <formula>NOT(ISERROR(SEARCH("Moderado",AC15)))</formula>
    </cfRule>
    <cfRule type="containsText" dxfId="2703" priority="554" operator="containsText" text="Menor">
      <formula>NOT(ISERROR(SEARCH("Menor",AC15)))</formula>
    </cfRule>
    <cfRule type="containsText" dxfId="2702" priority="555" operator="containsText" text="Leve">
      <formula>NOT(ISERROR(SEARCH("Leve",AC15)))</formula>
    </cfRule>
  </conditionalFormatting>
  <conditionalFormatting sqref="AG15">
    <cfRule type="containsText" dxfId="2701" priority="542" operator="containsText" text="Extremo">
      <formula>NOT(ISERROR(SEARCH("Extremo",AG15)))</formula>
    </cfRule>
    <cfRule type="containsText" dxfId="2700" priority="543" operator="containsText" text="Alto">
      <formula>NOT(ISERROR(SEARCH("Alto",AG15)))</formula>
    </cfRule>
    <cfRule type="containsText" dxfId="2699" priority="544" operator="containsText" text="Moderado">
      <formula>NOT(ISERROR(SEARCH("Moderado",AG15)))</formula>
    </cfRule>
    <cfRule type="containsText" dxfId="2698" priority="545" operator="containsText" text="Menor">
      <formula>NOT(ISERROR(SEARCH("Menor",AG15)))</formula>
    </cfRule>
    <cfRule type="containsText" dxfId="2697" priority="546" operator="containsText" text="Bajo">
      <formula>NOT(ISERROR(SEARCH("Bajo",AG15)))</formula>
    </cfRule>
    <cfRule type="containsText" dxfId="2696" priority="547" operator="containsText" text="Moderado">
      <formula>NOT(ISERROR(SEARCH("Moderado",AG15)))</formula>
    </cfRule>
    <cfRule type="containsText" dxfId="2695" priority="548" operator="containsText" text="Extremo">
      <formula>NOT(ISERROR(SEARCH("Extremo",AG15)))</formula>
    </cfRule>
    <cfRule type="containsText" dxfId="2694" priority="549" operator="containsText" text="Baja">
      <formula>NOT(ISERROR(SEARCH("Baja",AG15)))</formula>
    </cfRule>
    <cfRule type="containsText" dxfId="2693" priority="550" operator="containsText" text="Alto">
      <formula>NOT(ISERROR(SEARCH("Alto",AG15)))</formula>
    </cfRule>
  </conditionalFormatting>
  <conditionalFormatting sqref="AE15:AE19">
    <cfRule type="containsText" dxfId="2692" priority="532" operator="containsText" text="Catastrófico">
      <formula>NOT(ISERROR(SEARCH("Catastrófico",AE15)))</formula>
    </cfRule>
    <cfRule type="containsText" dxfId="2691" priority="533" operator="containsText" text="Moderado">
      <formula>NOT(ISERROR(SEARCH("Moderado",AE15)))</formula>
    </cfRule>
    <cfRule type="containsText" dxfId="2690" priority="534" operator="containsText" text="Menor">
      <formula>NOT(ISERROR(SEARCH("Menor",AE15)))</formula>
    </cfRule>
    <cfRule type="containsText" dxfId="2689" priority="535" operator="containsText" text="Leve">
      <formula>NOT(ISERROR(SEARCH("Leve",AE15)))</formula>
    </cfRule>
    <cfRule type="containsText" dxfId="2688" priority="536" operator="containsText" text="Mayor">
      <formula>NOT(ISERROR(SEARCH("Mayor",AE15)))</formula>
    </cfRule>
  </conditionalFormatting>
  <conditionalFormatting sqref="Y20:Y24">
    <cfRule type="containsText" dxfId="2687" priority="466" operator="containsText" text="Muy Alta">
      <formula>NOT(ISERROR(SEARCH("Muy Alta",Y20)))</formula>
    </cfRule>
    <cfRule type="containsText" dxfId="2686" priority="467" operator="containsText" text="Alta">
      <formula>NOT(ISERROR(SEARCH("Alta",Y20)))</formula>
    </cfRule>
    <cfRule type="containsText" dxfId="2685" priority="468" operator="containsText" text="Media">
      <formula>NOT(ISERROR(SEARCH("Media",Y20)))</formula>
    </cfRule>
    <cfRule type="containsText" dxfId="2684" priority="469" operator="containsText" text="Muy Baja">
      <formula>NOT(ISERROR(SEARCH("Muy Baja",Y20)))</formula>
    </cfRule>
    <cfRule type="containsText" dxfId="2683" priority="470" operator="containsText" text="Baja">
      <formula>NOT(ISERROR(SEARCH("Baja",Y20)))</formula>
    </cfRule>
    <cfRule type="containsText" dxfId="2682" priority="471" operator="containsText" text="Muy Baja">
      <formula>NOT(ISERROR(SEARCH("Muy Baja",Y20)))</formula>
    </cfRule>
  </conditionalFormatting>
  <conditionalFormatting sqref="AC20:AC24">
    <cfRule type="containsText" dxfId="2681" priority="461" operator="containsText" text="Catastrófico">
      <formula>NOT(ISERROR(SEARCH("Catastrófico",AC20)))</formula>
    </cfRule>
    <cfRule type="containsText" dxfId="2680" priority="462" operator="containsText" text="Mayor">
      <formula>NOT(ISERROR(SEARCH("Mayor",AC20)))</formula>
    </cfRule>
    <cfRule type="containsText" dxfId="2679" priority="463" operator="containsText" text="Moderado">
      <formula>NOT(ISERROR(SEARCH("Moderado",AC20)))</formula>
    </cfRule>
    <cfRule type="containsText" dxfId="2678" priority="464" operator="containsText" text="Menor">
      <formula>NOT(ISERROR(SEARCH("Menor",AC20)))</formula>
    </cfRule>
    <cfRule type="containsText" dxfId="2677" priority="465" operator="containsText" text="Leve">
      <formula>NOT(ISERROR(SEARCH("Leve",AC20)))</formula>
    </cfRule>
  </conditionalFormatting>
  <conditionalFormatting sqref="AG20">
    <cfRule type="containsText" dxfId="2676" priority="452" operator="containsText" text="Extremo">
      <formula>NOT(ISERROR(SEARCH("Extremo",AG20)))</formula>
    </cfRule>
    <cfRule type="containsText" dxfId="2675" priority="453" operator="containsText" text="Alto">
      <formula>NOT(ISERROR(SEARCH("Alto",AG20)))</formula>
    </cfRule>
    <cfRule type="containsText" dxfId="2674" priority="454" operator="containsText" text="Moderado">
      <formula>NOT(ISERROR(SEARCH("Moderado",AG20)))</formula>
    </cfRule>
    <cfRule type="containsText" dxfId="2673" priority="455" operator="containsText" text="Menor">
      <formula>NOT(ISERROR(SEARCH("Menor",AG20)))</formula>
    </cfRule>
    <cfRule type="containsText" dxfId="2672" priority="456" operator="containsText" text="Bajo">
      <formula>NOT(ISERROR(SEARCH("Bajo",AG20)))</formula>
    </cfRule>
    <cfRule type="containsText" dxfId="2671" priority="457" operator="containsText" text="Moderado">
      <formula>NOT(ISERROR(SEARCH("Moderado",AG20)))</formula>
    </cfRule>
    <cfRule type="containsText" dxfId="2670" priority="458" operator="containsText" text="Extremo">
      <formula>NOT(ISERROR(SEARCH("Extremo",AG20)))</formula>
    </cfRule>
    <cfRule type="containsText" dxfId="2669" priority="459" operator="containsText" text="Baja">
      <formula>NOT(ISERROR(SEARCH("Baja",AG20)))</formula>
    </cfRule>
    <cfRule type="containsText" dxfId="2668" priority="460" operator="containsText" text="Alto">
      <formula>NOT(ISERROR(SEARCH("Alto",AG20)))</formula>
    </cfRule>
  </conditionalFormatting>
  <conditionalFormatting sqref="AE20:AE24">
    <cfRule type="containsText" dxfId="2667" priority="442" operator="containsText" text="Catastrófico">
      <formula>NOT(ISERROR(SEARCH("Catastrófico",AE20)))</formula>
    </cfRule>
    <cfRule type="containsText" dxfId="2666" priority="443" operator="containsText" text="Moderado">
      <formula>NOT(ISERROR(SEARCH("Moderado",AE20)))</formula>
    </cfRule>
    <cfRule type="containsText" dxfId="2665" priority="444" operator="containsText" text="Menor">
      <formula>NOT(ISERROR(SEARCH("Menor",AE20)))</formula>
    </cfRule>
    <cfRule type="containsText" dxfId="2664" priority="445" operator="containsText" text="Leve">
      <formula>NOT(ISERROR(SEARCH("Leve",AE20)))</formula>
    </cfRule>
    <cfRule type="containsText" dxfId="2663" priority="446" operator="containsText" text="Mayor">
      <formula>NOT(ISERROR(SEARCH("Mayor",AE20)))</formula>
    </cfRule>
  </conditionalFormatting>
  <conditionalFormatting sqref="N25 N30">
    <cfRule type="containsText" dxfId="2662" priority="431" operator="containsText" text="Extremo">
      <formula>NOT(ISERROR(SEARCH("Extremo",N25)))</formula>
    </cfRule>
    <cfRule type="containsText" dxfId="2661" priority="432" operator="containsText" text="Alto">
      <formula>NOT(ISERROR(SEARCH("Alto",N25)))</formula>
    </cfRule>
    <cfRule type="containsText" dxfId="2660" priority="433" operator="containsText" text="Bajo">
      <formula>NOT(ISERROR(SEARCH("Bajo",N25)))</formula>
    </cfRule>
    <cfRule type="containsText" dxfId="2659" priority="434" operator="containsText" text="Moderado">
      <formula>NOT(ISERROR(SEARCH("Moderado",N25)))</formula>
    </cfRule>
    <cfRule type="containsText" dxfId="2658" priority="435" operator="containsText" text="Extremo">
      <formula>NOT(ISERROR(SEARCH("Extremo",N25)))</formula>
    </cfRule>
  </conditionalFormatting>
  <conditionalFormatting sqref="I25 I30 I35">
    <cfRule type="containsText" dxfId="2657" priority="402" operator="containsText" text="Muy Baja">
      <formula>NOT(ISERROR(SEARCH("Muy Baja",I25)))</formula>
    </cfRule>
    <cfRule type="containsText" dxfId="2656" priority="403" operator="containsText" text="Baja">
      <formula>NOT(ISERROR(SEARCH("Baja",I25)))</formula>
    </cfRule>
    <cfRule type="containsText" dxfId="2655" priority="405" operator="containsText" text="Muy Alta">
      <formula>NOT(ISERROR(SEARCH("Muy Alta",I25)))</formula>
    </cfRule>
    <cfRule type="containsText" dxfId="2654" priority="406" operator="containsText" text="Alta">
      <formula>NOT(ISERROR(SEARCH("Alta",I25)))</formula>
    </cfRule>
    <cfRule type="containsText" dxfId="2653" priority="407" operator="containsText" text="Media">
      <formula>NOT(ISERROR(SEARCH("Media",I25)))</formula>
    </cfRule>
    <cfRule type="containsText" dxfId="2652" priority="408" operator="containsText" text="Media">
      <formula>NOT(ISERROR(SEARCH("Media",I25)))</formula>
    </cfRule>
    <cfRule type="containsText" dxfId="2651" priority="409" operator="containsText" text="Media">
      <formula>NOT(ISERROR(SEARCH("Media",I25)))</formula>
    </cfRule>
    <cfRule type="containsText" dxfId="2650" priority="410" operator="containsText" text="Muy Baja">
      <formula>NOT(ISERROR(SEARCH("Muy Baja",I25)))</formula>
    </cfRule>
    <cfRule type="containsText" dxfId="2649" priority="411" operator="containsText" text="Baja">
      <formula>NOT(ISERROR(SEARCH("Baja",I25)))</formula>
    </cfRule>
    <cfRule type="containsText" dxfId="2648" priority="412" operator="containsText" text="Muy Baja">
      <formula>NOT(ISERROR(SEARCH("Muy Baja",I25)))</formula>
    </cfRule>
    <cfRule type="containsText" dxfId="2647" priority="413" operator="containsText" text="Muy Baja">
      <formula>NOT(ISERROR(SEARCH("Muy Baja",I25)))</formula>
    </cfRule>
    <cfRule type="containsText" dxfId="2646" priority="414" operator="containsText" text="Muy Baja">
      <formula>NOT(ISERROR(SEARCH("Muy Baja",I25)))</formula>
    </cfRule>
    <cfRule type="containsText" dxfId="2645" priority="415" operator="containsText" text="Muy Baja'Tabla probabilidad'!">
      <formula>NOT(ISERROR(SEARCH("Muy Baja'Tabla probabilidad'!",I25)))</formula>
    </cfRule>
    <cfRule type="containsText" dxfId="2644" priority="416" operator="containsText" text="Muy bajo">
      <formula>NOT(ISERROR(SEARCH("Muy bajo",I25)))</formula>
    </cfRule>
    <cfRule type="containsText" dxfId="2643" priority="417" operator="containsText" text="Alta">
      <formula>NOT(ISERROR(SEARCH("Alta",I25)))</formula>
    </cfRule>
    <cfRule type="containsText" dxfId="2642" priority="418" operator="containsText" text="Media">
      <formula>NOT(ISERROR(SEARCH("Media",I25)))</formula>
    </cfRule>
    <cfRule type="containsText" dxfId="2641" priority="419" operator="containsText" text="Baja">
      <formula>NOT(ISERROR(SEARCH("Baja",I25)))</formula>
    </cfRule>
    <cfRule type="containsText" dxfId="2640" priority="420" operator="containsText" text="Muy baja">
      <formula>NOT(ISERROR(SEARCH("Muy baja",I25)))</formula>
    </cfRule>
    <cfRule type="cellIs" dxfId="2639" priority="423" operator="between">
      <formula>1</formula>
      <formula>2</formula>
    </cfRule>
    <cfRule type="cellIs" dxfId="2638" priority="424" operator="between">
      <formula>0</formula>
      <formula>2</formula>
    </cfRule>
  </conditionalFormatting>
  <conditionalFormatting sqref="I25 I30 I35">
    <cfRule type="containsText" dxfId="2637" priority="404" operator="containsText" text="Muy Alta">
      <formula>NOT(ISERROR(SEARCH("Muy Alta",I25)))</formula>
    </cfRule>
  </conditionalFormatting>
  <conditionalFormatting sqref="Y25:Y29">
    <cfRule type="containsText" dxfId="2636" priority="396" operator="containsText" text="Muy Alta">
      <formula>NOT(ISERROR(SEARCH("Muy Alta",Y25)))</formula>
    </cfRule>
    <cfRule type="containsText" dxfId="2635" priority="397" operator="containsText" text="Alta">
      <formula>NOT(ISERROR(SEARCH("Alta",Y25)))</formula>
    </cfRule>
    <cfRule type="containsText" dxfId="2634" priority="398" operator="containsText" text="Media">
      <formula>NOT(ISERROR(SEARCH("Media",Y25)))</formula>
    </cfRule>
    <cfRule type="containsText" dxfId="2633" priority="399" operator="containsText" text="Muy Baja">
      <formula>NOT(ISERROR(SEARCH("Muy Baja",Y25)))</formula>
    </cfRule>
    <cfRule type="containsText" dxfId="2632" priority="400" operator="containsText" text="Baja">
      <formula>NOT(ISERROR(SEARCH("Baja",Y25)))</formula>
    </cfRule>
    <cfRule type="containsText" dxfId="2631" priority="401" operator="containsText" text="Muy Baja">
      <formula>NOT(ISERROR(SEARCH("Muy Baja",Y25)))</formula>
    </cfRule>
  </conditionalFormatting>
  <conditionalFormatting sqref="AC25:AC29">
    <cfRule type="containsText" dxfId="2630" priority="391" operator="containsText" text="Catastrófico">
      <formula>NOT(ISERROR(SEARCH("Catastrófico",AC25)))</formula>
    </cfRule>
    <cfRule type="containsText" dxfId="2629" priority="392" operator="containsText" text="Mayor">
      <formula>NOT(ISERROR(SEARCH("Mayor",AC25)))</formula>
    </cfRule>
    <cfRule type="containsText" dxfId="2628" priority="393" operator="containsText" text="Moderado">
      <formula>NOT(ISERROR(SEARCH("Moderado",AC25)))</formula>
    </cfRule>
    <cfRule type="containsText" dxfId="2627" priority="394" operator="containsText" text="Menor">
      <formula>NOT(ISERROR(SEARCH("Menor",AC25)))</formula>
    </cfRule>
    <cfRule type="containsText" dxfId="2626" priority="395" operator="containsText" text="Leve">
      <formula>NOT(ISERROR(SEARCH("Leve",AC25)))</formula>
    </cfRule>
  </conditionalFormatting>
  <conditionalFormatting sqref="AG25">
    <cfRule type="containsText" dxfId="2625" priority="382" operator="containsText" text="Extremo">
      <formula>NOT(ISERROR(SEARCH("Extremo",AG25)))</formula>
    </cfRule>
    <cfRule type="containsText" dxfId="2624" priority="383" operator="containsText" text="Alto">
      <formula>NOT(ISERROR(SEARCH("Alto",AG25)))</formula>
    </cfRule>
    <cfRule type="containsText" dxfId="2623" priority="384" operator="containsText" text="Moderado">
      <formula>NOT(ISERROR(SEARCH("Moderado",AG25)))</formula>
    </cfRule>
    <cfRule type="containsText" dxfId="2622" priority="385" operator="containsText" text="Menor">
      <formula>NOT(ISERROR(SEARCH("Menor",AG25)))</formula>
    </cfRule>
    <cfRule type="containsText" dxfId="2621" priority="386" operator="containsText" text="Bajo">
      <formula>NOT(ISERROR(SEARCH("Bajo",AG25)))</formula>
    </cfRule>
    <cfRule type="containsText" dxfId="2620" priority="387" operator="containsText" text="Moderado">
      <formula>NOT(ISERROR(SEARCH("Moderado",AG25)))</formula>
    </cfRule>
    <cfRule type="containsText" dxfId="2619" priority="388" operator="containsText" text="Extremo">
      <formula>NOT(ISERROR(SEARCH("Extremo",AG25)))</formula>
    </cfRule>
    <cfRule type="containsText" dxfId="2618" priority="389" operator="containsText" text="Baja">
      <formula>NOT(ISERROR(SEARCH("Baja",AG25)))</formula>
    </cfRule>
    <cfRule type="containsText" dxfId="2617" priority="390" operator="containsText" text="Alto">
      <formula>NOT(ISERROR(SEARCH("Alto",AG25)))</formula>
    </cfRule>
  </conditionalFormatting>
  <conditionalFormatting sqref="AE25:AE29">
    <cfRule type="containsText" dxfId="2616" priority="372" operator="containsText" text="Catastrófico">
      <formula>NOT(ISERROR(SEARCH("Catastrófico",AE25)))</formula>
    </cfRule>
    <cfRule type="containsText" dxfId="2615" priority="373" operator="containsText" text="Moderado">
      <formula>NOT(ISERROR(SEARCH("Moderado",AE25)))</formula>
    </cfRule>
    <cfRule type="containsText" dxfId="2614" priority="374" operator="containsText" text="Menor">
      <formula>NOT(ISERROR(SEARCH("Menor",AE25)))</formula>
    </cfRule>
    <cfRule type="containsText" dxfId="2613" priority="375" operator="containsText" text="Leve">
      <formula>NOT(ISERROR(SEARCH("Leve",AE25)))</formula>
    </cfRule>
    <cfRule type="containsText" dxfId="2612" priority="376" operator="containsText" text="Mayor">
      <formula>NOT(ISERROR(SEARCH("Mayor",AE25)))</formula>
    </cfRule>
  </conditionalFormatting>
  <conditionalFormatting sqref="Y30:Y34">
    <cfRule type="containsText" dxfId="2611" priority="306" operator="containsText" text="Muy Alta">
      <formula>NOT(ISERROR(SEARCH("Muy Alta",Y30)))</formula>
    </cfRule>
    <cfRule type="containsText" dxfId="2610" priority="307" operator="containsText" text="Alta">
      <formula>NOT(ISERROR(SEARCH("Alta",Y30)))</formula>
    </cfRule>
    <cfRule type="containsText" dxfId="2609" priority="308" operator="containsText" text="Media">
      <formula>NOT(ISERROR(SEARCH("Media",Y30)))</formula>
    </cfRule>
    <cfRule type="containsText" dxfId="2608" priority="309" operator="containsText" text="Muy Baja">
      <formula>NOT(ISERROR(SEARCH("Muy Baja",Y30)))</formula>
    </cfRule>
    <cfRule type="containsText" dxfId="2607" priority="310" operator="containsText" text="Baja">
      <formula>NOT(ISERROR(SEARCH("Baja",Y30)))</formula>
    </cfRule>
    <cfRule type="containsText" dxfId="2606" priority="311" operator="containsText" text="Muy Baja">
      <formula>NOT(ISERROR(SEARCH("Muy Baja",Y30)))</formula>
    </cfRule>
  </conditionalFormatting>
  <conditionalFormatting sqref="AC30:AC34">
    <cfRule type="containsText" dxfId="2605" priority="301" operator="containsText" text="Catastrófico">
      <formula>NOT(ISERROR(SEARCH("Catastrófico",AC30)))</formula>
    </cfRule>
    <cfRule type="containsText" dxfId="2604" priority="302" operator="containsText" text="Mayor">
      <formula>NOT(ISERROR(SEARCH("Mayor",AC30)))</formula>
    </cfRule>
    <cfRule type="containsText" dxfId="2603" priority="303" operator="containsText" text="Moderado">
      <formula>NOT(ISERROR(SEARCH("Moderado",AC30)))</formula>
    </cfRule>
    <cfRule type="containsText" dxfId="2602" priority="304" operator="containsText" text="Menor">
      <formula>NOT(ISERROR(SEARCH("Menor",AC30)))</formula>
    </cfRule>
    <cfRule type="containsText" dxfId="2601" priority="305" operator="containsText" text="Leve">
      <formula>NOT(ISERROR(SEARCH("Leve",AC30)))</formula>
    </cfRule>
  </conditionalFormatting>
  <conditionalFormatting sqref="AG30">
    <cfRule type="containsText" dxfId="2600" priority="292" operator="containsText" text="Extremo">
      <formula>NOT(ISERROR(SEARCH("Extremo",AG30)))</formula>
    </cfRule>
    <cfRule type="containsText" dxfId="2599" priority="293" operator="containsText" text="Alto">
      <formula>NOT(ISERROR(SEARCH("Alto",AG30)))</formula>
    </cfRule>
    <cfRule type="containsText" dxfId="2598" priority="294" operator="containsText" text="Moderado">
      <formula>NOT(ISERROR(SEARCH("Moderado",AG30)))</formula>
    </cfRule>
    <cfRule type="containsText" dxfId="2597" priority="295" operator="containsText" text="Menor">
      <formula>NOT(ISERROR(SEARCH("Menor",AG30)))</formula>
    </cfRule>
    <cfRule type="containsText" dxfId="2596" priority="296" operator="containsText" text="Bajo">
      <formula>NOT(ISERROR(SEARCH("Bajo",AG30)))</formula>
    </cfRule>
    <cfRule type="containsText" dxfId="2595" priority="297" operator="containsText" text="Moderado">
      <formula>NOT(ISERROR(SEARCH("Moderado",AG30)))</formula>
    </cfRule>
    <cfRule type="containsText" dxfId="2594" priority="298" operator="containsText" text="Extremo">
      <formula>NOT(ISERROR(SEARCH("Extremo",AG30)))</formula>
    </cfRule>
    <cfRule type="containsText" dxfId="2593" priority="299" operator="containsText" text="Baja">
      <formula>NOT(ISERROR(SEARCH("Baja",AG30)))</formula>
    </cfRule>
    <cfRule type="containsText" dxfId="2592" priority="300" operator="containsText" text="Alto">
      <formula>NOT(ISERROR(SEARCH("Alto",AG30)))</formula>
    </cfRule>
  </conditionalFormatting>
  <conditionalFormatting sqref="AE30:AE34">
    <cfRule type="containsText" dxfId="2591" priority="282" operator="containsText" text="Catastrófico">
      <formula>NOT(ISERROR(SEARCH("Catastrófico",AE30)))</formula>
    </cfRule>
    <cfRule type="containsText" dxfId="2590" priority="283" operator="containsText" text="Moderado">
      <formula>NOT(ISERROR(SEARCH("Moderado",AE30)))</formula>
    </cfRule>
    <cfRule type="containsText" dxfId="2589" priority="284" operator="containsText" text="Menor">
      <formula>NOT(ISERROR(SEARCH("Menor",AE30)))</formula>
    </cfRule>
    <cfRule type="containsText" dxfId="2588" priority="285" operator="containsText" text="Leve">
      <formula>NOT(ISERROR(SEARCH("Leve",AE30)))</formula>
    </cfRule>
    <cfRule type="containsText" dxfId="2587" priority="286" operator="containsText" text="Mayor">
      <formula>NOT(ISERROR(SEARCH("Mayor",AE30)))</formula>
    </cfRule>
  </conditionalFormatting>
  <conditionalFormatting sqref="N35">
    <cfRule type="containsText" dxfId="2586" priority="277" operator="containsText" text="Extremo">
      <formula>NOT(ISERROR(SEARCH("Extremo",N35)))</formula>
    </cfRule>
    <cfRule type="containsText" dxfId="2585" priority="278" operator="containsText" text="Alto">
      <formula>NOT(ISERROR(SEARCH("Alto",N35)))</formula>
    </cfRule>
    <cfRule type="containsText" dxfId="2584" priority="279" operator="containsText" text="Bajo">
      <formula>NOT(ISERROR(SEARCH("Bajo",N35)))</formula>
    </cfRule>
    <cfRule type="containsText" dxfId="2583" priority="280" operator="containsText" text="Moderado">
      <formula>NOT(ISERROR(SEARCH("Moderado",N35)))</formula>
    </cfRule>
    <cfRule type="containsText" dxfId="2582" priority="281" operator="containsText" text="Extremo">
      <formula>NOT(ISERROR(SEARCH("Extremo",N35)))</formula>
    </cfRule>
  </conditionalFormatting>
  <conditionalFormatting sqref="Y35:Y39">
    <cfRule type="containsText" dxfId="2581" priority="236" operator="containsText" text="Muy Alta">
      <formula>NOT(ISERROR(SEARCH("Muy Alta",Y35)))</formula>
    </cfRule>
    <cfRule type="containsText" dxfId="2580" priority="237" operator="containsText" text="Alta">
      <formula>NOT(ISERROR(SEARCH("Alta",Y35)))</formula>
    </cfRule>
    <cfRule type="containsText" dxfId="2579" priority="238" operator="containsText" text="Media">
      <formula>NOT(ISERROR(SEARCH("Media",Y35)))</formula>
    </cfRule>
    <cfRule type="containsText" dxfId="2578" priority="239" operator="containsText" text="Muy Baja">
      <formula>NOT(ISERROR(SEARCH("Muy Baja",Y35)))</formula>
    </cfRule>
    <cfRule type="containsText" dxfId="2577" priority="240" operator="containsText" text="Baja">
      <formula>NOT(ISERROR(SEARCH("Baja",Y35)))</formula>
    </cfRule>
    <cfRule type="containsText" dxfId="2576" priority="241" operator="containsText" text="Muy Baja">
      <formula>NOT(ISERROR(SEARCH("Muy Baja",Y35)))</formula>
    </cfRule>
  </conditionalFormatting>
  <conditionalFormatting sqref="AC35:AC39">
    <cfRule type="containsText" dxfId="2575" priority="231" operator="containsText" text="Catastrófico">
      <formula>NOT(ISERROR(SEARCH("Catastrófico",AC35)))</formula>
    </cfRule>
    <cfRule type="containsText" dxfId="2574" priority="232" operator="containsText" text="Mayor">
      <formula>NOT(ISERROR(SEARCH("Mayor",AC35)))</formula>
    </cfRule>
    <cfRule type="containsText" dxfId="2573" priority="233" operator="containsText" text="Moderado">
      <formula>NOT(ISERROR(SEARCH("Moderado",AC35)))</formula>
    </cfRule>
    <cfRule type="containsText" dxfId="2572" priority="234" operator="containsText" text="Menor">
      <formula>NOT(ISERROR(SEARCH("Menor",AC35)))</formula>
    </cfRule>
    <cfRule type="containsText" dxfId="2571" priority="235" operator="containsText" text="Leve">
      <formula>NOT(ISERROR(SEARCH("Leve",AC35)))</formula>
    </cfRule>
  </conditionalFormatting>
  <conditionalFormatting sqref="AG35">
    <cfRule type="containsText" dxfId="2570" priority="222" operator="containsText" text="Extremo">
      <formula>NOT(ISERROR(SEARCH("Extremo",AG35)))</formula>
    </cfRule>
    <cfRule type="containsText" dxfId="2569" priority="223" operator="containsText" text="Alto">
      <formula>NOT(ISERROR(SEARCH("Alto",AG35)))</formula>
    </cfRule>
    <cfRule type="containsText" dxfId="2568" priority="224" operator="containsText" text="Moderado">
      <formula>NOT(ISERROR(SEARCH("Moderado",AG35)))</formula>
    </cfRule>
    <cfRule type="containsText" dxfId="2567" priority="225" operator="containsText" text="Menor">
      <formula>NOT(ISERROR(SEARCH("Menor",AG35)))</formula>
    </cfRule>
    <cfRule type="containsText" dxfId="2566" priority="226" operator="containsText" text="Bajo">
      <formula>NOT(ISERROR(SEARCH("Bajo",AG35)))</formula>
    </cfRule>
    <cfRule type="containsText" dxfId="2565" priority="227" operator="containsText" text="Moderado">
      <formula>NOT(ISERROR(SEARCH("Moderado",AG35)))</formula>
    </cfRule>
    <cfRule type="containsText" dxfId="2564" priority="228" operator="containsText" text="Extremo">
      <formula>NOT(ISERROR(SEARCH("Extremo",AG35)))</formula>
    </cfRule>
    <cfRule type="containsText" dxfId="2563" priority="229" operator="containsText" text="Baja">
      <formula>NOT(ISERROR(SEARCH("Baja",AG35)))</formula>
    </cfRule>
    <cfRule type="containsText" dxfId="2562" priority="230" operator="containsText" text="Alto">
      <formula>NOT(ISERROR(SEARCH("Alto",AG35)))</formula>
    </cfRule>
  </conditionalFormatting>
  <conditionalFormatting sqref="AE35:AE39">
    <cfRule type="containsText" dxfId="2561" priority="212" operator="containsText" text="Catastrófico">
      <formula>NOT(ISERROR(SEARCH("Catastrófico",AE35)))</formula>
    </cfRule>
    <cfRule type="containsText" dxfId="2560" priority="213" operator="containsText" text="Moderado">
      <formula>NOT(ISERROR(SEARCH("Moderado",AE35)))</formula>
    </cfRule>
    <cfRule type="containsText" dxfId="2559" priority="214" operator="containsText" text="Menor">
      <formula>NOT(ISERROR(SEARCH("Menor",AE35)))</formula>
    </cfRule>
    <cfRule type="containsText" dxfId="2558" priority="215" operator="containsText" text="Leve">
      <formula>NOT(ISERROR(SEARCH("Leve",AE35)))</formula>
    </cfRule>
    <cfRule type="containsText" dxfId="2557" priority="216" operator="containsText" text="Mayor">
      <formula>NOT(ISERROR(SEARCH("Mayor",AE35)))</formula>
    </cfRule>
  </conditionalFormatting>
  <conditionalFormatting sqref="N40">
    <cfRule type="containsText" dxfId="2556" priority="207" operator="containsText" text="Extremo">
      <formula>NOT(ISERROR(SEARCH("Extremo",N40)))</formula>
    </cfRule>
    <cfRule type="containsText" dxfId="2555" priority="208" operator="containsText" text="Alto">
      <formula>NOT(ISERROR(SEARCH("Alto",N40)))</formula>
    </cfRule>
    <cfRule type="containsText" dxfId="2554" priority="209" operator="containsText" text="Bajo">
      <formula>NOT(ISERROR(SEARCH("Bajo",N40)))</formula>
    </cfRule>
    <cfRule type="containsText" dxfId="2553" priority="210" operator="containsText" text="Moderado">
      <formula>NOT(ISERROR(SEARCH("Moderado",N40)))</formula>
    </cfRule>
    <cfRule type="containsText" dxfId="2552" priority="211" operator="containsText" text="Extremo">
      <formula>NOT(ISERROR(SEARCH("Extremo",N40)))</formula>
    </cfRule>
  </conditionalFormatting>
  <conditionalFormatting sqref="I40">
    <cfRule type="containsText" dxfId="2551" priority="184" operator="containsText" text="Muy Baja">
      <formula>NOT(ISERROR(SEARCH("Muy Baja",I40)))</formula>
    </cfRule>
    <cfRule type="containsText" dxfId="2550" priority="185" operator="containsText" text="Baja">
      <formula>NOT(ISERROR(SEARCH("Baja",I40)))</formula>
    </cfRule>
    <cfRule type="containsText" dxfId="2549" priority="187" operator="containsText" text="Muy Alta">
      <formula>NOT(ISERROR(SEARCH("Muy Alta",I40)))</formula>
    </cfRule>
    <cfRule type="containsText" dxfId="2548" priority="188" operator="containsText" text="Alta">
      <formula>NOT(ISERROR(SEARCH("Alta",I40)))</formula>
    </cfRule>
    <cfRule type="containsText" dxfId="2547" priority="189" operator="containsText" text="Media">
      <formula>NOT(ISERROR(SEARCH("Media",I40)))</formula>
    </cfRule>
    <cfRule type="containsText" dxfId="2546" priority="190" operator="containsText" text="Media">
      <formula>NOT(ISERROR(SEARCH("Media",I40)))</formula>
    </cfRule>
    <cfRule type="containsText" dxfId="2545" priority="191" operator="containsText" text="Media">
      <formula>NOT(ISERROR(SEARCH("Media",I40)))</formula>
    </cfRule>
    <cfRule type="containsText" dxfId="2544" priority="192" operator="containsText" text="Muy Baja">
      <formula>NOT(ISERROR(SEARCH("Muy Baja",I40)))</formula>
    </cfRule>
    <cfRule type="containsText" dxfId="2543" priority="193" operator="containsText" text="Baja">
      <formula>NOT(ISERROR(SEARCH("Baja",I40)))</formula>
    </cfRule>
    <cfRule type="containsText" dxfId="2542" priority="194" operator="containsText" text="Muy Baja">
      <formula>NOT(ISERROR(SEARCH("Muy Baja",I40)))</formula>
    </cfRule>
    <cfRule type="containsText" dxfId="2541" priority="195" operator="containsText" text="Muy Baja">
      <formula>NOT(ISERROR(SEARCH("Muy Baja",I40)))</formula>
    </cfRule>
    <cfRule type="containsText" dxfId="2540" priority="196" operator="containsText" text="Muy Baja">
      <formula>NOT(ISERROR(SEARCH("Muy Baja",I40)))</formula>
    </cfRule>
    <cfRule type="containsText" dxfId="2539" priority="197" operator="containsText" text="Muy Baja'Tabla probabilidad'!">
      <formula>NOT(ISERROR(SEARCH("Muy Baja'Tabla probabilidad'!",I40)))</formula>
    </cfRule>
    <cfRule type="containsText" dxfId="2538" priority="198" operator="containsText" text="Muy bajo">
      <formula>NOT(ISERROR(SEARCH("Muy bajo",I40)))</formula>
    </cfRule>
    <cfRule type="containsText" dxfId="2537" priority="199" operator="containsText" text="Alta">
      <formula>NOT(ISERROR(SEARCH("Alta",I40)))</formula>
    </cfRule>
    <cfRule type="containsText" dxfId="2536" priority="200" operator="containsText" text="Media">
      <formula>NOT(ISERROR(SEARCH("Media",I40)))</formula>
    </cfRule>
    <cfRule type="containsText" dxfId="2535" priority="201" operator="containsText" text="Baja">
      <formula>NOT(ISERROR(SEARCH("Baja",I40)))</formula>
    </cfRule>
    <cfRule type="containsText" dxfId="2534" priority="202" operator="containsText" text="Muy baja">
      <formula>NOT(ISERROR(SEARCH("Muy baja",I40)))</formula>
    </cfRule>
    <cfRule type="cellIs" dxfId="2533" priority="205" operator="between">
      <formula>1</formula>
      <formula>2</formula>
    </cfRule>
    <cfRule type="cellIs" dxfId="2532" priority="206" operator="between">
      <formula>0</formula>
      <formula>2</formula>
    </cfRule>
  </conditionalFormatting>
  <conditionalFormatting sqref="I40">
    <cfRule type="containsText" dxfId="2531" priority="186" operator="containsText" text="Muy Alta">
      <formula>NOT(ISERROR(SEARCH("Muy Alta",I40)))</formula>
    </cfRule>
  </conditionalFormatting>
  <conditionalFormatting sqref="Y40:Y44">
    <cfRule type="containsText" dxfId="2530" priority="166" operator="containsText" text="Muy Alta">
      <formula>NOT(ISERROR(SEARCH("Muy Alta",Y40)))</formula>
    </cfRule>
    <cfRule type="containsText" dxfId="2529" priority="167" operator="containsText" text="Alta">
      <formula>NOT(ISERROR(SEARCH("Alta",Y40)))</formula>
    </cfRule>
    <cfRule type="containsText" dxfId="2528" priority="168" operator="containsText" text="Media">
      <formula>NOT(ISERROR(SEARCH("Media",Y40)))</formula>
    </cfRule>
    <cfRule type="containsText" dxfId="2527" priority="169" operator="containsText" text="Muy Baja">
      <formula>NOT(ISERROR(SEARCH("Muy Baja",Y40)))</formula>
    </cfRule>
    <cfRule type="containsText" dxfId="2526" priority="170" operator="containsText" text="Baja">
      <formula>NOT(ISERROR(SEARCH("Baja",Y40)))</formula>
    </cfRule>
    <cfRule type="containsText" dxfId="2525" priority="171" operator="containsText" text="Muy Baja">
      <formula>NOT(ISERROR(SEARCH("Muy Baja",Y40)))</formula>
    </cfRule>
  </conditionalFormatting>
  <conditionalFormatting sqref="AC40:AC44">
    <cfRule type="containsText" dxfId="2524" priority="161" operator="containsText" text="Catastrófico">
      <formula>NOT(ISERROR(SEARCH("Catastrófico",AC40)))</formula>
    </cfRule>
    <cfRule type="containsText" dxfId="2523" priority="162" operator="containsText" text="Mayor">
      <formula>NOT(ISERROR(SEARCH("Mayor",AC40)))</formula>
    </cfRule>
    <cfRule type="containsText" dxfId="2522" priority="163" operator="containsText" text="Moderado">
      <formula>NOT(ISERROR(SEARCH("Moderado",AC40)))</formula>
    </cfRule>
    <cfRule type="containsText" dxfId="2521" priority="164" operator="containsText" text="Menor">
      <formula>NOT(ISERROR(SEARCH("Menor",AC40)))</formula>
    </cfRule>
    <cfRule type="containsText" dxfId="2520" priority="165" operator="containsText" text="Leve">
      <formula>NOT(ISERROR(SEARCH("Leve",AC40)))</formula>
    </cfRule>
  </conditionalFormatting>
  <conditionalFormatting sqref="AG40">
    <cfRule type="containsText" dxfId="2519" priority="152" operator="containsText" text="Extremo">
      <formula>NOT(ISERROR(SEARCH("Extremo",AG40)))</formula>
    </cfRule>
    <cfRule type="containsText" dxfId="2518" priority="153" operator="containsText" text="Alto">
      <formula>NOT(ISERROR(SEARCH("Alto",AG40)))</formula>
    </cfRule>
    <cfRule type="containsText" dxfId="2517" priority="154" operator="containsText" text="Moderado">
      <formula>NOT(ISERROR(SEARCH("Moderado",AG40)))</formula>
    </cfRule>
    <cfRule type="containsText" dxfId="2516" priority="155" operator="containsText" text="Menor">
      <formula>NOT(ISERROR(SEARCH("Menor",AG40)))</formula>
    </cfRule>
    <cfRule type="containsText" dxfId="2515" priority="156" operator="containsText" text="Bajo">
      <formula>NOT(ISERROR(SEARCH("Bajo",AG40)))</formula>
    </cfRule>
    <cfRule type="containsText" dxfId="2514" priority="157" operator="containsText" text="Moderado">
      <formula>NOT(ISERROR(SEARCH("Moderado",AG40)))</formula>
    </cfRule>
    <cfRule type="containsText" dxfId="2513" priority="158" operator="containsText" text="Extremo">
      <formula>NOT(ISERROR(SEARCH("Extremo",AG40)))</formula>
    </cfRule>
    <cfRule type="containsText" dxfId="2512" priority="159" operator="containsText" text="Baja">
      <formula>NOT(ISERROR(SEARCH("Baja",AG40)))</formula>
    </cfRule>
    <cfRule type="containsText" dxfId="2511" priority="160" operator="containsText" text="Alto">
      <formula>NOT(ISERROR(SEARCH("Alto",AG40)))</formula>
    </cfRule>
  </conditionalFormatting>
  <conditionalFormatting sqref="AE40:AE44">
    <cfRule type="containsText" dxfId="2510" priority="142" operator="containsText" text="Catastrófico">
      <formula>NOT(ISERROR(SEARCH("Catastrófico",AE40)))</formula>
    </cfRule>
    <cfRule type="containsText" dxfId="2509" priority="143" operator="containsText" text="Moderado">
      <formula>NOT(ISERROR(SEARCH("Moderado",AE40)))</formula>
    </cfRule>
    <cfRule type="containsText" dxfId="2508" priority="144" operator="containsText" text="Menor">
      <formula>NOT(ISERROR(SEARCH("Menor",AE40)))</formula>
    </cfRule>
    <cfRule type="containsText" dxfId="2507" priority="145" operator="containsText" text="Leve">
      <formula>NOT(ISERROR(SEARCH("Leve",AE40)))</formula>
    </cfRule>
    <cfRule type="containsText" dxfId="2506" priority="146" operator="containsText" text="Mayor">
      <formula>NOT(ISERROR(SEARCH("Mayor",AE40)))</formula>
    </cfRule>
  </conditionalFormatting>
  <conditionalFormatting sqref="N45">
    <cfRule type="containsText" dxfId="2505" priority="137" operator="containsText" text="Extremo">
      <formula>NOT(ISERROR(SEARCH("Extremo",N45)))</formula>
    </cfRule>
    <cfRule type="containsText" dxfId="2504" priority="138" operator="containsText" text="Alto">
      <formula>NOT(ISERROR(SEARCH("Alto",N45)))</formula>
    </cfRule>
    <cfRule type="containsText" dxfId="2503" priority="139" operator="containsText" text="Bajo">
      <formula>NOT(ISERROR(SEARCH("Bajo",N45)))</formula>
    </cfRule>
    <cfRule type="containsText" dxfId="2502" priority="140" operator="containsText" text="Moderado">
      <formula>NOT(ISERROR(SEARCH("Moderado",N45)))</formula>
    </cfRule>
    <cfRule type="containsText" dxfId="2501" priority="141" operator="containsText" text="Extremo">
      <formula>NOT(ISERROR(SEARCH("Extremo",N45)))</formula>
    </cfRule>
  </conditionalFormatting>
  <conditionalFormatting sqref="I45">
    <cfRule type="containsText" dxfId="2500" priority="114" operator="containsText" text="Muy Baja">
      <formula>NOT(ISERROR(SEARCH("Muy Baja",I45)))</formula>
    </cfRule>
    <cfRule type="containsText" dxfId="2499" priority="115" operator="containsText" text="Baja">
      <formula>NOT(ISERROR(SEARCH("Baja",I45)))</formula>
    </cfRule>
    <cfRule type="containsText" dxfId="2498" priority="117" operator="containsText" text="Muy Alta">
      <formula>NOT(ISERROR(SEARCH("Muy Alta",I45)))</formula>
    </cfRule>
    <cfRule type="containsText" dxfId="2497" priority="118" operator="containsText" text="Alta">
      <formula>NOT(ISERROR(SEARCH("Alta",I45)))</formula>
    </cfRule>
    <cfRule type="containsText" dxfId="2496" priority="119" operator="containsText" text="Media">
      <formula>NOT(ISERROR(SEARCH("Media",I45)))</formula>
    </cfRule>
    <cfRule type="containsText" dxfId="2495" priority="120" operator="containsText" text="Media">
      <formula>NOT(ISERROR(SEARCH("Media",I45)))</formula>
    </cfRule>
    <cfRule type="containsText" dxfId="2494" priority="121" operator="containsText" text="Media">
      <formula>NOT(ISERROR(SEARCH("Media",I45)))</formula>
    </cfRule>
    <cfRule type="containsText" dxfId="2493" priority="122" operator="containsText" text="Muy Baja">
      <formula>NOT(ISERROR(SEARCH("Muy Baja",I45)))</formula>
    </cfRule>
    <cfRule type="containsText" dxfId="2492" priority="123" operator="containsText" text="Baja">
      <formula>NOT(ISERROR(SEARCH("Baja",I45)))</formula>
    </cfRule>
    <cfRule type="containsText" dxfId="2491" priority="124" operator="containsText" text="Muy Baja">
      <formula>NOT(ISERROR(SEARCH("Muy Baja",I45)))</formula>
    </cfRule>
    <cfRule type="containsText" dxfId="2490" priority="125" operator="containsText" text="Muy Baja">
      <formula>NOT(ISERROR(SEARCH("Muy Baja",I45)))</formula>
    </cfRule>
    <cfRule type="containsText" dxfId="2489" priority="126" operator="containsText" text="Muy Baja">
      <formula>NOT(ISERROR(SEARCH("Muy Baja",I45)))</formula>
    </cfRule>
    <cfRule type="containsText" dxfId="2488" priority="127" operator="containsText" text="Muy Baja'Tabla probabilidad'!">
      <formula>NOT(ISERROR(SEARCH("Muy Baja'Tabla probabilidad'!",I45)))</formula>
    </cfRule>
    <cfRule type="containsText" dxfId="2487" priority="128" operator="containsText" text="Muy bajo">
      <formula>NOT(ISERROR(SEARCH("Muy bajo",I45)))</formula>
    </cfRule>
    <cfRule type="containsText" dxfId="2486" priority="129" operator="containsText" text="Alta">
      <formula>NOT(ISERROR(SEARCH("Alta",I45)))</formula>
    </cfRule>
    <cfRule type="containsText" dxfId="2485" priority="130" operator="containsText" text="Media">
      <formula>NOT(ISERROR(SEARCH("Media",I45)))</formula>
    </cfRule>
    <cfRule type="containsText" dxfId="2484" priority="131" operator="containsText" text="Baja">
      <formula>NOT(ISERROR(SEARCH("Baja",I45)))</formula>
    </cfRule>
    <cfRule type="containsText" dxfId="2483" priority="132" operator="containsText" text="Muy baja">
      <formula>NOT(ISERROR(SEARCH("Muy baja",I45)))</formula>
    </cfRule>
    <cfRule type="cellIs" dxfId="2482" priority="135" operator="between">
      <formula>1</formula>
      <formula>2</formula>
    </cfRule>
    <cfRule type="cellIs" dxfId="2481" priority="136" operator="between">
      <formula>0</formula>
      <formula>2</formula>
    </cfRule>
  </conditionalFormatting>
  <conditionalFormatting sqref="I45">
    <cfRule type="containsText" dxfId="2480" priority="116" operator="containsText" text="Muy Alta">
      <formula>NOT(ISERROR(SEARCH("Muy Alta",I45)))</formula>
    </cfRule>
  </conditionalFormatting>
  <conditionalFormatting sqref="Y45:Y49">
    <cfRule type="containsText" dxfId="2479" priority="96" operator="containsText" text="Muy Alta">
      <formula>NOT(ISERROR(SEARCH("Muy Alta",Y45)))</formula>
    </cfRule>
    <cfRule type="containsText" dxfId="2478" priority="97" operator="containsText" text="Alta">
      <formula>NOT(ISERROR(SEARCH("Alta",Y45)))</formula>
    </cfRule>
    <cfRule type="containsText" dxfId="2477" priority="98" operator="containsText" text="Media">
      <formula>NOT(ISERROR(SEARCH("Media",Y45)))</formula>
    </cfRule>
    <cfRule type="containsText" dxfId="2476" priority="99" operator="containsText" text="Muy Baja">
      <formula>NOT(ISERROR(SEARCH("Muy Baja",Y45)))</formula>
    </cfRule>
    <cfRule type="containsText" dxfId="2475" priority="100" operator="containsText" text="Baja">
      <formula>NOT(ISERROR(SEARCH("Baja",Y45)))</formula>
    </cfRule>
    <cfRule type="containsText" dxfId="2474" priority="101" operator="containsText" text="Muy Baja">
      <formula>NOT(ISERROR(SEARCH("Muy Baja",Y45)))</formula>
    </cfRule>
  </conditionalFormatting>
  <conditionalFormatting sqref="AC45:AC49">
    <cfRule type="containsText" dxfId="2473" priority="91" operator="containsText" text="Catastrófico">
      <formula>NOT(ISERROR(SEARCH("Catastrófico",AC45)))</formula>
    </cfRule>
    <cfRule type="containsText" dxfId="2472" priority="92" operator="containsText" text="Mayor">
      <formula>NOT(ISERROR(SEARCH("Mayor",AC45)))</formula>
    </cfRule>
    <cfRule type="containsText" dxfId="2471" priority="93" operator="containsText" text="Moderado">
      <formula>NOT(ISERROR(SEARCH("Moderado",AC45)))</formula>
    </cfRule>
    <cfRule type="containsText" dxfId="2470" priority="94" operator="containsText" text="Menor">
      <formula>NOT(ISERROR(SEARCH("Menor",AC45)))</formula>
    </cfRule>
    <cfRule type="containsText" dxfId="2469" priority="95" operator="containsText" text="Leve">
      <formula>NOT(ISERROR(SEARCH("Leve",AC45)))</formula>
    </cfRule>
  </conditionalFormatting>
  <conditionalFormatting sqref="AG45">
    <cfRule type="containsText" dxfId="2468" priority="82" operator="containsText" text="Extremo">
      <formula>NOT(ISERROR(SEARCH("Extremo",AG45)))</formula>
    </cfRule>
    <cfRule type="containsText" dxfId="2467" priority="83" operator="containsText" text="Alto">
      <formula>NOT(ISERROR(SEARCH("Alto",AG45)))</formula>
    </cfRule>
    <cfRule type="containsText" dxfId="2466" priority="84" operator="containsText" text="Moderado">
      <formula>NOT(ISERROR(SEARCH("Moderado",AG45)))</formula>
    </cfRule>
    <cfRule type="containsText" dxfId="2465" priority="85" operator="containsText" text="Menor">
      <formula>NOT(ISERROR(SEARCH("Menor",AG45)))</formula>
    </cfRule>
    <cfRule type="containsText" dxfId="2464" priority="86" operator="containsText" text="Bajo">
      <formula>NOT(ISERROR(SEARCH("Bajo",AG45)))</formula>
    </cfRule>
    <cfRule type="containsText" dxfId="2463" priority="87" operator="containsText" text="Moderado">
      <formula>NOT(ISERROR(SEARCH("Moderado",AG45)))</formula>
    </cfRule>
    <cfRule type="containsText" dxfId="2462" priority="88" operator="containsText" text="Extremo">
      <formula>NOT(ISERROR(SEARCH("Extremo",AG45)))</formula>
    </cfRule>
    <cfRule type="containsText" dxfId="2461" priority="89" operator="containsText" text="Baja">
      <formula>NOT(ISERROR(SEARCH("Baja",AG45)))</formula>
    </cfRule>
    <cfRule type="containsText" dxfId="2460" priority="90" operator="containsText" text="Alto">
      <formula>NOT(ISERROR(SEARCH("Alto",AG45)))</formula>
    </cfRule>
  </conditionalFormatting>
  <conditionalFormatting sqref="AE45:AE49">
    <cfRule type="containsText" dxfId="2459" priority="72" operator="containsText" text="Catastrófico">
      <formula>NOT(ISERROR(SEARCH("Catastrófico",AE45)))</formula>
    </cfRule>
    <cfRule type="containsText" dxfId="2458" priority="73" operator="containsText" text="Moderado">
      <formula>NOT(ISERROR(SEARCH("Moderado",AE45)))</formula>
    </cfRule>
    <cfRule type="containsText" dxfId="2457" priority="74" operator="containsText" text="Menor">
      <formula>NOT(ISERROR(SEARCH("Menor",AE45)))</formula>
    </cfRule>
    <cfRule type="containsText" dxfId="2456" priority="75" operator="containsText" text="Leve">
      <formula>NOT(ISERROR(SEARCH("Leve",AE45)))</formula>
    </cfRule>
    <cfRule type="containsText" dxfId="2455" priority="76" operator="containsText" text="Mayor">
      <formula>NOT(ISERROR(SEARCH("Mayor",AE45)))</formula>
    </cfRule>
  </conditionalFormatting>
  <conditionalFormatting sqref="N50">
    <cfRule type="containsText" dxfId="2454" priority="67" operator="containsText" text="Extremo">
      <formula>NOT(ISERROR(SEARCH("Extremo",N50)))</formula>
    </cfRule>
    <cfRule type="containsText" dxfId="2453" priority="68" operator="containsText" text="Alto">
      <formula>NOT(ISERROR(SEARCH("Alto",N50)))</formula>
    </cfRule>
    <cfRule type="containsText" dxfId="2452" priority="69" operator="containsText" text="Bajo">
      <formula>NOT(ISERROR(SEARCH("Bajo",N50)))</formula>
    </cfRule>
    <cfRule type="containsText" dxfId="2451" priority="70" operator="containsText" text="Moderado">
      <formula>NOT(ISERROR(SEARCH("Moderado",N50)))</formula>
    </cfRule>
    <cfRule type="containsText" dxfId="2450" priority="71" operator="containsText" text="Extremo">
      <formula>NOT(ISERROR(SEARCH("Extremo",N50)))</formula>
    </cfRule>
  </conditionalFormatting>
  <conditionalFormatting sqref="I50">
    <cfRule type="containsText" dxfId="2449" priority="44" operator="containsText" text="Muy Baja">
      <formula>NOT(ISERROR(SEARCH("Muy Baja",I50)))</formula>
    </cfRule>
    <cfRule type="containsText" dxfId="2448" priority="45" operator="containsText" text="Baja">
      <formula>NOT(ISERROR(SEARCH("Baja",I50)))</formula>
    </cfRule>
    <cfRule type="containsText" dxfId="2447" priority="47" operator="containsText" text="Muy Alta">
      <formula>NOT(ISERROR(SEARCH("Muy Alta",I50)))</formula>
    </cfRule>
    <cfRule type="containsText" dxfId="2446" priority="48" operator="containsText" text="Alta">
      <formula>NOT(ISERROR(SEARCH("Alta",I50)))</formula>
    </cfRule>
    <cfRule type="containsText" dxfId="2445" priority="49" operator="containsText" text="Media">
      <formula>NOT(ISERROR(SEARCH("Media",I50)))</formula>
    </cfRule>
    <cfRule type="containsText" dxfId="2444" priority="50" operator="containsText" text="Media">
      <formula>NOT(ISERROR(SEARCH("Media",I50)))</formula>
    </cfRule>
    <cfRule type="containsText" dxfId="2443" priority="51" operator="containsText" text="Media">
      <formula>NOT(ISERROR(SEARCH("Media",I50)))</formula>
    </cfRule>
    <cfRule type="containsText" dxfId="2442" priority="52" operator="containsText" text="Muy Baja">
      <formula>NOT(ISERROR(SEARCH("Muy Baja",I50)))</formula>
    </cfRule>
    <cfRule type="containsText" dxfId="2441" priority="53" operator="containsText" text="Baja">
      <formula>NOT(ISERROR(SEARCH("Baja",I50)))</formula>
    </cfRule>
    <cfRule type="containsText" dxfId="2440" priority="54" operator="containsText" text="Muy Baja">
      <formula>NOT(ISERROR(SEARCH("Muy Baja",I50)))</formula>
    </cfRule>
    <cfRule type="containsText" dxfId="2439" priority="55" operator="containsText" text="Muy Baja">
      <formula>NOT(ISERROR(SEARCH("Muy Baja",I50)))</formula>
    </cfRule>
    <cfRule type="containsText" dxfId="2438" priority="56" operator="containsText" text="Muy Baja">
      <formula>NOT(ISERROR(SEARCH("Muy Baja",I50)))</formula>
    </cfRule>
    <cfRule type="containsText" dxfId="2437" priority="57" operator="containsText" text="Muy Baja'Tabla probabilidad'!">
      <formula>NOT(ISERROR(SEARCH("Muy Baja'Tabla probabilidad'!",I50)))</formula>
    </cfRule>
    <cfRule type="containsText" dxfId="2436" priority="58" operator="containsText" text="Muy bajo">
      <formula>NOT(ISERROR(SEARCH("Muy bajo",I50)))</formula>
    </cfRule>
    <cfRule type="containsText" dxfId="2435" priority="59" operator="containsText" text="Alta">
      <formula>NOT(ISERROR(SEARCH("Alta",I50)))</formula>
    </cfRule>
    <cfRule type="containsText" dxfId="2434" priority="60" operator="containsText" text="Media">
      <formula>NOT(ISERROR(SEARCH("Media",I50)))</formula>
    </cfRule>
    <cfRule type="containsText" dxfId="2433" priority="61" operator="containsText" text="Baja">
      <formula>NOT(ISERROR(SEARCH("Baja",I50)))</formula>
    </cfRule>
    <cfRule type="containsText" dxfId="2432" priority="62" operator="containsText" text="Muy baja">
      <formula>NOT(ISERROR(SEARCH("Muy baja",I50)))</formula>
    </cfRule>
    <cfRule type="cellIs" dxfId="2431" priority="65" operator="between">
      <formula>1</formula>
      <formula>2</formula>
    </cfRule>
    <cfRule type="cellIs" dxfId="2430" priority="66" operator="between">
      <formula>0</formula>
      <formula>2</formula>
    </cfRule>
  </conditionalFormatting>
  <conditionalFormatting sqref="I50">
    <cfRule type="containsText" dxfId="2429" priority="46" operator="containsText" text="Muy Alta">
      <formula>NOT(ISERROR(SEARCH("Muy Alta",I50)))</formula>
    </cfRule>
  </conditionalFormatting>
  <conditionalFormatting sqref="Y50:Y54">
    <cfRule type="containsText" dxfId="2428" priority="26" operator="containsText" text="Muy Alta">
      <formula>NOT(ISERROR(SEARCH("Muy Alta",Y50)))</formula>
    </cfRule>
    <cfRule type="containsText" dxfId="2427" priority="27" operator="containsText" text="Alta">
      <formula>NOT(ISERROR(SEARCH("Alta",Y50)))</formula>
    </cfRule>
    <cfRule type="containsText" dxfId="2426" priority="28" operator="containsText" text="Media">
      <formula>NOT(ISERROR(SEARCH("Media",Y50)))</formula>
    </cfRule>
    <cfRule type="containsText" dxfId="2425" priority="29" operator="containsText" text="Muy Baja">
      <formula>NOT(ISERROR(SEARCH("Muy Baja",Y50)))</formula>
    </cfRule>
    <cfRule type="containsText" dxfId="2424" priority="30" operator="containsText" text="Baja">
      <formula>NOT(ISERROR(SEARCH("Baja",Y50)))</formula>
    </cfRule>
    <cfRule type="containsText" dxfId="2423" priority="31" operator="containsText" text="Muy Baja">
      <formula>NOT(ISERROR(SEARCH("Muy Baja",Y50)))</formula>
    </cfRule>
  </conditionalFormatting>
  <conditionalFormatting sqref="AC50:AC54">
    <cfRule type="containsText" dxfId="2422" priority="21" operator="containsText" text="Catastrófico">
      <formula>NOT(ISERROR(SEARCH("Catastrófico",AC50)))</formula>
    </cfRule>
    <cfRule type="containsText" dxfId="2421" priority="22" operator="containsText" text="Mayor">
      <formula>NOT(ISERROR(SEARCH("Mayor",AC50)))</formula>
    </cfRule>
    <cfRule type="containsText" dxfId="2420" priority="23" operator="containsText" text="Moderado">
      <formula>NOT(ISERROR(SEARCH("Moderado",AC50)))</formula>
    </cfRule>
    <cfRule type="containsText" dxfId="2419" priority="24" operator="containsText" text="Menor">
      <formula>NOT(ISERROR(SEARCH("Menor",AC50)))</formula>
    </cfRule>
    <cfRule type="containsText" dxfId="2418" priority="25" operator="containsText" text="Leve">
      <formula>NOT(ISERROR(SEARCH("Leve",AC50)))</formula>
    </cfRule>
  </conditionalFormatting>
  <conditionalFormatting sqref="AG50">
    <cfRule type="containsText" dxfId="2417" priority="12" operator="containsText" text="Extremo">
      <formula>NOT(ISERROR(SEARCH("Extremo",AG50)))</formula>
    </cfRule>
    <cfRule type="containsText" dxfId="2416" priority="13" operator="containsText" text="Alto">
      <formula>NOT(ISERROR(SEARCH("Alto",AG50)))</formula>
    </cfRule>
    <cfRule type="containsText" dxfId="2415" priority="14" operator="containsText" text="Moderado">
      <formula>NOT(ISERROR(SEARCH("Moderado",AG50)))</formula>
    </cfRule>
    <cfRule type="containsText" dxfId="2414" priority="15" operator="containsText" text="Menor">
      <formula>NOT(ISERROR(SEARCH("Menor",AG50)))</formula>
    </cfRule>
    <cfRule type="containsText" dxfId="2413" priority="16" operator="containsText" text="Bajo">
      <formula>NOT(ISERROR(SEARCH("Bajo",AG50)))</formula>
    </cfRule>
    <cfRule type="containsText" dxfId="2412" priority="17" operator="containsText" text="Moderado">
      <formula>NOT(ISERROR(SEARCH("Moderado",AG50)))</formula>
    </cfRule>
    <cfRule type="containsText" dxfId="2411" priority="18" operator="containsText" text="Extremo">
      <formula>NOT(ISERROR(SEARCH("Extremo",AG50)))</formula>
    </cfRule>
    <cfRule type="containsText" dxfId="2410" priority="19" operator="containsText" text="Baja">
      <formula>NOT(ISERROR(SEARCH("Baja",AG50)))</formula>
    </cfRule>
    <cfRule type="containsText" dxfId="2409" priority="20" operator="containsText" text="Alto">
      <formula>NOT(ISERROR(SEARCH("Alto",AG50)))</formula>
    </cfRule>
  </conditionalFormatting>
  <conditionalFormatting sqref="AE50:AE54">
    <cfRule type="containsText" dxfId="2408" priority="2" operator="containsText" text="Catastrófico">
      <formula>NOT(ISERROR(SEARCH("Catastrófico",AE50)))</formula>
    </cfRule>
    <cfRule type="containsText" dxfId="2407" priority="3" operator="containsText" text="Moderado">
      <formula>NOT(ISERROR(SEARCH("Moderado",AE50)))</formula>
    </cfRule>
    <cfRule type="containsText" dxfId="2406" priority="4" operator="containsText" text="Menor">
      <formula>NOT(ISERROR(SEARCH("Menor",AE50)))</formula>
    </cfRule>
    <cfRule type="containsText" dxfId="2405" priority="5" operator="containsText" text="Leve">
      <formula>NOT(ISERROR(SEARCH("Leve",AE50)))</formula>
    </cfRule>
    <cfRule type="containsText" dxfId="2404" priority="6" operator="containsText" text="Mayor">
      <formula>NOT(ISERROR(SEARCH("Mayor",AE50)))</formula>
    </cfRule>
  </conditionalFormatting>
  <dataValidations count="1">
    <dataValidation allowBlank="1" showInputMessage="1" showErrorMessage="1" prompt="Enunciar cuál es el control" sqref="P13 P10:P11 P15:P18" xr:uid="{61608951-B30F-46D6-9B55-58D8D41F5FD9}"/>
  </dataValidations>
  <pageMargins left="0.7" right="0.7" top="0.75" bottom="0.75" header="0.3" footer="0.3"/>
  <pageSetup orientation="portrait" r:id="rId1"/>
  <drawing r:id="rId2"/>
  <extLst>
    <ext xmlns:x14="http://schemas.microsoft.com/office/spreadsheetml/2009/9/main" uri="{78C0D931-6437-407d-A8EE-F0AAD7539E65}">
      <x14:conditionalFormattings>
        <x14:conditionalFormatting xmlns:xm="http://schemas.microsoft.com/office/excel/2006/main">
          <x14:cfRule type="containsText" priority="849" operator="containsText" id="{85F911A9-FF11-4B11-A4CC-F406EAB53E70}">
            <xm:f>NOT(ISERROR(SEARCH('Tabla probabilidad'!$B$5,I10)))</xm:f>
            <xm:f>'Tabla probabilidad'!$B$5</xm:f>
            <x14:dxf>
              <font>
                <color rgb="FF006100"/>
              </font>
              <fill>
                <patternFill>
                  <bgColor rgb="FFC6EFCE"/>
                </patternFill>
              </fill>
            </x14:dxf>
          </x14:cfRule>
          <x14:cfRule type="containsText" priority="850" operator="containsText" id="{C222FDBF-3C08-4113-9351-76033CF06434}">
            <xm:f>NOT(ISERROR(SEARCH('Tabla probabilidad'!$B$5,I10)))</xm:f>
            <xm:f>'Tabla probabilidad'!$B$5</xm:f>
            <x14:dxf>
              <font>
                <color rgb="FF9C0006"/>
              </font>
              <fill>
                <patternFill>
                  <bgColor rgb="FFFFC7CE"/>
                </patternFill>
              </fill>
            </x14:dxf>
          </x14:cfRule>
          <xm:sqref>I10</xm:sqref>
        </x14:conditionalFormatting>
        <x14:conditionalFormatting xmlns:xm="http://schemas.microsoft.com/office/excel/2006/main">
          <x14:cfRule type="containsText" priority="581" operator="containsText" id="{130BBF8F-6F36-4C1F-BB40-DA538C9DA4BA}">
            <xm:f>NOT(ISERROR(SEARCH('Tabla probabilidad'!$B$5,I15)))</xm:f>
            <xm:f>'Tabla probabilidad'!$B$5</xm:f>
            <x14:dxf>
              <font>
                <color rgb="FF006100"/>
              </font>
              <fill>
                <patternFill>
                  <bgColor rgb="FFC6EFCE"/>
                </patternFill>
              </fill>
            </x14:dxf>
          </x14:cfRule>
          <x14:cfRule type="containsText" priority="582" operator="containsText" id="{0DBD8F32-72F4-47FE-A8E8-92CA123A277C}">
            <xm:f>NOT(ISERROR(SEARCH('Tabla probabilidad'!$B$5,I15)))</xm:f>
            <xm:f>'Tabla probabilidad'!$B$5</xm:f>
            <x14:dxf>
              <font>
                <color rgb="FF9C0006"/>
              </font>
              <fill>
                <patternFill>
                  <bgColor rgb="FFFFC7CE"/>
                </patternFill>
              </fill>
            </x14:dxf>
          </x14:cfRule>
          <xm:sqref>I15 I20</xm:sqref>
        </x14:conditionalFormatting>
        <x14:conditionalFormatting xmlns:xm="http://schemas.microsoft.com/office/excel/2006/main">
          <x14:cfRule type="containsText" priority="421" operator="containsText" id="{DF7D542B-1BF1-4317-8F9F-9E217298398A}">
            <xm:f>NOT(ISERROR(SEARCH('Tabla probabilidad'!$B$5,I25)))</xm:f>
            <xm:f>'Tabla probabilidad'!$B$5</xm:f>
            <x14:dxf>
              <font>
                <color rgb="FF006100"/>
              </font>
              <fill>
                <patternFill>
                  <bgColor rgb="FFC6EFCE"/>
                </patternFill>
              </fill>
            </x14:dxf>
          </x14:cfRule>
          <x14:cfRule type="containsText" priority="422" operator="containsText" id="{588CF624-76F0-4DA9-B250-68F531E8679C}">
            <xm:f>NOT(ISERROR(SEARCH('Tabla probabilidad'!$B$5,I25)))</xm:f>
            <xm:f>'Tabla probabilidad'!$B$5</xm:f>
            <x14:dxf>
              <font>
                <color rgb="FF9C0006"/>
              </font>
              <fill>
                <patternFill>
                  <bgColor rgb="FFFFC7CE"/>
                </patternFill>
              </fill>
            </x14:dxf>
          </x14:cfRule>
          <xm:sqref>I25 I30 I35</xm:sqref>
        </x14:conditionalFormatting>
        <x14:conditionalFormatting xmlns:xm="http://schemas.microsoft.com/office/excel/2006/main">
          <x14:cfRule type="containsText" priority="203" operator="containsText" id="{D71E484F-FE07-4D18-8E45-7EB7DDE70E2C}">
            <xm:f>NOT(ISERROR(SEARCH('Tabla probabilidad'!$B$5,I40)))</xm:f>
            <xm:f>'Tabla probabilidad'!$B$5</xm:f>
            <x14:dxf>
              <font>
                <color rgb="FF006100"/>
              </font>
              <fill>
                <patternFill>
                  <bgColor rgb="FFC6EFCE"/>
                </patternFill>
              </fill>
            </x14:dxf>
          </x14:cfRule>
          <x14:cfRule type="containsText" priority="204" operator="containsText" id="{DC4E61ED-7433-4BAB-A2FA-262F21FE4597}">
            <xm:f>NOT(ISERROR(SEARCH('Tabla probabilidad'!$B$5,I40)))</xm:f>
            <xm:f>'Tabla probabilidad'!$B$5</xm:f>
            <x14:dxf>
              <font>
                <color rgb="FF9C0006"/>
              </font>
              <fill>
                <patternFill>
                  <bgColor rgb="FFFFC7CE"/>
                </patternFill>
              </fill>
            </x14:dxf>
          </x14:cfRule>
          <xm:sqref>I40</xm:sqref>
        </x14:conditionalFormatting>
        <x14:conditionalFormatting xmlns:xm="http://schemas.microsoft.com/office/excel/2006/main">
          <x14:cfRule type="containsText" priority="133" operator="containsText" id="{91325732-CCEB-40E7-9A2C-98900CB15E77}">
            <xm:f>NOT(ISERROR(SEARCH('Tabla probabilidad'!$B$5,I45)))</xm:f>
            <xm:f>'Tabla probabilidad'!$B$5</xm:f>
            <x14:dxf>
              <font>
                <color rgb="FF006100"/>
              </font>
              <fill>
                <patternFill>
                  <bgColor rgb="FFC6EFCE"/>
                </patternFill>
              </fill>
            </x14:dxf>
          </x14:cfRule>
          <x14:cfRule type="containsText" priority="134" operator="containsText" id="{36243104-5BAC-4A7B-8705-D48F4AC59121}">
            <xm:f>NOT(ISERROR(SEARCH('Tabla probabilidad'!$B$5,I45)))</xm:f>
            <xm:f>'Tabla probabilidad'!$B$5</xm:f>
            <x14:dxf>
              <font>
                <color rgb="FF9C0006"/>
              </font>
              <fill>
                <patternFill>
                  <bgColor rgb="FFFFC7CE"/>
                </patternFill>
              </fill>
            </x14:dxf>
          </x14:cfRule>
          <xm:sqref>I45</xm:sqref>
        </x14:conditionalFormatting>
        <x14:conditionalFormatting xmlns:xm="http://schemas.microsoft.com/office/excel/2006/main">
          <x14:cfRule type="containsText" priority="63" operator="containsText" id="{3498E6D8-7225-4046-93C9-2583E1784B5A}">
            <xm:f>NOT(ISERROR(SEARCH('Tabla probabilidad'!$B$5,I50)))</xm:f>
            <xm:f>'Tabla probabilidad'!$B$5</xm:f>
            <x14:dxf>
              <font>
                <color rgb="FF006100"/>
              </font>
              <fill>
                <patternFill>
                  <bgColor rgb="FFC6EFCE"/>
                </patternFill>
              </fill>
            </x14:dxf>
          </x14:cfRule>
          <x14:cfRule type="containsText" priority="64" operator="containsText" id="{E63BDDF0-19FD-41FB-A743-3056F46EF7F2}">
            <xm:f>NOT(ISERROR(SEARCH('Tabla probabilidad'!$B$5,I50)))</xm:f>
            <xm:f>'Tabla probabilidad'!$B$5</xm:f>
            <x14:dxf>
              <font>
                <color rgb="FF9C0006"/>
              </font>
              <fill>
                <patternFill>
                  <bgColor rgb="FFFFC7CE"/>
                </patternFill>
              </fill>
            </x14:dxf>
          </x14:cfRule>
          <xm:sqref>I50</xm:sqref>
        </x14:conditionalFormatting>
      </x14:conditionalFormattings>
    </ext>
    <ext xmlns:x14="http://schemas.microsoft.com/office/spreadsheetml/2009/9/main" uri="{CCE6A557-97BC-4b89-ADB6-D9C93CAAB3DF}">
      <x14:dataValidations xmlns:xm="http://schemas.microsoft.com/office/excel/2006/main" count="10">
        <x14:dataValidation type="list" allowBlank="1" showInputMessage="1" showErrorMessage="1" xr:uid="{F6152631-F681-4C4E-BD91-BCB01166AE87}">
          <x14:formula1>
            <xm:f>LISTA!$J$3:$J$4</xm:f>
          </x14:formula1>
          <xm:sqref>AN10 AN15 AN20 AN25 AN30 AN35 AN40 AN45 AN50</xm:sqref>
        </x14:dataValidation>
        <x14:dataValidation type="list" allowBlank="1" showInputMessage="1" showErrorMessage="1" xr:uid="{270C6AF1-470F-403E-AB6A-1DF3F7D25A9D}">
          <x14:formula1>
            <xm:f>LISTA!$K$3:$K$6</xm:f>
          </x14:formula1>
          <xm:sqref>AH10 AH15 AH20 AH25 AH30 AH35 AH40 AH45 AH50</xm:sqref>
        </x14:dataValidation>
        <x14:dataValidation type="list" allowBlank="1" showInputMessage="1" showErrorMessage="1" xr:uid="{94376D5C-53F0-4688-9515-A14D1E0F7D9F}">
          <x14:formula1>
            <xm:f>LISTA!$F$3:$F$4</xm:f>
          </x14:formula1>
          <xm:sqref>S10:S54</xm:sqref>
        </x14:dataValidation>
        <x14:dataValidation type="list" allowBlank="1" showInputMessage="1" showErrorMessage="1" xr:uid="{B499CAED-1749-4DA2-99B1-B5FB19D917D8}">
          <x14:formula1>
            <xm:f>LISTA!$G$3:$G$4</xm:f>
          </x14:formula1>
          <xm:sqref>U10:U54</xm:sqref>
        </x14:dataValidation>
        <x14:dataValidation type="list" allowBlank="1" showInputMessage="1" showErrorMessage="1" xr:uid="{829348BB-3BA9-4F51-A95A-54A0B35C6704}">
          <x14:formula1>
            <xm:f>LISTA!$H$3:$H$4</xm:f>
          </x14:formula1>
          <xm:sqref>V10:V54</xm:sqref>
        </x14:dataValidation>
        <x14:dataValidation type="list" allowBlank="1" showInputMessage="1" showErrorMessage="1" xr:uid="{68E9454F-9727-41CD-95D8-6CCA21FDBA47}">
          <x14:formula1>
            <xm:f>LISTA!$I$3:$I$4</xm:f>
          </x14:formula1>
          <xm:sqref>W10:W54</xm:sqref>
        </x14:dataValidation>
        <x14:dataValidation type="list" allowBlank="1" showInputMessage="1" showErrorMessage="1" xr:uid="{3F1B1000-8CD2-4732-A507-20A58C38F3E8}">
          <x14:formula1>
            <xm:f>LISTA!$C$3:$C$10</xm:f>
          </x14:formula1>
          <xm:sqref>G10:G54</xm:sqref>
        </x14:dataValidation>
        <x14:dataValidation type="list" allowBlank="1" showInputMessage="1" showErrorMessage="1" xr:uid="{3C9F1541-7D6F-40D4-9706-FE4CB23C2382}">
          <x14:formula1>
            <xm:f>LISTA!$D$3:$D$31</xm:f>
          </x14:formula1>
          <xm:sqref>K10:K54</xm:sqref>
        </x14:dataValidation>
        <x14:dataValidation type="list" allowBlank="1" showInputMessage="1" showErrorMessage="1" xr:uid="{90AA8A76-33C7-489A-9B88-625243A4135E}">
          <x14:formula1>
            <xm:f>LISTA!$B$3:$B$9</xm:f>
          </x14:formula1>
          <xm:sqref>C10:C54</xm:sqref>
        </x14:dataValidation>
        <x14:dataValidation type="list" allowBlank="1" showInputMessage="1" showErrorMessage="1" xr:uid="{55F41AD7-F2FF-47D8-8429-7EF993D60E0F}">
          <x14:formula1>
            <xm:f>LISTA!$E$3:$E$5</xm:f>
          </x14:formula1>
          <xm:sqref>R10:R33 R35:R54</xm:sqref>
        </x14:dataValidation>
      </x14:dataValidations>
    </ext>
  </extLst>
</worksheet>
</file>

<file path=xl/worksheets/sheet6.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75783721-0FF2-4607-A9F1-DCF8BA3148B7}">
  <sheetPr>
    <tabColor theme="9" tint="0.39997558519241921"/>
  </sheetPr>
  <dimension ref="A3:I7"/>
  <sheetViews>
    <sheetView topLeftCell="D1" zoomScale="69" zoomScaleNormal="69" workbookViewId="0">
      <selection activeCell="G9" sqref="G9"/>
    </sheetView>
  </sheetViews>
  <sheetFormatPr baseColWidth="10" defaultColWidth="11.42578125" defaultRowHeight="15" x14ac:dyDescent="0.25"/>
  <cols>
    <col min="1" max="1" width="27.42578125" style="7" customWidth="1"/>
    <col min="2" max="2" width="33.28515625" style="7" customWidth="1"/>
    <col min="3" max="3" width="70.5703125" style="7" customWidth="1"/>
    <col min="4" max="4" width="46.5703125" style="7" customWidth="1"/>
    <col min="5" max="5" width="40.42578125" style="7" customWidth="1"/>
    <col min="6" max="6" width="41.28515625" style="7" customWidth="1"/>
    <col min="7" max="7" width="47.7109375" style="7" customWidth="1"/>
    <col min="8" max="8" width="42.85546875" style="7" customWidth="1"/>
    <col min="9" max="9" width="34" style="7" customWidth="1"/>
    <col min="10" max="16384" width="11.42578125" style="7"/>
  </cols>
  <sheetData>
    <row r="3" spans="1:9" x14ac:dyDescent="0.25">
      <c r="A3" s="381" t="s">
        <v>12</v>
      </c>
      <c r="B3" s="381"/>
      <c r="C3" s="381"/>
      <c r="D3" s="381"/>
      <c r="E3" s="381"/>
      <c r="F3" s="381"/>
      <c r="G3" s="381"/>
      <c r="H3" s="381"/>
    </row>
    <row r="4" spans="1:9" x14ac:dyDescent="0.25">
      <c r="A4" s="381"/>
      <c r="B4" s="381"/>
      <c r="C4" s="381"/>
      <c r="D4" s="381"/>
      <c r="E4" s="381"/>
      <c r="F4" s="381"/>
      <c r="G4" s="381"/>
      <c r="H4" s="381"/>
    </row>
    <row r="5" spans="1:9" ht="34.5" thickBot="1" x14ac:dyDescent="0.3">
      <c r="A5" s="19"/>
      <c r="B5" s="19"/>
      <c r="C5" s="19"/>
      <c r="D5" s="19"/>
      <c r="E5" s="19"/>
      <c r="F5" s="19"/>
      <c r="G5" s="19"/>
      <c r="H5" s="19"/>
    </row>
    <row r="6" spans="1:9" ht="71.25" customHeight="1" thickBot="1" x14ac:dyDescent="0.3">
      <c r="A6" s="382" t="s">
        <v>12</v>
      </c>
      <c r="B6" s="84" t="s">
        <v>93</v>
      </c>
      <c r="C6" s="85" t="s">
        <v>94</v>
      </c>
      <c r="D6" s="85" t="s">
        <v>95</v>
      </c>
      <c r="E6" s="85" t="s">
        <v>96</v>
      </c>
      <c r="F6" s="85" t="s">
        <v>97</v>
      </c>
      <c r="G6" s="170" t="s">
        <v>98</v>
      </c>
      <c r="H6" s="84" t="s">
        <v>99</v>
      </c>
      <c r="I6" s="84" t="s">
        <v>364</v>
      </c>
    </row>
    <row r="7" spans="1:9" ht="265.5" customHeight="1" thickBot="1" x14ac:dyDescent="0.3">
      <c r="A7" s="383"/>
      <c r="B7" s="20" t="s">
        <v>100</v>
      </c>
      <c r="C7" s="20" t="s">
        <v>101</v>
      </c>
      <c r="D7" s="20" t="s">
        <v>102</v>
      </c>
      <c r="E7" s="20" t="s">
        <v>103</v>
      </c>
      <c r="F7" s="20" t="s">
        <v>104</v>
      </c>
      <c r="G7" s="21" t="s">
        <v>105</v>
      </c>
      <c r="H7" s="195" t="s">
        <v>106</v>
      </c>
      <c r="I7" s="195" t="s">
        <v>365</v>
      </c>
    </row>
  </sheetData>
  <mergeCells count="2">
    <mergeCell ref="A3:H4"/>
    <mergeCell ref="A6:A7"/>
  </mergeCells>
  <pageMargins left="0.7" right="0.7" top="0.75" bottom="0.75" header="0.3" footer="0.3"/>
</worksheet>
</file>

<file path=xl/worksheets/sheet7.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55210667-3AFD-47FD-9605-A490F90675A5}">
  <sheetPr>
    <tabColor rgb="FF00B0F0"/>
  </sheetPr>
  <dimension ref="A1:EG735"/>
  <sheetViews>
    <sheetView topLeftCell="A4" zoomScale="90" zoomScaleNormal="90" workbookViewId="0">
      <selection activeCell="C9" sqref="C9"/>
    </sheetView>
  </sheetViews>
  <sheetFormatPr baseColWidth="10" defaultRowHeight="15" x14ac:dyDescent="0.25"/>
  <cols>
    <col min="2" max="2" width="24.140625" customWidth="1"/>
    <col min="3" max="3" width="75.7109375" customWidth="1"/>
    <col min="4" max="4" width="29.85546875" customWidth="1"/>
    <col min="32" max="137" width="11.42578125" style="119"/>
  </cols>
  <sheetData>
    <row r="1" spans="1:31" s="119" customFormat="1" x14ac:dyDescent="0.25"/>
    <row r="2" spans="1:31" ht="23.25" x14ac:dyDescent="0.25">
      <c r="A2" s="7"/>
      <c r="B2" s="384" t="s">
        <v>107</v>
      </c>
      <c r="C2" s="384"/>
      <c r="D2" s="384"/>
      <c r="E2" s="7"/>
      <c r="F2" s="7"/>
      <c r="G2" s="7"/>
      <c r="H2" s="7"/>
      <c r="I2" s="7"/>
      <c r="J2" s="7"/>
      <c r="K2" s="7"/>
      <c r="L2" s="7"/>
      <c r="M2" s="7"/>
      <c r="N2" s="7"/>
      <c r="O2" s="7"/>
      <c r="P2" s="7"/>
      <c r="Q2" s="7"/>
      <c r="R2" s="7"/>
      <c r="S2" s="7"/>
      <c r="T2" s="7"/>
      <c r="U2" s="7"/>
      <c r="V2" s="7"/>
      <c r="W2" s="7"/>
      <c r="X2" s="7"/>
      <c r="Y2" s="7"/>
      <c r="Z2" s="7"/>
      <c r="AA2" s="7"/>
      <c r="AB2" s="7"/>
      <c r="AC2" s="7"/>
      <c r="AD2" s="7"/>
      <c r="AE2" s="7"/>
    </row>
    <row r="3" spans="1:31" x14ac:dyDescent="0.25">
      <c r="A3" s="7"/>
      <c r="B3" s="108"/>
      <c r="C3" s="108"/>
      <c r="D3" s="108"/>
      <c r="E3" s="7"/>
      <c r="F3" s="7"/>
      <c r="G3" s="7"/>
      <c r="H3" s="7"/>
      <c r="I3" s="7"/>
      <c r="J3" s="7"/>
      <c r="K3" s="7"/>
      <c r="L3" s="7"/>
      <c r="M3" s="7"/>
      <c r="N3" s="7"/>
      <c r="O3" s="7"/>
      <c r="P3" s="7"/>
      <c r="Q3" s="7"/>
      <c r="R3" s="7"/>
      <c r="S3" s="7"/>
      <c r="T3" s="7"/>
      <c r="U3" s="7"/>
      <c r="V3" s="7"/>
      <c r="W3" s="7"/>
      <c r="X3" s="7"/>
      <c r="Y3" s="7"/>
      <c r="Z3" s="7"/>
      <c r="AA3" s="7"/>
      <c r="AB3" s="7"/>
      <c r="AC3" s="7"/>
      <c r="AD3" s="7"/>
      <c r="AE3" s="7"/>
    </row>
    <row r="4" spans="1:31" ht="23.25" x14ac:dyDescent="0.25">
      <c r="A4" s="7"/>
      <c r="B4" s="22"/>
      <c r="C4" s="122" t="s">
        <v>108</v>
      </c>
      <c r="D4" s="122" t="s">
        <v>109</v>
      </c>
      <c r="E4" s="7"/>
      <c r="F4" s="7"/>
      <c r="G4" s="7"/>
      <c r="H4" s="7"/>
      <c r="I4" s="7"/>
      <c r="J4" s="7"/>
      <c r="K4" s="7"/>
      <c r="L4" s="7"/>
      <c r="M4" s="7"/>
      <c r="N4" s="7"/>
      <c r="O4" s="7"/>
      <c r="P4" s="7"/>
      <c r="Q4" s="7"/>
      <c r="R4" s="7"/>
      <c r="S4" s="7"/>
      <c r="T4" s="7"/>
      <c r="U4" s="7"/>
      <c r="V4" s="7"/>
      <c r="W4" s="7"/>
      <c r="X4" s="7"/>
      <c r="Y4" s="7"/>
      <c r="Z4" s="7"/>
      <c r="AA4" s="7"/>
      <c r="AB4" s="7"/>
      <c r="AC4" s="7"/>
      <c r="AD4" s="7"/>
      <c r="AE4" s="7"/>
    </row>
    <row r="5" spans="1:31" ht="46.5" x14ac:dyDescent="0.25">
      <c r="A5" s="7"/>
      <c r="B5" s="123" t="s">
        <v>110</v>
      </c>
      <c r="C5" s="124" t="s">
        <v>391</v>
      </c>
      <c r="D5" s="125">
        <v>0.2</v>
      </c>
      <c r="E5" s="7"/>
      <c r="F5" s="7"/>
      <c r="G5" s="7"/>
      <c r="H5" s="7"/>
      <c r="I5" s="7"/>
      <c r="J5" s="7"/>
      <c r="K5" s="7"/>
      <c r="L5" s="7"/>
      <c r="M5" s="7"/>
      <c r="N5" s="7"/>
      <c r="O5" s="7"/>
      <c r="P5" s="7"/>
      <c r="Q5" s="7"/>
      <c r="R5" s="7"/>
      <c r="S5" s="7"/>
      <c r="T5" s="7"/>
      <c r="U5" s="7"/>
      <c r="V5" s="7"/>
      <c r="W5" s="7"/>
      <c r="X5" s="7"/>
      <c r="Y5" s="7"/>
      <c r="Z5" s="7"/>
      <c r="AA5" s="7"/>
      <c r="AB5" s="7"/>
      <c r="AC5" s="7"/>
      <c r="AD5" s="7"/>
      <c r="AE5" s="7"/>
    </row>
    <row r="6" spans="1:31" ht="46.5" x14ac:dyDescent="0.25">
      <c r="A6" s="7"/>
      <c r="B6" s="126" t="s">
        <v>111</v>
      </c>
      <c r="C6" s="127" t="s">
        <v>112</v>
      </c>
      <c r="D6" s="128">
        <v>0.4</v>
      </c>
      <c r="E6" s="7"/>
      <c r="F6" s="7"/>
      <c r="G6" s="7"/>
      <c r="H6" s="7"/>
      <c r="I6" s="7"/>
      <c r="J6" s="7"/>
      <c r="K6" s="7"/>
      <c r="L6" s="7"/>
      <c r="M6" s="7"/>
      <c r="N6" s="7"/>
      <c r="O6" s="7"/>
      <c r="P6" s="7"/>
      <c r="Q6" s="7"/>
      <c r="R6" s="7"/>
      <c r="S6" s="7"/>
      <c r="T6" s="7"/>
      <c r="U6" s="7"/>
      <c r="V6" s="7"/>
      <c r="W6" s="7"/>
      <c r="X6" s="7"/>
      <c r="Y6" s="7"/>
      <c r="Z6" s="7"/>
      <c r="AA6" s="7"/>
      <c r="AB6" s="7"/>
      <c r="AC6" s="7"/>
      <c r="AD6" s="7"/>
      <c r="AE6" s="7"/>
    </row>
    <row r="7" spans="1:31" ht="46.5" x14ac:dyDescent="0.25">
      <c r="A7" s="7"/>
      <c r="B7" s="129" t="s">
        <v>113</v>
      </c>
      <c r="C7" s="127" t="s">
        <v>114</v>
      </c>
      <c r="D7" s="128">
        <v>0.6</v>
      </c>
      <c r="E7" s="7"/>
      <c r="F7" s="7"/>
      <c r="G7" s="7"/>
      <c r="H7" s="7"/>
      <c r="I7" s="7"/>
      <c r="J7" s="7"/>
      <c r="K7" s="7"/>
      <c r="L7" s="7"/>
      <c r="M7" s="7"/>
      <c r="N7" s="7"/>
      <c r="O7" s="7"/>
      <c r="P7" s="7"/>
      <c r="Q7" s="7"/>
      <c r="R7" s="7"/>
      <c r="S7" s="7"/>
      <c r="T7" s="7"/>
      <c r="U7" s="7"/>
      <c r="V7" s="7"/>
      <c r="W7" s="7"/>
      <c r="X7" s="7"/>
      <c r="Y7" s="7"/>
      <c r="Z7" s="7"/>
      <c r="AA7" s="7"/>
      <c r="AB7" s="7"/>
      <c r="AC7" s="7"/>
      <c r="AD7" s="7"/>
      <c r="AE7" s="7"/>
    </row>
    <row r="8" spans="1:31" ht="69.75" x14ac:dyDescent="0.25">
      <c r="A8" s="7"/>
      <c r="B8" s="130" t="s">
        <v>115</v>
      </c>
      <c r="C8" s="127" t="s">
        <v>116</v>
      </c>
      <c r="D8" s="128">
        <v>0.8</v>
      </c>
      <c r="E8" s="7"/>
      <c r="F8" s="7"/>
      <c r="G8" s="7"/>
      <c r="H8" s="7"/>
      <c r="I8" s="7"/>
      <c r="J8" s="7"/>
      <c r="K8" s="7"/>
      <c r="L8" s="7"/>
      <c r="M8" s="7"/>
      <c r="N8" s="7"/>
      <c r="O8" s="7"/>
      <c r="P8" s="7"/>
      <c r="Q8" s="7"/>
      <c r="R8" s="7"/>
      <c r="S8" s="7"/>
      <c r="T8" s="7"/>
      <c r="U8" s="7"/>
      <c r="V8" s="7"/>
      <c r="W8" s="7"/>
      <c r="X8" s="7"/>
      <c r="Y8" s="7"/>
      <c r="Z8" s="7"/>
      <c r="AA8" s="7"/>
      <c r="AB8" s="7"/>
      <c r="AC8" s="7"/>
      <c r="AD8" s="7"/>
      <c r="AE8" s="7"/>
    </row>
    <row r="9" spans="1:31" ht="46.5" x14ac:dyDescent="0.25">
      <c r="A9" s="7"/>
      <c r="B9" s="131" t="s">
        <v>117</v>
      </c>
      <c r="C9" s="127" t="s">
        <v>118</v>
      </c>
      <c r="D9" s="128">
        <v>1</v>
      </c>
      <c r="E9" s="7"/>
      <c r="F9" s="7"/>
      <c r="G9" s="7"/>
      <c r="H9" s="7"/>
      <c r="I9" s="7"/>
      <c r="J9" s="7"/>
      <c r="K9" s="7"/>
      <c r="L9" s="7"/>
      <c r="M9" s="7"/>
      <c r="N9" s="7"/>
      <c r="O9" s="7"/>
      <c r="P9" s="7"/>
      <c r="Q9" s="7"/>
      <c r="R9" s="7"/>
      <c r="S9" s="7"/>
      <c r="T9" s="7"/>
      <c r="U9" s="7"/>
      <c r="V9" s="7"/>
      <c r="W9" s="7"/>
      <c r="X9" s="7"/>
      <c r="Y9" s="7"/>
      <c r="Z9" s="7"/>
      <c r="AA9" s="7"/>
      <c r="AB9" s="7"/>
      <c r="AC9" s="7"/>
      <c r="AD9" s="7"/>
      <c r="AE9" s="7"/>
    </row>
    <row r="10" spans="1:31" x14ac:dyDescent="0.25">
      <c r="A10" s="7"/>
      <c r="B10" s="23"/>
      <c r="C10" s="23"/>
      <c r="D10" s="23"/>
      <c r="E10" s="7"/>
      <c r="F10" s="7"/>
      <c r="G10" s="7"/>
      <c r="H10" s="7"/>
      <c r="I10" s="7"/>
      <c r="J10" s="7"/>
      <c r="K10" s="7"/>
      <c r="L10" s="7"/>
      <c r="M10" s="7"/>
      <c r="N10" s="7"/>
      <c r="O10" s="7"/>
      <c r="P10" s="7"/>
      <c r="Q10" s="7"/>
      <c r="R10" s="7"/>
      <c r="S10" s="7"/>
      <c r="T10" s="7"/>
      <c r="U10" s="7"/>
      <c r="V10" s="7"/>
      <c r="W10" s="7"/>
      <c r="X10" s="7"/>
      <c r="Y10" s="7"/>
      <c r="Z10" s="7"/>
      <c r="AA10" s="7"/>
      <c r="AB10" s="7"/>
      <c r="AC10" s="7"/>
      <c r="AD10" s="7"/>
      <c r="AE10" s="7"/>
    </row>
    <row r="11" spans="1:31" ht="16.5" x14ac:dyDescent="0.25">
      <c r="A11" s="7"/>
      <c r="B11" s="24"/>
      <c r="C11" s="23"/>
      <c r="D11" s="23"/>
      <c r="E11" s="7"/>
      <c r="F11" s="7"/>
      <c r="G11" s="7"/>
      <c r="H11" s="7"/>
      <c r="I11" s="7"/>
      <c r="J11" s="7"/>
      <c r="K11" s="7"/>
      <c r="L11" s="7"/>
      <c r="M11" s="7"/>
      <c r="N11" s="7"/>
      <c r="O11" s="7"/>
      <c r="P11" s="7"/>
      <c r="Q11" s="7"/>
      <c r="R11" s="7"/>
      <c r="S11" s="7"/>
      <c r="T11" s="7"/>
      <c r="U11" s="7"/>
      <c r="V11" s="7"/>
      <c r="W11" s="7"/>
      <c r="X11" s="7"/>
      <c r="Y11" s="7"/>
      <c r="Z11" s="7"/>
      <c r="AA11" s="7"/>
      <c r="AB11" s="7"/>
      <c r="AC11" s="7"/>
      <c r="AD11" s="7"/>
      <c r="AE11" s="7"/>
    </row>
    <row r="12" spans="1:31" x14ac:dyDescent="0.25">
      <c r="A12" s="7"/>
      <c r="B12" s="23"/>
      <c r="C12" s="23"/>
      <c r="D12" s="23"/>
      <c r="E12" s="7"/>
      <c r="F12" s="7"/>
      <c r="G12" s="7"/>
      <c r="H12" s="7"/>
      <c r="I12" s="7"/>
      <c r="J12" s="7"/>
      <c r="K12" s="7"/>
      <c r="L12" s="7"/>
      <c r="M12" s="7"/>
      <c r="N12" s="7"/>
      <c r="O12" s="7"/>
      <c r="P12" s="7"/>
      <c r="Q12" s="7"/>
      <c r="R12" s="7"/>
      <c r="S12" s="7"/>
      <c r="T12" s="7"/>
      <c r="U12" s="7"/>
      <c r="V12" s="7"/>
      <c r="W12" s="7"/>
      <c r="X12" s="7"/>
      <c r="Y12" s="7"/>
      <c r="Z12" s="7"/>
      <c r="AA12" s="7"/>
      <c r="AB12" s="7"/>
      <c r="AC12" s="7"/>
      <c r="AD12" s="7"/>
      <c r="AE12" s="7"/>
    </row>
    <row r="13" spans="1:31" x14ac:dyDescent="0.25">
      <c r="A13" s="7"/>
      <c r="B13" s="23"/>
      <c r="C13" s="23"/>
      <c r="D13" s="23"/>
      <c r="E13" s="7"/>
      <c r="F13" s="7"/>
      <c r="G13" s="7"/>
      <c r="H13" s="7"/>
      <c r="I13" s="7"/>
      <c r="J13" s="7"/>
      <c r="K13" s="7"/>
      <c r="L13" s="7"/>
      <c r="M13" s="7"/>
      <c r="N13" s="7"/>
      <c r="O13" s="7"/>
      <c r="P13" s="7"/>
      <c r="Q13" s="7"/>
      <c r="R13" s="7"/>
      <c r="S13" s="7"/>
      <c r="T13" s="7"/>
      <c r="U13" s="7"/>
      <c r="V13" s="7"/>
      <c r="W13" s="7"/>
      <c r="X13" s="7"/>
      <c r="Y13" s="7"/>
      <c r="Z13" s="7"/>
      <c r="AA13" s="7"/>
      <c r="AB13" s="7"/>
      <c r="AC13" s="7"/>
      <c r="AD13" s="7"/>
      <c r="AE13" s="7"/>
    </row>
    <row r="14" spans="1:31" x14ac:dyDescent="0.25">
      <c r="A14" s="7"/>
      <c r="B14" s="23"/>
      <c r="C14" s="23"/>
      <c r="D14" s="23"/>
      <c r="E14" s="7"/>
      <c r="F14" s="7"/>
      <c r="G14" s="7"/>
      <c r="H14" s="7"/>
      <c r="I14" s="7"/>
      <c r="J14" s="7"/>
      <c r="K14" s="7"/>
      <c r="L14" s="7"/>
      <c r="M14" s="7"/>
      <c r="N14" s="7"/>
      <c r="O14" s="7"/>
      <c r="P14" s="7"/>
      <c r="Q14" s="7"/>
      <c r="R14" s="7"/>
      <c r="S14" s="7"/>
      <c r="T14" s="7"/>
      <c r="U14" s="7"/>
      <c r="V14" s="7"/>
      <c r="W14" s="7"/>
      <c r="X14" s="7"/>
      <c r="Y14" s="7"/>
      <c r="Z14" s="7"/>
      <c r="AA14" s="7"/>
      <c r="AB14" s="7"/>
      <c r="AC14" s="7"/>
      <c r="AD14" s="7"/>
      <c r="AE14" s="7"/>
    </row>
    <row r="15" spans="1:31" x14ac:dyDescent="0.25">
      <c r="A15" s="7"/>
      <c r="B15" s="23"/>
      <c r="C15" s="23"/>
      <c r="D15" s="23"/>
      <c r="E15" s="7"/>
      <c r="F15" s="7"/>
      <c r="G15" s="7"/>
      <c r="H15" s="7"/>
      <c r="I15" s="7"/>
      <c r="J15" s="7"/>
      <c r="K15" s="7"/>
      <c r="L15" s="7"/>
      <c r="M15" s="7"/>
      <c r="N15" s="7"/>
      <c r="O15" s="7"/>
      <c r="P15" s="7"/>
      <c r="Q15" s="7"/>
      <c r="R15" s="7"/>
      <c r="S15" s="7"/>
      <c r="T15" s="7"/>
      <c r="U15" s="7"/>
      <c r="V15" s="7"/>
      <c r="W15" s="7"/>
      <c r="X15" s="7"/>
      <c r="Y15" s="7"/>
      <c r="Z15" s="7"/>
      <c r="AA15" s="7"/>
      <c r="AB15" s="7"/>
      <c r="AC15" s="7"/>
      <c r="AD15" s="7"/>
      <c r="AE15" s="7"/>
    </row>
    <row r="16" spans="1:31" x14ac:dyDescent="0.25">
      <c r="A16" s="7"/>
      <c r="B16" s="23"/>
      <c r="C16" s="23"/>
      <c r="D16" s="23"/>
      <c r="E16" s="7"/>
      <c r="F16" s="7"/>
      <c r="G16" s="7"/>
      <c r="H16" s="7"/>
      <c r="I16" s="7"/>
      <c r="J16" s="7"/>
      <c r="K16" s="7"/>
      <c r="L16" s="7"/>
      <c r="M16" s="7"/>
      <c r="N16" s="7"/>
      <c r="O16" s="7"/>
      <c r="P16" s="7"/>
      <c r="Q16" s="7"/>
      <c r="R16" s="7"/>
      <c r="S16" s="7"/>
      <c r="T16" s="7"/>
      <c r="U16" s="7"/>
      <c r="V16" s="7"/>
      <c r="W16" s="7"/>
      <c r="X16" s="7"/>
      <c r="Y16" s="7"/>
      <c r="Z16" s="7"/>
      <c r="AA16" s="7"/>
      <c r="AB16" s="7"/>
      <c r="AC16" s="7"/>
      <c r="AD16" s="7"/>
      <c r="AE16" s="7"/>
    </row>
    <row r="17" spans="1:31" x14ac:dyDescent="0.25">
      <c r="A17" s="7"/>
      <c r="B17" s="23"/>
      <c r="C17" s="23"/>
      <c r="D17" s="23"/>
      <c r="E17" s="7"/>
      <c r="F17" s="7"/>
      <c r="G17" s="7"/>
      <c r="H17" s="7"/>
      <c r="I17" s="7"/>
      <c r="J17" s="7"/>
      <c r="K17" s="7"/>
      <c r="L17" s="7"/>
      <c r="M17" s="7"/>
      <c r="N17" s="7"/>
      <c r="O17" s="7"/>
      <c r="P17" s="7"/>
      <c r="Q17" s="7"/>
      <c r="R17" s="7"/>
      <c r="S17" s="7"/>
      <c r="T17" s="7"/>
      <c r="U17" s="7"/>
      <c r="V17" s="7"/>
      <c r="W17" s="7"/>
      <c r="X17" s="7"/>
      <c r="Y17" s="7"/>
      <c r="Z17" s="7"/>
      <c r="AA17" s="7"/>
      <c r="AB17" s="7"/>
      <c r="AC17" s="7"/>
      <c r="AD17" s="7"/>
      <c r="AE17" s="7"/>
    </row>
    <row r="18" spans="1:31" x14ac:dyDescent="0.25">
      <c r="A18" s="7"/>
      <c r="B18" s="23"/>
      <c r="C18" s="23"/>
      <c r="D18" s="23"/>
      <c r="E18" s="7"/>
      <c r="F18" s="7"/>
      <c r="G18" s="7"/>
      <c r="H18" s="7"/>
      <c r="I18" s="7"/>
      <c r="J18" s="7"/>
      <c r="K18" s="7"/>
      <c r="L18" s="7"/>
      <c r="M18" s="7"/>
      <c r="N18" s="7"/>
      <c r="O18" s="7"/>
      <c r="P18" s="7"/>
      <c r="Q18" s="7"/>
      <c r="R18" s="7"/>
      <c r="S18" s="7"/>
      <c r="T18" s="7"/>
      <c r="U18" s="7"/>
      <c r="V18" s="7"/>
      <c r="W18" s="7"/>
      <c r="X18" s="7"/>
      <c r="Y18" s="7"/>
      <c r="Z18" s="7"/>
      <c r="AA18" s="7"/>
      <c r="AB18" s="7"/>
      <c r="AC18" s="7"/>
      <c r="AD18" s="7"/>
      <c r="AE18" s="7"/>
    </row>
    <row r="19" spans="1:31" x14ac:dyDescent="0.25">
      <c r="A19" s="7"/>
      <c r="B19" s="23"/>
      <c r="C19" s="23"/>
      <c r="D19" s="23"/>
      <c r="E19" s="7"/>
      <c r="F19" s="7"/>
      <c r="G19" s="7"/>
      <c r="H19" s="7"/>
      <c r="I19" s="7"/>
      <c r="J19" s="7"/>
      <c r="K19" s="7"/>
      <c r="L19" s="7"/>
      <c r="M19" s="7"/>
      <c r="N19" s="7"/>
      <c r="O19" s="7"/>
      <c r="P19" s="7"/>
      <c r="Q19" s="7"/>
      <c r="R19" s="7"/>
      <c r="S19" s="7"/>
      <c r="T19" s="7"/>
      <c r="U19" s="7"/>
      <c r="V19" s="7"/>
      <c r="W19" s="7"/>
      <c r="X19" s="7"/>
      <c r="Y19" s="7"/>
      <c r="Z19" s="7"/>
      <c r="AA19" s="7"/>
      <c r="AB19" s="7"/>
      <c r="AC19" s="7"/>
      <c r="AD19" s="7"/>
      <c r="AE19" s="7"/>
    </row>
    <row r="20" spans="1:31" x14ac:dyDescent="0.25">
      <c r="A20" s="7"/>
      <c r="B20" s="7"/>
      <c r="C20" s="7"/>
      <c r="D20" s="7"/>
      <c r="E20" s="7"/>
      <c r="F20" s="7"/>
      <c r="G20" s="7"/>
      <c r="H20" s="7"/>
      <c r="I20" s="7"/>
      <c r="J20" s="7"/>
      <c r="K20" s="7"/>
      <c r="L20" s="7"/>
      <c r="M20" s="7"/>
      <c r="N20" s="7"/>
      <c r="O20" s="7"/>
      <c r="P20" s="7"/>
      <c r="Q20" s="7"/>
      <c r="R20" s="7"/>
      <c r="S20" s="7"/>
      <c r="T20" s="7"/>
      <c r="U20" s="7"/>
      <c r="V20" s="7"/>
      <c r="W20" s="7"/>
      <c r="X20" s="7"/>
      <c r="Y20" s="7"/>
      <c r="Z20" s="7"/>
      <c r="AA20" s="7"/>
      <c r="AB20" s="7"/>
      <c r="AC20" s="7"/>
      <c r="AD20" s="7"/>
      <c r="AE20" s="7"/>
    </row>
    <row r="21" spans="1:31" x14ac:dyDescent="0.25">
      <c r="A21" s="7"/>
      <c r="B21" s="7"/>
      <c r="C21" s="7"/>
      <c r="D21" s="7"/>
      <c r="E21" s="7"/>
      <c r="F21" s="7"/>
      <c r="G21" s="7"/>
      <c r="H21" s="7"/>
      <c r="I21" s="7"/>
      <c r="J21" s="7"/>
      <c r="K21" s="7"/>
      <c r="L21" s="7"/>
      <c r="M21" s="7"/>
      <c r="N21" s="7"/>
      <c r="O21" s="7"/>
      <c r="P21" s="7"/>
      <c r="Q21" s="7"/>
      <c r="R21" s="7"/>
      <c r="S21" s="7"/>
      <c r="T21" s="7"/>
      <c r="U21" s="7"/>
      <c r="V21" s="7"/>
      <c r="W21" s="7"/>
      <c r="X21" s="7"/>
      <c r="Y21" s="7"/>
      <c r="Z21" s="7"/>
      <c r="AA21" s="7"/>
      <c r="AB21" s="7"/>
      <c r="AC21" s="7"/>
      <c r="AD21" s="7"/>
      <c r="AE21" s="7"/>
    </row>
    <row r="22" spans="1:31" x14ac:dyDescent="0.25">
      <c r="A22" s="7"/>
      <c r="B22" s="7"/>
      <c r="C22" s="7"/>
      <c r="D22" s="7"/>
      <c r="E22" s="7"/>
      <c r="F22" s="7"/>
      <c r="G22" s="7"/>
      <c r="H22" s="7"/>
      <c r="I22" s="7"/>
      <c r="J22" s="7"/>
      <c r="K22" s="7"/>
      <c r="L22" s="7"/>
      <c r="M22" s="7"/>
      <c r="N22" s="7"/>
      <c r="O22" s="7"/>
      <c r="P22" s="7"/>
      <c r="Q22" s="7"/>
      <c r="R22" s="7"/>
      <c r="S22" s="7"/>
      <c r="T22" s="7"/>
      <c r="U22" s="7"/>
      <c r="V22" s="7"/>
      <c r="W22" s="7"/>
      <c r="X22" s="7"/>
      <c r="Y22" s="7"/>
      <c r="Z22" s="7"/>
      <c r="AA22" s="7"/>
      <c r="AB22" s="7"/>
      <c r="AC22" s="7"/>
      <c r="AD22" s="7"/>
      <c r="AE22" s="7"/>
    </row>
    <row r="23" spans="1:31" x14ac:dyDescent="0.25">
      <c r="A23" s="7"/>
      <c r="B23" s="7"/>
      <c r="C23" s="7"/>
      <c r="D23" s="7"/>
      <c r="E23" s="7"/>
      <c r="F23" s="7"/>
      <c r="G23" s="7"/>
      <c r="H23" s="7"/>
      <c r="I23" s="7"/>
      <c r="J23" s="7"/>
      <c r="K23" s="7"/>
      <c r="L23" s="7"/>
      <c r="M23" s="7"/>
      <c r="N23" s="7"/>
      <c r="O23" s="7"/>
      <c r="P23" s="7"/>
      <c r="Q23" s="7"/>
      <c r="R23" s="7"/>
      <c r="S23" s="7"/>
      <c r="T23" s="7"/>
      <c r="U23" s="7"/>
      <c r="V23" s="7"/>
      <c r="W23" s="7"/>
      <c r="X23" s="7"/>
      <c r="Y23" s="7"/>
      <c r="Z23" s="7"/>
      <c r="AA23" s="7"/>
      <c r="AB23" s="7"/>
      <c r="AC23" s="7"/>
      <c r="AD23" s="7"/>
      <c r="AE23" s="7"/>
    </row>
    <row r="24" spans="1:31" x14ac:dyDescent="0.25">
      <c r="A24" s="7"/>
      <c r="B24" s="7"/>
      <c r="C24" s="7"/>
      <c r="D24" s="7"/>
      <c r="E24" s="7"/>
      <c r="F24" s="7"/>
      <c r="G24" s="7"/>
      <c r="H24" s="7"/>
      <c r="I24" s="7"/>
      <c r="J24" s="7"/>
      <c r="K24" s="7"/>
      <c r="L24" s="7"/>
      <c r="M24" s="7"/>
      <c r="N24" s="7"/>
      <c r="O24" s="7"/>
      <c r="P24" s="7"/>
      <c r="Q24" s="7"/>
      <c r="R24" s="7"/>
      <c r="S24" s="7"/>
      <c r="T24" s="7"/>
      <c r="U24" s="7"/>
      <c r="V24" s="7"/>
      <c r="W24" s="7"/>
      <c r="X24" s="7"/>
      <c r="Y24" s="7"/>
      <c r="Z24" s="7"/>
      <c r="AA24" s="7"/>
      <c r="AB24" s="7"/>
      <c r="AC24" s="7"/>
      <c r="AD24" s="7"/>
      <c r="AE24" s="7"/>
    </row>
    <row r="25" spans="1:31" x14ac:dyDescent="0.25">
      <c r="A25" s="7"/>
      <c r="B25" s="7"/>
      <c r="C25" s="7"/>
      <c r="D25" s="7"/>
      <c r="E25" s="7"/>
      <c r="F25" s="7"/>
      <c r="G25" s="7"/>
      <c r="H25" s="7"/>
      <c r="I25" s="7"/>
      <c r="J25" s="7"/>
      <c r="K25" s="7"/>
      <c r="L25" s="7"/>
      <c r="M25" s="7"/>
      <c r="N25" s="7"/>
      <c r="O25" s="7"/>
      <c r="P25" s="7"/>
      <c r="Q25" s="7"/>
      <c r="R25" s="7"/>
      <c r="S25" s="7"/>
      <c r="T25" s="7"/>
      <c r="U25" s="7"/>
      <c r="V25" s="7"/>
      <c r="W25" s="7"/>
      <c r="X25" s="7"/>
      <c r="Y25" s="7"/>
      <c r="Z25" s="7"/>
      <c r="AA25" s="7"/>
      <c r="AB25" s="7"/>
      <c r="AC25" s="7"/>
      <c r="AD25" s="7"/>
      <c r="AE25" s="7"/>
    </row>
    <row r="26" spans="1:31" x14ac:dyDescent="0.25">
      <c r="A26" s="7"/>
      <c r="B26" s="7"/>
      <c r="C26" s="7"/>
      <c r="D26" s="7"/>
      <c r="E26" s="7"/>
      <c r="F26" s="7"/>
      <c r="G26" s="7"/>
      <c r="H26" s="7"/>
      <c r="I26" s="7"/>
      <c r="J26" s="7"/>
      <c r="K26" s="7"/>
      <c r="L26" s="7"/>
      <c r="M26" s="7"/>
      <c r="N26" s="7"/>
      <c r="O26" s="7"/>
      <c r="P26" s="7"/>
      <c r="Q26" s="7"/>
      <c r="R26" s="7"/>
      <c r="S26" s="7"/>
      <c r="T26" s="7"/>
      <c r="U26" s="7"/>
      <c r="V26" s="7"/>
      <c r="W26" s="7"/>
      <c r="X26" s="7"/>
      <c r="Y26" s="7"/>
      <c r="Z26" s="7"/>
      <c r="AA26" s="7"/>
      <c r="AB26" s="7"/>
      <c r="AC26" s="7"/>
      <c r="AD26" s="7"/>
      <c r="AE26" s="7"/>
    </row>
    <row r="27" spans="1:31" x14ac:dyDescent="0.25">
      <c r="A27" s="7"/>
      <c r="B27" s="7"/>
      <c r="C27" s="7"/>
      <c r="D27" s="7"/>
      <c r="E27" s="7"/>
      <c r="F27" s="7"/>
      <c r="G27" s="7"/>
      <c r="H27" s="7"/>
      <c r="I27" s="7"/>
      <c r="J27" s="7"/>
      <c r="K27" s="7"/>
      <c r="L27" s="7"/>
      <c r="M27" s="7"/>
      <c r="N27" s="7"/>
      <c r="O27" s="7"/>
      <c r="P27" s="7"/>
      <c r="Q27" s="7"/>
      <c r="R27" s="7"/>
      <c r="S27" s="7"/>
      <c r="T27" s="7"/>
      <c r="U27" s="7"/>
      <c r="V27" s="7"/>
      <c r="W27" s="7"/>
      <c r="X27" s="7"/>
      <c r="Y27" s="7"/>
      <c r="Z27" s="7"/>
      <c r="AA27" s="7"/>
      <c r="AB27" s="7"/>
      <c r="AC27" s="7"/>
      <c r="AD27" s="7"/>
      <c r="AE27" s="7"/>
    </row>
    <row r="28" spans="1:31" x14ac:dyDescent="0.25">
      <c r="A28" s="7"/>
      <c r="B28" s="7"/>
      <c r="C28" s="7"/>
      <c r="D28" s="7"/>
      <c r="E28" s="7"/>
      <c r="F28" s="7"/>
      <c r="G28" s="7"/>
      <c r="H28" s="7"/>
      <c r="I28" s="7"/>
      <c r="J28" s="7"/>
      <c r="K28" s="7"/>
      <c r="L28" s="7"/>
      <c r="M28" s="7"/>
      <c r="N28" s="7"/>
      <c r="O28" s="7"/>
      <c r="P28" s="7"/>
      <c r="Q28" s="7"/>
      <c r="R28" s="7"/>
      <c r="S28" s="7"/>
      <c r="T28" s="7"/>
      <c r="U28" s="7"/>
      <c r="V28" s="7"/>
      <c r="W28" s="7"/>
      <c r="X28" s="7"/>
      <c r="Y28" s="7"/>
      <c r="Z28" s="7"/>
      <c r="AA28" s="7"/>
      <c r="AB28" s="7"/>
      <c r="AC28" s="7"/>
      <c r="AD28" s="7"/>
      <c r="AE28" s="7"/>
    </row>
    <row r="29" spans="1:31" x14ac:dyDescent="0.25">
      <c r="A29" s="7"/>
      <c r="B29" s="7"/>
      <c r="C29" s="7"/>
      <c r="D29" s="7"/>
      <c r="E29" s="7"/>
      <c r="F29" s="7"/>
      <c r="G29" s="7"/>
      <c r="H29" s="7"/>
      <c r="I29" s="7"/>
      <c r="J29" s="7"/>
      <c r="K29" s="7"/>
      <c r="L29" s="7"/>
      <c r="M29" s="7"/>
      <c r="N29" s="7"/>
      <c r="O29" s="7"/>
      <c r="P29" s="7"/>
      <c r="Q29" s="7"/>
      <c r="R29" s="7"/>
      <c r="S29" s="7"/>
      <c r="T29" s="7"/>
      <c r="U29" s="7"/>
      <c r="V29" s="7"/>
      <c r="W29" s="7"/>
      <c r="X29" s="7"/>
      <c r="Y29" s="7"/>
      <c r="Z29" s="7"/>
      <c r="AA29" s="7"/>
      <c r="AB29" s="7"/>
      <c r="AC29" s="7"/>
      <c r="AD29" s="7"/>
      <c r="AE29" s="7"/>
    </row>
    <row r="30" spans="1:31" x14ac:dyDescent="0.25">
      <c r="A30" s="7"/>
      <c r="B30" s="7"/>
      <c r="C30" s="7"/>
      <c r="D30" s="7"/>
      <c r="E30" s="7"/>
      <c r="F30" s="7"/>
      <c r="G30" s="7"/>
      <c r="H30" s="7"/>
      <c r="I30" s="7"/>
      <c r="J30" s="7"/>
      <c r="K30" s="7"/>
      <c r="L30" s="7"/>
      <c r="M30" s="7"/>
      <c r="N30" s="7"/>
      <c r="O30" s="7"/>
      <c r="P30" s="7"/>
      <c r="Q30" s="7"/>
      <c r="R30" s="7"/>
      <c r="S30" s="7"/>
      <c r="T30" s="7"/>
      <c r="U30" s="7"/>
      <c r="V30" s="7"/>
      <c r="W30" s="7"/>
      <c r="X30" s="7"/>
      <c r="Y30" s="7"/>
      <c r="Z30" s="7"/>
      <c r="AA30" s="7"/>
      <c r="AB30" s="7"/>
      <c r="AC30" s="7"/>
      <c r="AD30" s="7"/>
      <c r="AE30" s="7"/>
    </row>
    <row r="31" spans="1:31" x14ac:dyDescent="0.25">
      <c r="A31" s="7"/>
      <c r="B31" s="7"/>
      <c r="C31" s="7"/>
      <c r="D31" s="7"/>
      <c r="E31" s="7"/>
      <c r="F31" s="7"/>
      <c r="G31" s="7"/>
      <c r="H31" s="7"/>
      <c r="I31" s="7"/>
      <c r="J31" s="7"/>
      <c r="K31" s="7"/>
      <c r="L31" s="7"/>
      <c r="M31" s="7"/>
      <c r="N31" s="7"/>
      <c r="O31" s="7"/>
      <c r="P31" s="7"/>
      <c r="Q31" s="7"/>
      <c r="R31" s="7"/>
      <c r="S31" s="7"/>
      <c r="T31" s="7"/>
      <c r="U31" s="7"/>
      <c r="V31" s="7"/>
      <c r="W31" s="7"/>
      <c r="X31" s="7"/>
      <c r="Y31" s="7"/>
      <c r="Z31" s="7"/>
      <c r="AA31" s="7"/>
      <c r="AB31" s="7"/>
      <c r="AC31" s="7"/>
      <c r="AD31" s="7"/>
      <c r="AE31" s="7"/>
    </row>
    <row r="32" spans="1:31" x14ac:dyDescent="0.25">
      <c r="A32" s="7"/>
      <c r="B32" s="7"/>
      <c r="C32" s="7"/>
      <c r="D32" s="7"/>
      <c r="E32" s="7"/>
      <c r="F32" s="7"/>
      <c r="G32" s="7"/>
      <c r="H32" s="7"/>
      <c r="I32" s="7"/>
      <c r="J32" s="7"/>
      <c r="K32" s="7"/>
      <c r="L32" s="7"/>
      <c r="M32" s="7"/>
      <c r="N32" s="7"/>
      <c r="O32" s="7"/>
      <c r="P32" s="7"/>
      <c r="Q32" s="7"/>
      <c r="R32" s="7"/>
      <c r="S32" s="7"/>
      <c r="T32" s="7"/>
      <c r="U32" s="7"/>
      <c r="V32" s="7"/>
      <c r="W32" s="7"/>
      <c r="X32" s="7"/>
      <c r="Y32" s="7"/>
      <c r="Z32" s="7"/>
      <c r="AA32" s="7"/>
      <c r="AB32" s="7"/>
      <c r="AC32" s="7"/>
      <c r="AD32" s="7"/>
      <c r="AE32" s="7"/>
    </row>
    <row r="33" spans="1:31" x14ac:dyDescent="0.25">
      <c r="A33" s="7"/>
      <c r="B33" s="7"/>
      <c r="C33" s="7"/>
      <c r="D33" s="7"/>
      <c r="E33" s="7"/>
      <c r="F33" s="7"/>
      <c r="G33" s="7"/>
      <c r="H33" s="7"/>
      <c r="I33" s="7"/>
      <c r="J33" s="7"/>
      <c r="K33" s="7"/>
      <c r="L33" s="7"/>
      <c r="M33" s="7"/>
      <c r="N33" s="7"/>
      <c r="O33" s="7"/>
      <c r="P33" s="7"/>
      <c r="Q33" s="7"/>
      <c r="R33" s="7"/>
      <c r="S33" s="7"/>
      <c r="T33" s="7"/>
      <c r="U33" s="7"/>
      <c r="V33" s="7"/>
      <c r="W33" s="7"/>
      <c r="X33" s="7"/>
      <c r="Y33" s="7"/>
      <c r="Z33" s="7"/>
      <c r="AA33" s="7"/>
      <c r="AB33" s="7"/>
      <c r="AC33" s="7"/>
      <c r="AD33" s="7"/>
      <c r="AE33" s="7"/>
    </row>
    <row r="34" spans="1:31" s="119" customFormat="1" x14ac:dyDescent="0.25"/>
    <row r="35" spans="1:31" s="119" customFormat="1" x14ac:dyDescent="0.25"/>
    <row r="36" spans="1:31" s="119" customFormat="1" x14ac:dyDescent="0.25"/>
    <row r="37" spans="1:31" s="119" customFormat="1" x14ac:dyDescent="0.25"/>
    <row r="38" spans="1:31" s="119" customFormat="1" x14ac:dyDescent="0.25"/>
    <row r="39" spans="1:31" s="119" customFormat="1" x14ac:dyDescent="0.25"/>
    <row r="40" spans="1:31" s="119" customFormat="1" x14ac:dyDescent="0.25"/>
    <row r="41" spans="1:31" s="119" customFormat="1" x14ac:dyDescent="0.25"/>
    <row r="42" spans="1:31" s="119" customFormat="1" x14ac:dyDescent="0.25"/>
    <row r="43" spans="1:31" s="119" customFormat="1" x14ac:dyDescent="0.25"/>
    <row r="44" spans="1:31" s="119" customFormat="1" x14ac:dyDescent="0.25"/>
    <row r="45" spans="1:31" s="119" customFormat="1" x14ac:dyDescent="0.25"/>
    <row r="46" spans="1:31" s="119" customFormat="1" x14ac:dyDescent="0.25"/>
    <row r="47" spans="1:31" s="119" customFormat="1" x14ac:dyDescent="0.25"/>
    <row r="48" spans="1:31" s="119" customFormat="1" x14ac:dyDescent="0.25"/>
    <row r="49" s="119" customFormat="1" x14ac:dyDescent="0.25"/>
    <row r="50" s="119" customFormat="1" x14ac:dyDescent="0.25"/>
    <row r="51" s="119" customFormat="1" x14ac:dyDescent="0.25"/>
    <row r="52" s="119" customFormat="1" x14ac:dyDescent="0.25"/>
    <row r="53" s="119" customFormat="1" x14ac:dyDescent="0.25"/>
    <row r="54" s="119" customFormat="1" x14ac:dyDescent="0.25"/>
    <row r="55" s="119" customFormat="1" x14ac:dyDescent="0.25"/>
    <row r="56" s="119" customFormat="1" x14ac:dyDescent="0.25"/>
    <row r="57" s="119" customFormat="1" x14ac:dyDescent="0.25"/>
    <row r="58" s="119" customFormat="1" x14ac:dyDescent="0.25"/>
    <row r="59" s="119" customFormat="1" x14ac:dyDescent="0.25"/>
    <row r="60" s="119" customFormat="1" x14ac:dyDescent="0.25"/>
    <row r="61" s="119" customFormat="1" x14ac:dyDescent="0.25"/>
    <row r="62" s="119" customFormat="1" x14ac:dyDescent="0.25"/>
    <row r="63" s="119" customFormat="1" x14ac:dyDescent="0.25"/>
    <row r="64" s="119" customFormat="1" x14ac:dyDescent="0.25"/>
    <row r="65" s="119" customFormat="1" x14ac:dyDescent="0.25"/>
    <row r="66" s="119" customFormat="1" x14ac:dyDescent="0.25"/>
    <row r="67" s="119" customFormat="1" x14ac:dyDescent="0.25"/>
    <row r="68" s="119" customFormat="1" x14ac:dyDescent="0.25"/>
    <row r="69" s="119" customFormat="1" x14ac:dyDescent="0.25"/>
    <row r="70" s="119" customFormat="1" x14ac:dyDescent="0.25"/>
    <row r="71" s="119" customFormat="1" x14ac:dyDescent="0.25"/>
    <row r="72" s="119" customFormat="1" x14ac:dyDescent="0.25"/>
    <row r="73" s="119" customFormat="1" x14ac:dyDescent="0.25"/>
    <row r="74" s="119" customFormat="1" x14ac:dyDescent="0.25"/>
    <row r="75" s="119" customFormat="1" x14ac:dyDescent="0.25"/>
    <row r="76" s="119" customFormat="1" x14ac:dyDescent="0.25"/>
    <row r="77" s="119" customFormat="1" x14ac:dyDescent="0.25"/>
    <row r="78" s="119" customFormat="1" x14ac:dyDescent="0.25"/>
    <row r="79" s="119" customFormat="1" x14ac:dyDescent="0.25"/>
    <row r="80" s="119" customFormat="1" x14ac:dyDescent="0.25"/>
    <row r="81" s="119" customFormat="1" x14ac:dyDescent="0.25"/>
    <row r="82" s="119" customFormat="1" x14ac:dyDescent="0.25"/>
    <row r="83" s="119" customFormat="1" x14ac:dyDescent="0.25"/>
    <row r="84" s="119" customFormat="1" x14ac:dyDescent="0.25"/>
    <row r="85" s="119" customFormat="1" x14ac:dyDescent="0.25"/>
    <row r="86" s="119" customFormat="1" x14ac:dyDescent="0.25"/>
    <row r="87" s="119" customFormat="1" x14ac:dyDescent="0.25"/>
    <row r="88" s="119" customFormat="1" x14ac:dyDescent="0.25"/>
    <row r="89" s="119" customFormat="1" x14ac:dyDescent="0.25"/>
    <row r="90" s="119" customFormat="1" x14ac:dyDescent="0.25"/>
    <row r="91" s="119" customFormat="1" x14ac:dyDescent="0.25"/>
    <row r="92" s="119" customFormat="1" x14ac:dyDescent="0.25"/>
    <row r="93" s="119" customFormat="1" x14ac:dyDescent="0.25"/>
    <row r="94" s="119" customFormat="1" x14ac:dyDescent="0.25"/>
    <row r="95" s="119" customFormat="1" x14ac:dyDescent="0.25"/>
    <row r="96" s="119" customFormat="1" x14ac:dyDescent="0.25"/>
    <row r="97" s="119" customFormat="1" x14ac:dyDescent="0.25"/>
    <row r="98" s="119" customFormat="1" x14ac:dyDescent="0.25"/>
    <row r="99" s="119" customFormat="1" x14ac:dyDescent="0.25"/>
    <row r="100" s="119" customFormat="1" x14ac:dyDescent="0.25"/>
    <row r="101" s="119" customFormat="1" x14ac:dyDescent="0.25"/>
    <row r="102" s="119" customFormat="1" x14ac:dyDescent="0.25"/>
    <row r="103" s="119" customFormat="1" x14ac:dyDescent="0.25"/>
    <row r="104" s="119" customFormat="1" x14ac:dyDescent="0.25"/>
    <row r="105" s="119" customFormat="1" x14ac:dyDescent="0.25"/>
    <row r="106" s="119" customFormat="1" x14ac:dyDescent="0.25"/>
    <row r="107" s="119" customFormat="1" x14ac:dyDescent="0.25"/>
    <row r="108" s="119" customFormat="1" x14ac:dyDescent="0.25"/>
    <row r="109" s="119" customFormat="1" x14ac:dyDescent="0.25"/>
    <row r="110" s="119" customFormat="1" x14ac:dyDescent="0.25"/>
    <row r="111" s="119" customFormat="1" x14ac:dyDescent="0.25"/>
    <row r="112" s="119" customFormat="1" x14ac:dyDescent="0.25"/>
    <row r="113" s="119" customFormat="1" x14ac:dyDescent="0.25"/>
    <row r="114" s="119" customFormat="1" x14ac:dyDescent="0.25"/>
    <row r="115" s="119" customFormat="1" x14ac:dyDescent="0.25"/>
    <row r="116" s="119" customFormat="1" x14ac:dyDescent="0.25"/>
    <row r="117" s="119" customFormat="1" x14ac:dyDescent="0.25"/>
    <row r="118" s="119" customFormat="1" x14ac:dyDescent="0.25"/>
    <row r="119" s="119" customFormat="1" x14ac:dyDescent="0.25"/>
    <row r="120" s="119" customFormat="1" x14ac:dyDescent="0.25"/>
    <row r="121" s="119" customFormat="1" x14ac:dyDescent="0.25"/>
    <row r="122" s="119" customFormat="1" x14ac:dyDescent="0.25"/>
    <row r="123" s="119" customFormat="1" x14ac:dyDescent="0.25"/>
    <row r="124" s="119" customFormat="1" x14ac:dyDescent="0.25"/>
    <row r="125" s="119" customFormat="1" x14ac:dyDescent="0.25"/>
    <row r="126" s="119" customFormat="1" x14ac:dyDescent="0.25"/>
    <row r="127" s="119" customFormat="1" x14ac:dyDescent="0.25"/>
    <row r="128" s="119" customFormat="1" x14ac:dyDescent="0.25"/>
    <row r="129" s="119" customFormat="1" x14ac:dyDescent="0.25"/>
    <row r="130" s="119" customFormat="1" x14ac:dyDescent="0.25"/>
    <row r="131" s="119" customFormat="1" x14ac:dyDescent="0.25"/>
    <row r="132" s="119" customFormat="1" x14ac:dyDescent="0.25"/>
    <row r="133" s="119" customFormat="1" x14ac:dyDescent="0.25"/>
    <row r="134" s="119" customFormat="1" x14ac:dyDescent="0.25"/>
    <row r="135" s="119" customFormat="1" x14ac:dyDescent="0.25"/>
    <row r="136" s="119" customFormat="1" x14ac:dyDescent="0.25"/>
    <row r="137" s="119" customFormat="1" x14ac:dyDescent="0.25"/>
    <row r="138" s="119" customFormat="1" x14ac:dyDescent="0.25"/>
    <row r="139" s="119" customFormat="1" x14ac:dyDescent="0.25"/>
    <row r="140" s="119" customFormat="1" x14ac:dyDescent="0.25"/>
    <row r="141" s="119" customFormat="1" x14ac:dyDescent="0.25"/>
    <row r="142" s="119" customFormat="1" x14ac:dyDescent="0.25"/>
    <row r="143" s="119" customFormat="1" x14ac:dyDescent="0.25"/>
    <row r="144" s="119" customFormat="1" x14ac:dyDescent="0.25"/>
    <row r="145" s="119" customFormat="1" x14ac:dyDescent="0.25"/>
    <row r="146" s="119" customFormat="1" x14ac:dyDescent="0.25"/>
    <row r="147" s="119" customFormat="1" x14ac:dyDescent="0.25"/>
    <row r="148" s="119" customFormat="1" x14ac:dyDescent="0.25"/>
    <row r="149" s="119" customFormat="1" x14ac:dyDescent="0.25"/>
    <row r="150" s="119" customFormat="1" x14ac:dyDescent="0.25"/>
    <row r="151" s="119" customFormat="1" x14ac:dyDescent="0.25"/>
    <row r="152" s="119" customFormat="1" x14ac:dyDescent="0.25"/>
    <row r="153" s="119" customFormat="1" x14ac:dyDescent="0.25"/>
    <row r="154" s="119" customFormat="1" x14ac:dyDescent="0.25"/>
    <row r="155" s="119" customFormat="1" x14ac:dyDescent="0.25"/>
    <row r="156" s="119" customFormat="1" x14ac:dyDescent="0.25"/>
    <row r="157" s="119" customFormat="1" x14ac:dyDescent="0.25"/>
    <row r="158" s="119" customFormat="1" x14ac:dyDescent="0.25"/>
    <row r="159" s="119" customFormat="1" x14ac:dyDescent="0.25"/>
    <row r="160" s="119" customFormat="1" x14ac:dyDescent="0.25"/>
    <row r="161" s="119" customFormat="1" x14ac:dyDescent="0.25"/>
    <row r="162" s="119" customFormat="1" x14ac:dyDescent="0.25"/>
    <row r="163" s="119" customFormat="1" x14ac:dyDescent="0.25"/>
    <row r="164" s="119" customFormat="1" x14ac:dyDescent="0.25"/>
    <row r="165" s="119" customFormat="1" x14ac:dyDescent="0.25"/>
    <row r="166" s="119" customFormat="1" x14ac:dyDescent="0.25"/>
    <row r="167" s="119" customFormat="1" x14ac:dyDescent="0.25"/>
    <row r="168" s="119" customFormat="1" x14ac:dyDescent="0.25"/>
    <row r="169" s="119" customFormat="1" x14ac:dyDescent="0.25"/>
    <row r="170" s="119" customFormat="1" x14ac:dyDescent="0.25"/>
    <row r="171" s="119" customFormat="1" x14ac:dyDescent="0.25"/>
    <row r="172" s="119" customFormat="1" x14ac:dyDescent="0.25"/>
    <row r="173" s="119" customFormat="1" x14ac:dyDescent="0.25"/>
    <row r="174" s="119" customFormat="1" x14ac:dyDescent="0.25"/>
    <row r="175" s="119" customFormat="1" x14ac:dyDescent="0.25"/>
    <row r="176" s="119" customFormat="1" x14ac:dyDescent="0.25"/>
    <row r="177" s="119" customFormat="1" x14ac:dyDescent="0.25"/>
    <row r="178" s="119" customFormat="1" x14ac:dyDescent="0.25"/>
    <row r="179" s="119" customFormat="1" x14ac:dyDescent="0.25"/>
    <row r="180" s="119" customFormat="1" x14ac:dyDescent="0.25"/>
    <row r="181" s="119" customFormat="1" x14ac:dyDescent="0.25"/>
    <row r="182" s="119" customFormat="1" x14ac:dyDescent="0.25"/>
    <row r="183" s="119" customFormat="1" x14ac:dyDescent="0.25"/>
    <row r="184" s="119" customFormat="1" x14ac:dyDescent="0.25"/>
    <row r="185" s="119" customFormat="1" x14ac:dyDescent="0.25"/>
    <row r="186" s="119" customFormat="1" x14ac:dyDescent="0.25"/>
    <row r="187" s="119" customFormat="1" x14ac:dyDescent="0.25"/>
    <row r="188" s="119" customFormat="1" x14ac:dyDescent="0.25"/>
    <row r="189" s="119" customFormat="1" x14ac:dyDescent="0.25"/>
    <row r="190" s="119" customFormat="1" x14ac:dyDescent="0.25"/>
    <row r="191" s="119" customFormat="1" x14ac:dyDescent="0.25"/>
    <row r="192" s="119" customFormat="1" x14ac:dyDescent="0.25"/>
    <row r="193" s="119" customFormat="1" x14ac:dyDescent="0.25"/>
    <row r="194" s="119" customFormat="1" x14ac:dyDescent="0.25"/>
    <row r="195" s="119" customFormat="1" x14ac:dyDescent="0.25"/>
    <row r="196" s="119" customFormat="1" x14ac:dyDescent="0.25"/>
    <row r="197" s="119" customFormat="1" x14ac:dyDescent="0.25"/>
    <row r="198" s="119" customFormat="1" x14ac:dyDescent="0.25"/>
    <row r="199" s="119" customFormat="1" x14ac:dyDescent="0.25"/>
    <row r="200" s="119" customFormat="1" x14ac:dyDescent="0.25"/>
    <row r="201" s="119" customFormat="1" x14ac:dyDescent="0.25"/>
    <row r="202" s="119" customFormat="1" x14ac:dyDescent="0.25"/>
    <row r="203" s="119" customFormat="1" x14ac:dyDescent="0.25"/>
    <row r="204" s="119" customFormat="1" x14ac:dyDescent="0.25"/>
    <row r="205" s="119" customFormat="1" x14ac:dyDescent="0.25"/>
    <row r="206" s="119" customFormat="1" x14ac:dyDescent="0.25"/>
    <row r="207" s="119" customFormat="1" x14ac:dyDescent="0.25"/>
    <row r="208" s="119" customFormat="1" x14ac:dyDescent="0.25"/>
    <row r="209" s="119" customFormat="1" x14ac:dyDescent="0.25"/>
    <row r="210" s="119" customFormat="1" x14ac:dyDescent="0.25"/>
    <row r="211" s="119" customFormat="1" x14ac:dyDescent="0.25"/>
    <row r="212" s="119" customFormat="1" x14ac:dyDescent="0.25"/>
    <row r="213" s="119" customFormat="1" x14ac:dyDescent="0.25"/>
    <row r="214" s="119" customFormat="1" x14ac:dyDescent="0.25"/>
    <row r="215" s="119" customFormat="1" x14ac:dyDescent="0.25"/>
    <row r="216" s="119" customFormat="1" x14ac:dyDescent="0.25"/>
    <row r="217" s="119" customFormat="1" x14ac:dyDescent="0.25"/>
    <row r="218" s="119" customFormat="1" x14ac:dyDescent="0.25"/>
    <row r="219" s="119" customFormat="1" x14ac:dyDescent="0.25"/>
    <row r="220" s="119" customFormat="1" x14ac:dyDescent="0.25"/>
    <row r="221" s="119" customFormat="1" x14ac:dyDescent="0.25"/>
    <row r="222" s="119" customFormat="1" x14ac:dyDescent="0.25"/>
    <row r="223" s="119" customFormat="1" x14ac:dyDescent="0.25"/>
    <row r="224" s="119" customFormat="1" x14ac:dyDescent="0.25"/>
    <row r="225" s="119" customFormat="1" x14ac:dyDescent="0.25"/>
    <row r="226" s="119" customFormat="1" x14ac:dyDescent="0.25"/>
    <row r="227" s="119" customFormat="1" x14ac:dyDescent="0.25"/>
    <row r="228" s="119" customFormat="1" x14ac:dyDescent="0.25"/>
    <row r="229" s="119" customFormat="1" x14ac:dyDescent="0.25"/>
    <row r="230" s="119" customFormat="1" x14ac:dyDescent="0.25"/>
    <row r="231" s="119" customFormat="1" x14ac:dyDescent="0.25"/>
    <row r="232" s="119" customFormat="1" x14ac:dyDescent="0.25"/>
    <row r="233" s="119" customFormat="1" x14ac:dyDescent="0.25"/>
    <row r="234" s="119" customFormat="1" x14ac:dyDescent="0.25"/>
    <row r="235" s="119" customFormat="1" x14ac:dyDescent="0.25"/>
    <row r="236" s="119" customFormat="1" x14ac:dyDescent="0.25"/>
    <row r="237" s="119" customFormat="1" x14ac:dyDescent="0.25"/>
    <row r="238" s="119" customFormat="1" x14ac:dyDescent="0.25"/>
    <row r="239" s="119" customFormat="1" x14ac:dyDescent="0.25"/>
    <row r="240" s="119" customFormat="1" x14ac:dyDescent="0.25"/>
    <row r="241" s="119" customFormat="1" x14ac:dyDescent="0.25"/>
    <row r="242" s="119" customFormat="1" x14ac:dyDescent="0.25"/>
    <row r="243" s="119" customFormat="1" x14ac:dyDescent="0.25"/>
    <row r="244" s="119" customFormat="1" x14ac:dyDescent="0.25"/>
    <row r="245" s="119" customFormat="1" x14ac:dyDescent="0.25"/>
    <row r="246" s="119" customFormat="1" x14ac:dyDescent="0.25"/>
    <row r="247" s="119" customFormat="1" x14ac:dyDescent="0.25"/>
    <row r="248" s="119" customFormat="1" x14ac:dyDescent="0.25"/>
    <row r="249" s="119" customFormat="1" x14ac:dyDescent="0.25"/>
    <row r="250" s="119" customFormat="1" x14ac:dyDescent="0.25"/>
    <row r="251" s="119" customFormat="1" x14ac:dyDescent="0.25"/>
    <row r="252" s="119" customFormat="1" x14ac:dyDescent="0.25"/>
    <row r="253" s="119" customFormat="1" x14ac:dyDescent="0.25"/>
    <row r="254" s="119" customFormat="1" x14ac:dyDescent="0.25"/>
    <row r="255" s="119" customFormat="1" x14ac:dyDescent="0.25"/>
    <row r="256" s="119" customFormat="1" x14ac:dyDescent="0.25"/>
    <row r="257" s="119" customFormat="1" x14ac:dyDescent="0.25"/>
    <row r="258" s="119" customFormat="1" x14ac:dyDescent="0.25"/>
    <row r="259" s="119" customFormat="1" x14ac:dyDescent="0.25"/>
    <row r="260" s="119" customFormat="1" x14ac:dyDescent="0.25"/>
    <row r="261" s="119" customFormat="1" x14ac:dyDescent="0.25"/>
    <row r="262" s="119" customFormat="1" x14ac:dyDescent="0.25"/>
    <row r="263" s="119" customFormat="1" x14ac:dyDescent="0.25"/>
    <row r="264" s="119" customFormat="1" x14ac:dyDescent="0.25"/>
    <row r="265" s="119" customFormat="1" x14ac:dyDescent="0.25"/>
    <row r="266" s="119" customFormat="1" x14ac:dyDescent="0.25"/>
    <row r="267" s="119" customFormat="1" x14ac:dyDescent="0.25"/>
    <row r="268" s="119" customFormat="1" x14ac:dyDescent="0.25"/>
    <row r="269" s="119" customFormat="1" x14ac:dyDescent="0.25"/>
    <row r="270" s="119" customFormat="1" x14ac:dyDescent="0.25"/>
    <row r="271" s="119" customFormat="1" x14ac:dyDescent="0.25"/>
    <row r="272" s="119" customFormat="1" x14ac:dyDescent="0.25"/>
    <row r="273" s="119" customFormat="1" x14ac:dyDescent="0.25"/>
    <row r="274" s="119" customFormat="1" x14ac:dyDescent="0.25"/>
    <row r="275" s="119" customFormat="1" x14ac:dyDescent="0.25"/>
    <row r="276" s="119" customFormat="1" x14ac:dyDescent="0.25"/>
    <row r="277" s="119" customFormat="1" x14ac:dyDescent="0.25"/>
    <row r="278" s="119" customFormat="1" x14ac:dyDescent="0.25"/>
    <row r="279" s="119" customFormat="1" x14ac:dyDescent="0.25"/>
    <row r="280" s="119" customFormat="1" x14ac:dyDescent="0.25"/>
    <row r="281" s="119" customFormat="1" x14ac:dyDescent="0.25"/>
    <row r="282" s="119" customFormat="1" x14ac:dyDescent="0.25"/>
    <row r="283" s="119" customFormat="1" x14ac:dyDescent="0.25"/>
    <row r="284" s="119" customFormat="1" x14ac:dyDescent="0.25"/>
    <row r="285" s="119" customFormat="1" x14ac:dyDescent="0.25"/>
    <row r="286" s="119" customFormat="1" x14ac:dyDescent="0.25"/>
    <row r="287" s="119" customFormat="1" x14ac:dyDescent="0.25"/>
    <row r="288" s="119" customFormat="1" x14ac:dyDescent="0.25"/>
    <row r="289" s="119" customFormat="1" x14ac:dyDescent="0.25"/>
    <row r="290" s="119" customFormat="1" x14ac:dyDescent="0.25"/>
    <row r="291" s="119" customFormat="1" x14ac:dyDescent="0.25"/>
    <row r="292" s="119" customFormat="1" x14ac:dyDescent="0.25"/>
    <row r="293" s="119" customFormat="1" x14ac:dyDescent="0.25"/>
    <row r="294" s="119" customFormat="1" x14ac:dyDescent="0.25"/>
    <row r="295" s="119" customFormat="1" x14ac:dyDescent="0.25"/>
    <row r="296" s="119" customFormat="1" x14ac:dyDescent="0.25"/>
    <row r="297" s="119" customFormat="1" x14ac:dyDescent="0.25"/>
    <row r="298" s="119" customFormat="1" x14ac:dyDescent="0.25"/>
    <row r="299" s="119" customFormat="1" x14ac:dyDescent="0.25"/>
    <row r="300" s="119" customFormat="1" x14ac:dyDescent="0.25"/>
    <row r="301" s="119" customFormat="1" x14ac:dyDescent="0.25"/>
    <row r="302" s="119" customFormat="1" x14ac:dyDescent="0.25"/>
    <row r="303" s="119" customFormat="1" x14ac:dyDescent="0.25"/>
    <row r="304" s="119" customFormat="1" x14ac:dyDescent="0.25"/>
    <row r="305" s="119" customFormat="1" x14ac:dyDescent="0.25"/>
    <row r="306" s="119" customFormat="1" x14ac:dyDescent="0.25"/>
    <row r="307" s="119" customFormat="1" x14ac:dyDescent="0.25"/>
    <row r="308" s="119" customFormat="1" x14ac:dyDescent="0.25"/>
    <row r="309" s="119" customFormat="1" x14ac:dyDescent="0.25"/>
    <row r="310" s="119" customFormat="1" x14ac:dyDescent="0.25"/>
    <row r="311" s="119" customFormat="1" x14ac:dyDescent="0.25"/>
    <row r="312" s="119" customFormat="1" x14ac:dyDescent="0.25"/>
    <row r="313" s="119" customFormat="1" x14ac:dyDescent="0.25"/>
    <row r="314" s="119" customFormat="1" x14ac:dyDescent="0.25"/>
    <row r="315" s="119" customFormat="1" x14ac:dyDescent="0.25"/>
    <row r="316" s="119" customFormat="1" x14ac:dyDescent="0.25"/>
    <row r="317" s="119" customFormat="1" x14ac:dyDescent="0.25"/>
    <row r="318" s="119" customFormat="1" x14ac:dyDescent="0.25"/>
    <row r="319" s="119" customFormat="1" x14ac:dyDescent="0.25"/>
    <row r="320" s="119" customFormat="1" x14ac:dyDescent="0.25"/>
    <row r="321" s="119" customFormat="1" x14ac:dyDescent="0.25"/>
    <row r="322" s="119" customFormat="1" x14ac:dyDescent="0.25"/>
    <row r="323" s="119" customFormat="1" x14ac:dyDescent="0.25"/>
    <row r="324" s="119" customFormat="1" x14ac:dyDescent="0.25"/>
    <row r="325" s="119" customFormat="1" x14ac:dyDescent="0.25"/>
    <row r="326" s="119" customFormat="1" x14ac:dyDescent="0.25"/>
    <row r="327" s="119" customFormat="1" x14ac:dyDescent="0.25"/>
    <row r="328" s="119" customFormat="1" x14ac:dyDescent="0.25"/>
    <row r="329" s="119" customFormat="1" x14ac:dyDescent="0.25"/>
    <row r="330" s="119" customFormat="1" x14ac:dyDescent="0.25"/>
    <row r="331" s="119" customFormat="1" x14ac:dyDescent="0.25"/>
    <row r="332" s="119" customFormat="1" x14ac:dyDescent="0.25"/>
    <row r="333" s="119" customFormat="1" x14ac:dyDescent="0.25"/>
    <row r="334" s="119" customFormat="1" x14ac:dyDescent="0.25"/>
    <row r="335" s="119" customFormat="1" x14ac:dyDescent="0.25"/>
    <row r="336" s="119" customFormat="1" x14ac:dyDescent="0.25"/>
    <row r="337" s="119" customFormat="1" x14ac:dyDescent="0.25"/>
    <row r="338" s="119" customFormat="1" x14ac:dyDescent="0.25"/>
    <row r="339" s="119" customFormat="1" x14ac:dyDescent="0.25"/>
    <row r="340" s="119" customFormat="1" x14ac:dyDescent="0.25"/>
    <row r="341" s="119" customFormat="1" x14ac:dyDescent="0.25"/>
    <row r="342" s="119" customFormat="1" x14ac:dyDescent="0.25"/>
    <row r="343" s="119" customFormat="1" x14ac:dyDescent="0.25"/>
    <row r="344" s="119" customFormat="1" x14ac:dyDescent="0.25"/>
    <row r="345" s="119" customFormat="1" x14ac:dyDescent="0.25"/>
    <row r="346" s="119" customFormat="1" x14ac:dyDescent="0.25"/>
    <row r="347" s="119" customFormat="1" x14ac:dyDescent="0.25"/>
    <row r="348" s="119" customFormat="1" x14ac:dyDescent="0.25"/>
    <row r="349" s="119" customFormat="1" x14ac:dyDescent="0.25"/>
    <row r="350" s="119" customFormat="1" x14ac:dyDescent="0.25"/>
    <row r="351" s="119" customFormat="1" x14ac:dyDescent="0.25"/>
    <row r="352" s="119" customFormat="1" x14ac:dyDescent="0.25"/>
    <row r="353" s="119" customFormat="1" x14ac:dyDescent="0.25"/>
    <row r="354" s="119" customFormat="1" x14ac:dyDescent="0.25"/>
    <row r="355" s="119" customFormat="1" x14ac:dyDescent="0.25"/>
    <row r="356" s="119" customFormat="1" x14ac:dyDescent="0.25"/>
    <row r="357" s="119" customFormat="1" x14ac:dyDescent="0.25"/>
    <row r="358" s="119" customFormat="1" x14ac:dyDescent="0.25"/>
    <row r="359" s="119" customFormat="1" x14ac:dyDescent="0.25"/>
    <row r="360" s="119" customFormat="1" x14ac:dyDescent="0.25"/>
    <row r="361" s="119" customFormat="1" x14ac:dyDescent="0.25"/>
    <row r="362" s="119" customFormat="1" x14ac:dyDescent="0.25"/>
    <row r="363" s="119" customFormat="1" x14ac:dyDescent="0.25"/>
    <row r="364" s="119" customFormat="1" x14ac:dyDescent="0.25"/>
    <row r="365" s="119" customFormat="1" x14ac:dyDescent="0.25"/>
    <row r="366" s="119" customFormat="1" x14ac:dyDescent="0.25"/>
    <row r="367" s="119" customFormat="1" x14ac:dyDescent="0.25"/>
    <row r="368" s="119" customFormat="1" x14ac:dyDescent="0.25"/>
    <row r="369" s="119" customFormat="1" x14ac:dyDescent="0.25"/>
    <row r="370" s="119" customFormat="1" x14ac:dyDescent="0.25"/>
    <row r="371" s="119" customFormat="1" x14ac:dyDescent="0.25"/>
    <row r="372" s="119" customFormat="1" x14ac:dyDescent="0.25"/>
    <row r="373" s="119" customFormat="1" x14ac:dyDescent="0.25"/>
    <row r="374" s="119" customFormat="1" x14ac:dyDescent="0.25"/>
    <row r="375" s="119" customFormat="1" x14ac:dyDescent="0.25"/>
    <row r="376" s="119" customFormat="1" x14ac:dyDescent="0.25"/>
    <row r="377" s="119" customFormat="1" x14ac:dyDescent="0.25"/>
    <row r="378" s="119" customFormat="1" x14ac:dyDescent="0.25"/>
    <row r="379" s="119" customFormat="1" x14ac:dyDescent="0.25"/>
    <row r="380" s="119" customFormat="1" x14ac:dyDescent="0.25"/>
    <row r="381" s="119" customFormat="1" x14ac:dyDescent="0.25"/>
    <row r="382" s="119" customFormat="1" x14ac:dyDescent="0.25"/>
    <row r="383" s="119" customFormat="1" x14ac:dyDescent="0.25"/>
    <row r="384" s="119" customFormat="1" x14ac:dyDescent="0.25"/>
    <row r="385" s="119" customFormat="1" x14ac:dyDescent="0.25"/>
    <row r="386" s="119" customFormat="1" x14ac:dyDescent="0.25"/>
    <row r="387" s="119" customFormat="1" x14ac:dyDescent="0.25"/>
    <row r="388" s="119" customFormat="1" x14ac:dyDescent="0.25"/>
    <row r="389" s="119" customFormat="1" x14ac:dyDescent="0.25"/>
    <row r="390" s="119" customFormat="1" x14ac:dyDescent="0.25"/>
    <row r="391" s="119" customFormat="1" x14ac:dyDescent="0.25"/>
    <row r="392" s="119" customFormat="1" x14ac:dyDescent="0.25"/>
    <row r="393" s="119" customFormat="1" x14ac:dyDescent="0.25"/>
    <row r="394" s="119" customFormat="1" x14ac:dyDescent="0.25"/>
    <row r="395" s="119" customFormat="1" x14ac:dyDescent="0.25"/>
    <row r="396" s="119" customFormat="1" x14ac:dyDescent="0.25"/>
    <row r="397" s="119" customFormat="1" x14ac:dyDescent="0.25"/>
    <row r="398" s="119" customFormat="1" x14ac:dyDescent="0.25"/>
    <row r="399" s="119" customFormat="1" x14ac:dyDescent="0.25"/>
    <row r="400" s="119" customFormat="1" x14ac:dyDescent="0.25"/>
    <row r="401" s="119" customFormat="1" x14ac:dyDescent="0.25"/>
    <row r="402" s="119" customFormat="1" x14ac:dyDescent="0.25"/>
    <row r="403" s="119" customFormat="1" x14ac:dyDescent="0.25"/>
    <row r="404" s="119" customFormat="1" x14ac:dyDescent="0.25"/>
    <row r="405" s="119" customFormat="1" x14ac:dyDescent="0.25"/>
    <row r="406" s="119" customFormat="1" x14ac:dyDescent="0.25"/>
    <row r="407" s="119" customFormat="1" x14ac:dyDescent="0.25"/>
    <row r="408" s="119" customFormat="1" x14ac:dyDescent="0.25"/>
    <row r="409" s="119" customFormat="1" x14ac:dyDescent="0.25"/>
    <row r="410" s="119" customFormat="1" x14ac:dyDescent="0.25"/>
    <row r="411" s="119" customFormat="1" x14ac:dyDescent="0.25"/>
    <row r="412" s="119" customFormat="1" x14ac:dyDescent="0.25"/>
    <row r="413" s="119" customFormat="1" x14ac:dyDescent="0.25"/>
    <row r="414" s="119" customFormat="1" x14ac:dyDescent="0.25"/>
    <row r="415" s="119" customFormat="1" x14ac:dyDescent="0.25"/>
    <row r="416" s="119" customFormat="1" x14ac:dyDescent="0.25"/>
    <row r="417" s="119" customFormat="1" x14ac:dyDescent="0.25"/>
    <row r="418" s="119" customFormat="1" x14ac:dyDescent="0.25"/>
    <row r="419" s="119" customFormat="1" x14ac:dyDescent="0.25"/>
    <row r="420" s="119" customFormat="1" x14ac:dyDescent="0.25"/>
    <row r="421" s="119" customFormat="1" x14ac:dyDescent="0.25"/>
    <row r="422" s="119" customFormat="1" x14ac:dyDescent="0.25"/>
    <row r="423" s="119" customFormat="1" x14ac:dyDescent="0.25"/>
    <row r="424" s="119" customFormat="1" x14ac:dyDescent="0.25"/>
    <row r="425" s="119" customFormat="1" x14ac:dyDescent="0.25"/>
    <row r="426" s="119" customFormat="1" x14ac:dyDescent="0.25"/>
    <row r="427" s="119" customFormat="1" x14ac:dyDescent="0.25"/>
    <row r="428" s="119" customFormat="1" x14ac:dyDescent="0.25"/>
    <row r="429" s="119" customFormat="1" x14ac:dyDescent="0.25"/>
    <row r="430" s="119" customFormat="1" x14ac:dyDescent="0.25"/>
    <row r="431" s="119" customFormat="1" x14ac:dyDescent="0.25"/>
    <row r="432" s="119" customFormat="1" x14ac:dyDescent="0.25"/>
    <row r="433" s="119" customFormat="1" x14ac:dyDescent="0.25"/>
    <row r="434" s="119" customFormat="1" x14ac:dyDescent="0.25"/>
    <row r="435" s="119" customFormat="1" x14ac:dyDescent="0.25"/>
    <row r="436" s="119" customFormat="1" x14ac:dyDescent="0.25"/>
    <row r="437" s="119" customFormat="1" x14ac:dyDescent="0.25"/>
    <row r="438" s="119" customFormat="1" x14ac:dyDescent="0.25"/>
    <row r="439" s="119" customFormat="1" x14ac:dyDescent="0.25"/>
    <row r="440" s="119" customFormat="1" x14ac:dyDescent="0.25"/>
    <row r="441" s="119" customFormat="1" x14ac:dyDescent="0.25"/>
    <row r="442" s="119" customFormat="1" x14ac:dyDescent="0.25"/>
    <row r="443" s="119" customFormat="1" x14ac:dyDescent="0.25"/>
    <row r="444" s="119" customFormat="1" x14ac:dyDescent="0.25"/>
    <row r="445" s="119" customFormat="1" x14ac:dyDescent="0.25"/>
    <row r="446" s="119" customFormat="1" x14ac:dyDescent="0.25"/>
    <row r="447" s="119" customFormat="1" x14ac:dyDescent="0.25"/>
    <row r="448" s="119" customFormat="1" x14ac:dyDescent="0.25"/>
    <row r="449" s="119" customFormat="1" x14ac:dyDescent="0.25"/>
    <row r="450" s="119" customFormat="1" x14ac:dyDescent="0.25"/>
    <row r="451" s="119" customFormat="1" x14ac:dyDescent="0.25"/>
    <row r="452" s="119" customFormat="1" x14ac:dyDescent="0.25"/>
    <row r="453" s="119" customFormat="1" x14ac:dyDescent="0.25"/>
    <row r="454" s="119" customFormat="1" x14ac:dyDescent="0.25"/>
    <row r="455" s="119" customFormat="1" x14ac:dyDescent="0.25"/>
    <row r="456" s="119" customFormat="1" x14ac:dyDescent="0.25"/>
    <row r="457" s="119" customFormat="1" x14ac:dyDescent="0.25"/>
    <row r="458" s="119" customFormat="1" x14ac:dyDescent="0.25"/>
    <row r="459" s="119" customFormat="1" x14ac:dyDescent="0.25"/>
    <row r="460" s="119" customFormat="1" x14ac:dyDescent="0.25"/>
    <row r="461" s="119" customFormat="1" x14ac:dyDescent="0.25"/>
    <row r="462" s="119" customFormat="1" x14ac:dyDescent="0.25"/>
    <row r="463" s="119" customFormat="1" x14ac:dyDescent="0.25"/>
    <row r="464" s="119" customFormat="1" x14ac:dyDescent="0.25"/>
    <row r="465" s="119" customFormat="1" x14ac:dyDescent="0.25"/>
    <row r="466" s="119" customFormat="1" x14ac:dyDescent="0.25"/>
    <row r="467" s="119" customFormat="1" x14ac:dyDescent="0.25"/>
    <row r="468" s="119" customFormat="1" x14ac:dyDescent="0.25"/>
    <row r="469" s="119" customFormat="1" x14ac:dyDescent="0.25"/>
    <row r="470" s="119" customFormat="1" x14ac:dyDescent="0.25"/>
    <row r="471" s="119" customFormat="1" x14ac:dyDescent="0.25"/>
    <row r="472" s="119" customFormat="1" x14ac:dyDescent="0.25"/>
    <row r="473" s="119" customFormat="1" x14ac:dyDescent="0.25"/>
    <row r="474" s="119" customFormat="1" x14ac:dyDescent="0.25"/>
    <row r="475" s="119" customFormat="1" x14ac:dyDescent="0.25"/>
    <row r="476" s="119" customFormat="1" x14ac:dyDescent="0.25"/>
    <row r="477" s="119" customFormat="1" x14ac:dyDescent="0.25"/>
    <row r="478" s="119" customFormat="1" x14ac:dyDescent="0.25"/>
    <row r="479" s="119" customFormat="1" x14ac:dyDescent="0.25"/>
    <row r="480" s="119" customFormat="1" x14ac:dyDescent="0.25"/>
    <row r="481" s="119" customFormat="1" x14ac:dyDescent="0.25"/>
    <row r="482" s="119" customFormat="1" x14ac:dyDescent="0.25"/>
    <row r="483" s="119" customFormat="1" x14ac:dyDescent="0.25"/>
    <row r="484" s="119" customFormat="1" x14ac:dyDescent="0.25"/>
    <row r="485" s="119" customFormat="1" x14ac:dyDescent="0.25"/>
    <row r="486" s="119" customFormat="1" x14ac:dyDescent="0.25"/>
    <row r="487" s="119" customFormat="1" x14ac:dyDescent="0.25"/>
    <row r="488" s="119" customFormat="1" x14ac:dyDescent="0.25"/>
    <row r="489" s="119" customFormat="1" x14ac:dyDescent="0.25"/>
    <row r="490" s="119" customFormat="1" x14ac:dyDescent="0.25"/>
    <row r="491" s="119" customFormat="1" x14ac:dyDescent="0.25"/>
    <row r="492" s="119" customFormat="1" x14ac:dyDescent="0.25"/>
    <row r="493" s="119" customFormat="1" x14ac:dyDescent="0.25"/>
    <row r="494" s="119" customFormat="1" x14ac:dyDescent="0.25"/>
    <row r="495" s="119" customFormat="1" x14ac:dyDescent="0.25"/>
    <row r="496" s="119" customFormat="1" x14ac:dyDescent="0.25"/>
    <row r="497" s="119" customFormat="1" x14ac:dyDescent="0.25"/>
    <row r="498" s="119" customFormat="1" x14ac:dyDescent="0.25"/>
    <row r="499" s="119" customFormat="1" x14ac:dyDescent="0.25"/>
    <row r="500" s="119" customFormat="1" x14ac:dyDescent="0.25"/>
    <row r="501" s="119" customFormat="1" x14ac:dyDescent="0.25"/>
    <row r="502" s="119" customFormat="1" x14ac:dyDescent="0.25"/>
    <row r="503" s="119" customFormat="1" x14ac:dyDescent="0.25"/>
    <row r="504" s="119" customFormat="1" x14ac:dyDescent="0.25"/>
    <row r="505" s="119" customFormat="1" x14ac:dyDescent="0.25"/>
    <row r="506" s="119" customFormat="1" x14ac:dyDescent="0.25"/>
    <row r="507" s="119" customFormat="1" x14ac:dyDescent="0.25"/>
    <row r="508" s="119" customFormat="1" x14ac:dyDescent="0.25"/>
    <row r="509" s="119" customFormat="1" x14ac:dyDescent="0.25"/>
    <row r="510" s="119" customFormat="1" x14ac:dyDescent="0.25"/>
    <row r="511" s="119" customFormat="1" x14ac:dyDescent="0.25"/>
    <row r="512" s="119" customFormat="1" x14ac:dyDescent="0.25"/>
    <row r="513" s="119" customFormat="1" x14ac:dyDescent="0.25"/>
    <row r="514" s="119" customFormat="1" x14ac:dyDescent="0.25"/>
    <row r="515" s="119" customFormat="1" x14ac:dyDescent="0.25"/>
    <row r="516" s="119" customFormat="1" x14ac:dyDescent="0.25"/>
    <row r="517" s="119" customFormat="1" x14ac:dyDescent="0.25"/>
    <row r="518" s="119" customFormat="1" x14ac:dyDescent="0.25"/>
    <row r="519" s="119" customFormat="1" x14ac:dyDescent="0.25"/>
    <row r="520" s="119" customFormat="1" x14ac:dyDescent="0.25"/>
    <row r="521" s="119" customFormat="1" x14ac:dyDescent="0.25"/>
    <row r="522" s="119" customFormat="1" x14ac:dyDescent="0.25"/>
    <row r="523" s="119" customFormat="1" x14ac:dyDescent="0.25"/>
    <row r="524" s="119" customFormat="1" x14ac:dyDescent="0.25"/>
    <row r="525" s="119" customFormat="1" x14ac:dyDescent="0.25"/>
    <row r="526" s="119" customFormat="1" x14ac:dyDescent="0.25"/>
    <row r="527" s="119" customFormat="1" x14ac:dyDescent="0.25"/>
    <row r="528" s="119" customFormat="1" x14ac:dyDescent="0.25"/>
    <row r="529" s="119" customFormat="1" x14ac:dyDescent="0.25"/>
    <row r="530" s="119" customFormat="1" x14ac:dyDescent="0.25"/>
    <row r="531" s="119" customFormat="1" x14ac:dyDescent="0.25"/>
    <row r="532" s="119" customFormat="1" x14ac:dyDescent="0.25"/>
    <row r="533" s="119" customFormat="1" x14ac:dyDescent="0.25"/>
    <row r="534" s="119" customFormat="1" x14ac:dyDescent="0.25"/>
    <row r="535" s="119" customFormat="1" x14ac:dyDescent="0.25"/>
    <row r="536" s="119" customFormat="1" x14ac:dyDescent="0.25"/>
    <row r="537" s="119" customFormat="1" x14ac:dyDescent="0.25"/>
    <row r="538" s="119" customFormat="1" x14ac:dyDescent="0.25"/>
    <row r="539" s="119" customFormat="1" x14ac:dyDescent="0.25"/>
    <row r="540" s="119" customFormat="1" x14ac:dyDescent="0.25"/>
    <row r="541" s="119" customFormat="1" x14ac:dyDescent="0.25"/>
    <row r="542" s="119" customFormat="1" x14ac:dyDescent="0.25"/>
    <row r="543" s="119" customFormat="1" x14ac:dyDescent="0.25"/>
    <row r="544" s="119" customFormat="1" x14ac:dyDescent="0.25"/>
    <row r="545" s="119" customFormat="1" x14ac:dyDescent="0.25"/>
    <row r="546" s="119" customFormat="1" x14ac:dyDescent="0.25"/>
    <row r="547" s="119" customFormat="1" x14ac:dyDescent="0.25"/>
    <row r="548" s="119" customFormat="1" x14ac:dyDescent="0.25"/>
    <row r="549" s="119" customFormat="1" x14ac:dyDescent="0.25"/>
    <row r="550" s="119" customFormat="1" x14ac:dyDescent="0.25"/>
    <row r="551" s="119" customFormat="1" x14ac:dyDescent="0.25"/>
    <row r="552" s="119" customFormat="1" x14ac:dyDescent="0.25"/>
    <row r="553" s="119" customFormat="1" x14ac:dyDescent="0.25"/>
    <row r="554" s="119" customFormat="1" x14ac:dyDescent="0.25"/>
    <row r="555" s="119" customFormat="1" x14ac:dyDescent="0.25"/>
    <row r="556" s="119" customFormat="1" x14ac:dyDescent="0.25"/>
    <row r="557" s="119" customFormat="1" x14ac:dyDescent="0.25"/>
    <row r="558" s="119" customFormat="1" x14ac:dyDescent="0.25"/>
    <row r="559" s="119" customFormat="1" x14ac:dyDescent="0.25"/>
    <row r="560" s="119" customFormat="1" x14ac:dyDescent="0.25"/>
    <row r="561" s="119" customFormat="1" x14ac:dyDescent="0.25"/>
    <row r="562" s="119" customFormat="1" x14ac:dyDescent="0.25"/>
    <row r="563" s="119" customFormat="1" x14ac:dyDescent="0.25"/>
    <row r="564" s="119" customFormat="1" x14ac:dyDescent="0.25"/>
    <row r="565" s="119" customFormat="1" x14ac:dyDescent="0.25"/>
    <row r="566" s="119" customFormat="1" x14ac:dyDescent="0.25"/>
    <row r="567" s="119" customFormat="1" x14ac:dyDescent="0.25"/>
    <row r="568" s="119" customFormat="1" x14ac:dyDescent="0.25"/>
    <row r="569" s="119" customFormat="1" x14ac:dyDescent="0.25"/>
    <row r="570" s="119" customFormat="1" x14ac:dyDescent="0.25"/>
    <row r="571" s="119" customFormat="1" x14ac:dyDescent="0.25"/>
    <row r="572" s="119" customFormat="1" x14ac:dyDescent="0.25"/>
    <row r="573" s="119" customFormat="1" x14ac:dyDescent="0.25"/>
    <row r="574" s="119" customFormat="1" x14ac:dyDescent="0.25"/>
    <row r="575" s="119" customFormat="1" x14ac:dyDescent="0.25"/>
    <row r="576" s="119" customFormat="1" x14ac:dyDescent="0.25"/>
    <row r="577" s="119" customFormat="1" x14ac:dyDescent="0.25"/>
    <row r="578" s="119" customFormat="1" x14ac:dyDescent="0.25"/>
    <row r="579" s="119" customFormat="1" x14ac:dyDescent="0.25"/>
    <row r="580" s="119" customFormat="1" x14ac:dyDescent="0.25"/>
    <row r="581" s="119" customFormat="1" x14ac:dyDescent="0.25"/>
    <row r="582" s="119" customFormat="1" x14ac:dyDescent="0.25"/>
    <row r="583" s="119" customFormat="1" x14ac:dyDescent="0.25"/>
    <row r="584" s="119" customFormat="1" x14ac:dyDescent="0.25"/>
    <row r="585" s="119" customFormat="1" x14ac:dyDescent="0.25"/>
    <row r="586" s="119" customFormat="1" x14ac:dyDescent="0.25"/>
    <row r="587" s="119" customFormat="1" x14ac:dyDescent="0.25"/>
    <row r="588" s="119" customFormat="1" x14ac:dyDescent="0.25"/>
    <row r="589" s="119" customFormat="1" x14ac:dyDescent="0.25"/>
    <row r="590" s="119" customFormat="1" x14ac:dyDescent="0.25"/>
    <row r="591" s="119" customFormat="1" x14ac:dyDescent="0.25"/>
    <row r="592" s="119" customFormat="1" x14ac:dyDescent="0.25"/>
    <row r="593" s="119" customFormat="1" x14ac:dyDescent="0.25"/>
    <row r="594" s="119" customFormat="1" x14ac:dyDescent="0.25"/>
    <row r="595" s="119" customFormat="1" x14ac:dyDescent="0.25"/>
    <row r="596" s="119" customFormat="1" x14ac:dyDescent="0.25"/>
    <row r="597" s="119" customFormat="1" x14ac:dyDescent="0.25"/>
    <row r="598" s="119" customFormat="1" x14ac:dyDescent="0.25"/>
    <row r="599" s="119" customFormat="1" x14ac:dyDescent="0.25"/>
    <row r="600" s="119" customFormat="1" x14ac:dyDescent="0.25"/>
    <row r="601" s="119" customFormat="1" x14ac:dyDescent="0.25"/>
    <row r="602" s="119" customFormat="1" x14ac:dyDescent="0.25"/>
    <row r="603" s="119" customFormat="1" x14ac:dyDescent="0.25"/>
    <row r="604" s="119" customFormat="1" x14ac:dyDescent="0.25"/>
    <row r="605" s="119" customFormat="1" x14ac:dyDescent="0.25"/>
    <row r="606" s="119" customFormat="1" x14ac:dyDescent="0.25"/>
    <row r="607" s="119" customFormat="1" x14ac:dyDescent="0.25"/>
    <row r="608" s="119" customFormat="1" x14ac:dyDescent="0.25"/>
    <row r="609" s="119" customFormat="1" x14ac:dyDescent="0.25"/>
    <row r="610" s="119" customFormat="1" x14ac:dyDescent="0.25"/>
    <row r="611" s="119" customFormat="1" x14ac:dyDescent="0.25"/>
    <row r="612" s="119" customFormat="1" x14ac:dyDescent="0.25"/>
    <row r="613" s="119" customFormat="1" x14ac:dyDescent="0.25"/>
    <row r="614" s="119" customFormat="1" x14ac:dyDescent="0.25"/>
    <row r="615" s="119" customFormat="1" x14ac:dyDescent="0.25"/>
    <row r="616" s="119" customFormat="1" x14ac:dyDescent="0.25"/>
    <row r="617" s="119" customFormat="1" x14ac:dyDescent="0.25"/>
    <row r="618" s="119" customFormat="1" x14ac:dyDescent="0.25"/>
    <row r="619" s="119" customFormat="1" x14ac:dyDescent="0.25"/>
    <row r="620" s="119" customFormat="1" x14ac:dyDescent="0.25"/>
    <row r="621" s="119" customFormat="1" x14ac:dyDescent="0.25"/>
    <row r="622" s="119" customFormat="1" x14ac:dyDescent="0.25"/>
    <row r="623" s="119" customFormat="1" x14ac:dyDescent="0.25"/>
    <row r="624" s="119" customFormat="1" x14ac:dyDescent="0.25"/>
    <row r="625" s="119" customFormat="1" x14ac:dyDescent="0.25"/>
    <row r="626" s="119" customFormat="1" x14ac:dyDescent="0.25"/>
    <row r="627" s="119" customFormat="1" x14ac:dyDescent="0.25"/>
    <row r="628" s="119" customFormat="1" x14ac:dyDescent="0.25"/>
    <row r="629" s="119" customFormat="1" x14ac:dyDescent="0.25"/>
    <row r="630" s="119" customFormat="1" x14ac:dyDescent="0.25"/>
    <row r="631" s="119" customFormat="1" x14ac:dyDescent="0.25"/>
    <row r="632" s="119" customFormat="1" x14ac:dyDescent="0.25"/>
    <row r="633" s="119" customFormat="1" x14ac:dyDescent="0.25"/>
    <row r="634" s="119" customFormat="1" x14ac:dyDescent="0.25"/>
    <row r="635" s="119" customFormat="1" x14ac:dyDescent="0.25"/>
    <row r="636" s="119" customFormat="1" x14ac:dyDescent="0.25"/>
    <row r="637" s="119" customFormat="1" x14ac:dyDescent="0.25"/>
    <row r="638" s="119" customFormat="1" x14ac:dyDescent="0.25"/>
    <row r="639" s="119" customFormat="1" x14ac:dyDescent="0.25"/>
    <row r="640" s="119" customFormat="1" x14ac:dyDescent="0.25"/>
    <row r="641" s="119" customFormat="1" x14ac:dyDescent="0.25"/>
    <row r="642" s="119" customFormat="1" x14ac:dyDescent="0.25"/>
    <row r="643" s="119" customFormat="1" x14ac:dyDescent="0.25"/>
    <row r="644" s="119" customFormat="1" x14ac:dyDescent="0.25"/>
    <row r="645" s="119" customFormat="1" x14ac:dyDescent="0.25"/>
    <row r="646" s="119" customFormat="1" x14ac:dyDescent="0.25"/>
    <row r="647" s="119" customFormat="1" x14ac:dyDescent="0.25"/>
    <row r="648" s="119" customFormat="1" x14ac:dyDescent="0.25"/>
    <row r="649" s="119" customFormat="1" x14ac:dyDescent="0.25"/>
    <row r="650" s="119" customFormat="1" x14ac:dyDescent="0.25"/>
    <row r="651" s="119" customFormat="1" x14ac:dyDescent="0.25"/>
    <row r="652" s="119" customFormat="1" x14ac:dyDescent="0.25"/>
    <row r="653" s="119" customFormat="1" x14ac:dyDescent="0.25"/>
    <row r="654" s="119" customFormat="1" x14ac:dyDescent="0.25"/>
    <row r="655" s="119" customFormat="1" x14ac:dyDescent="0.25"/>
    <row r="656" s="119" customFormat="1" x14ac:dyDescent="0.25"/>
    <row r="657" s="119" customFormat="1" x14ac:dyDescent="0.25"/>
    <row r="658" s="119" customFormat="1" x14ac:dyDescent="0.25"/>
    <row r="659" s="119" customFormat="1" x14ac:dyDescent="0.25"/>
    <row r="660" s="119" customFormat="1" x14ac:dyDescent="0.25"/>
    <row r="661" s="119" customFormat="1" x14ac:dyDescent="0.25"/>
    <row r="662" s="119" customFormat="1" x14ac:dyDescent="0.25"/>
    <row r="663" s="119" customFormat="1" x14ac:dyDescent="0.25"/>
    <row r="664" s="119" customFormat="1" x14ac:dyDescent="0.25"/>
    <row r="665" s="119" customFormat="1" x14ac:dyDescent="0.25"/>
    <row r="666" s="119" customFormat="1" x14ac:dyDescent="0.25"/>
    <row r="667" s="119" customFormat="1" x14ac:dyDescent="0.25"/>
    <row r="668" s="119" customFormat="1" x14ac:dyDescent="0.25"/>
    <row r="669" s="119" customFormat="1" x14ac:dyDescent="0.25"/>
    <row r="670" s="119" customFormat="1" x14ac:dyDescent="0.25"/>
    <row r="671" s="119" customFormat="1" x14ac:dyDescent="0.25"/>
    <row r="672" s="119" customFormat="1" x14ac:dyDescent="0.25"/>
    <row r="673" s="119" customFormat="1" x14ac:dyDescent="0.25"/>
    <row r="674" s="119" customFormat="1" x14ac:dyDescent="0.25"/>
    <row r="675" s="119" customFormat="1" x14ac:dyDescent="0.25"/>
    <row r="676" s="119" customFormat="1" x14ac:dyDescent="0.25"/>
    <row r="677" s="119" customFormat="1" x14ac:dyDescent="0.25"/>
    <row r="678" s="119" customFormat="1" x14ac:dyDescent="0.25"/>
    <row r="679" s="119" customFormat="1" x14ac:dyDescent="0.25"/>
    <row r="680" s="119" customFormat="1" x14ac:dyDescent="0.25"/>
    <row r="681" s="119" customFormat="1" x14ac:dyDescent="0.25"/>
    <row r="682" s="119" customFormat="1" x14ac:dyDescent="0.25"/>
    <row r="683" s="119" customFormat="1" x14ac:dyDescent="0.25"/>
    <row r="684" s="119" customFormat="1" x14ac:dyDescent="0.25"/>
    <row r="685" s="119" customFormat="1" x14ac:dyDescent="0.25"/>
    <row r="686" s="119" customFormat="1" x14ac:dyDescent="0.25"/>
    <row r="687" s="119" customFormat="1" x14ac:dyDescent="0.25"/>
    <row r="688" s="119" customFormat="1" x14ac:dyDescent="0.25"/>
    <row r="689" s="119" customFormat="1" x14ac:dyDescent="0.25"/>
    <row r="690" s="119" customFormat="1" x14ac:dyDescent="0.25"/>
    <row r="691" s="119" customFormat="1" x14ac:dyDescent="0.25"/>
    <row r="692" s="119" customFormat="1" x14ac:dyDescent="0.25"/>
    <row r="693" s="119" customFormat="1" x14ac:dyDescent="0.25"/>
    <row r="694" s="119" customFormat="1" x14ac:dyDescent="0.25"/>
    <row r="695" s="119" customFormat="1" x14ac:dyDescent="0.25"/>
    <row r="696" s="119" customFormat="1" x14ac:dyDescent="0.25"/>
    <row r="697" s="119" customFormat="1" x14ac:dyDescent="0.25"/>
    <row r="698" s="119" customFormat="1" x14ac:dyDescent="0.25"/>
    <row r="699" s="119" customFormat="1" x14ac:dyDescent="0.25"/>
    <row r="700" s="119" customFormat="1" x14ac:dyDescent="0.25"/>
    <row r="701" s="119" customFormat="1" x14ac:dyDescent="0.25"/>
    <row r="702" s="119" customFormat="1" x14ac:dyDescent="0.25"/>
    <row r="703" s="119" customFormat="1" x14ac:dyDescent="0.25"/>
    <row r="704" s="119" customFormat="1" x14ac:dyDescent="0.25"/>
    <row r="705" s="119" customFormat="1" x14ac:dyDescent="0.25"/>
    <row r="706" s="119" customFormat="1" x14ac:dyDescent="0.25"/>
    <row r="707" s="119" customFormat="1" x14ac:dyDescent="0.25"/>
    <row r="708" s="119" customFormat="1" x14ac:dyDescent="0.25"/>
    <row r="709" s="119" customFormat="1" x14ac:dyDescent="0.25"/>
    <row r="710" s="119" customFormat="1" x14ac:dyDescent="0.25"/>
    <row r="711" s="119" customFormat="1" x14ac:dyDescent="0.25"/>
    <row r="712" s="119" customFormat="1" x14ac:dyDescent="0.25"/>
    <row r="713" s="119" customFormat="1" x14ac:dyDescent="0.25"/>
    <row r="714" s="119" customFormat="1" x14ac:dyDescent="0.25"/>
    <row r="715" s="119" customFormat="1" x14ac:dyDescent="0.25"/>
    <row r="716" s="119" customFormat="1" x14ac:dyDescent="0.25"/>
    <row r="717" s="119" customFormat="1" x14ac:dyDescent="0.25"/>
    <row r="718" s="119" customFormat="1" x14ac:dyDescent="0.25"/>
    <row r="719" s="119" customFormat="1" x14ac:dyDescent="0.25"/>
    <row r="720" s="119" customFormat="1" x14ac:dyDescent="0.25"/>
    <row r="721" s="119" customFormat="1" x14ac:dyDescent="0.25"/>
    <row r="722" s="119" customFormat="1" x14ac:dyDescent="0.25"/>
    <row r="723" s="119" customFormat="1" x14ac:dyDescent="0.25"/>
    <row r="724" s="119" customFormat="1" x14ac:dyDescent="0.25"/>
    <row r="725" s="119" customFormat="1" x14ac:dyDescent="0.25"/>
    <row r="726" s="119" customFormat="1" x14ac:dyDescent="0.25"/>
    <row r="727" s="119" customFormat="1" x14ac:dyDescent="0.25"/>
    <row r="728" s="119" customFormat="1" x14ac:dyDescent="0.25"/>
    <row r="729" s="119" customFormat="1" x14ac:dyDescent="0.25"/>
    <row r="730" s="119" customFormat="1" x14ac:dyDescent="0.25"/>
    <row r="731" s="119" customFormat="1" x14ac:dyDescent="0.25"/>
    <row r="732" s="119" customFormat="1" x14ac:dyDescent="0.25"/>
    <row r="733" s="119" customFormat="1" x14ac:dyDescent="0.25"/>
    <row r="734" s="119" customFormat="1" x14ac:dyDescent="0.25"/>
    <row r="735" s="119" customFormat="1" x14ac:dyDescent="0.25"/>
  </sheetData>
  <mergeCells count="1">
    <mergeCell ref="B2:D2"/>
  </mergeCells>
  <pageMargins left="0.7" right="0.7" top="0.75" bottom="0.75" header="0.3" footer="0.3"/>
  <pageSetup orientation="portrait" r:id="rId1"/>
</worksheet>
</file>

<file path=xl/worksheets/sheet8.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D61B1EB0-7586-4CE4-9312-DADB5B6831E3}">
  <sheetPr>
    <tabColor theme="6" tint="-0.249977111117893"/>
  </sheetPr>
  <dimension ref="A1:IX260"/>
  <sheetViews>
    <sheetView topLeftCell="A25" zoomScale="67" zoomScaleNormal="67" workbookViewId="0">
      <selection activeCell="D62" sqref="D62"/>
    </sheetView>
  </sheetViews>
  <sheetFormatPr baseColWidth="10" defaultRowHeight="15" x14ac:dyDescent="0.25"/>
  <cols>
    <col min="2" max="2" width="40.42578125" customWidth="1"/>
    <col min="3" max="3" width="74.85546875" hidden="1" customWidth="1"/>
    <col min="4" max="4" width="147.85546875" customWidth="1"/>
    <col min="5" max="5" width="26.140625" style="132" customWidth="1"/>
    <col min="11" max="258" width="11.42578125" style="119"/>
  </cols>
  <sheetData>
    <row r="1" spans="1:10" s="119" customFormat="1" x14ac:dyDescent="0.25">
      <c r="E1" s="142"/>
    </row>
    <row r="2" spans="1:10" ht="33.75" x14ac:dyDescent="0.25">
      <c r="A2" s="7"/>
      <c r="B2" s="385" t="s">
        <v>119</v>
      </c>
      <c r="C2" s="385"/>
      <c r="D2" s="385"/>
      <c r="E2" s="385"/>
      <c r="F2" s="7"/>
      <c r="G2" s="7"/>
      <c r="H2" s="7"/>
      <c r="I2" s="7"/>
      <c r="J2" s="7"/>
    </row>
    <row r="3" spans="1:10" x14ac:dyDescent="0.25">
      <c r="A3" s="7"/>
      <c r="B3" s="108"/>
      <c r="C3" s="108"/>
      <c r="D3" s="108"/>
      <c r="E3" s="140"/>
      <c r="F3" s="7"/>
      <c r="G3" s="7"/>
      <c r="H3" s="7"/>
      <c r="I3" s="7"/>
      <c r="J3" s="7"/>
    </row>
    <row r="4" spans="1:10" ht="60" x14ac:dyDescent="0.25">
      <c r="A4" s="7"/>
      <c r="B4" s="25"/>
      <c r="C4" s="109" t="s">
        <v>120</v>
      </c>
      <c r="D4" s="109" t="s">
        <v>121</v>
      </c>
      <c r="E4" s="140"/>
      <c r="F4" s="7"/>
      <c r="G4" s="7"/>
      <c r="H4" s="7"/>
      <c r="I4" s="7"/>
      <c r="J4" s="7"/>
    </row>
    <row r="5" spans="1:10" ht="76.5" customHeight="1" x14ac:dyDescent="0.25">
      <c r="A5" s="26" t="s">
        <v>122</v>
      </c>
      <c r="B5" s="110" t="s">
        <v>282</v>
      </c>
      <c r="C5" s="111" t="s">
        <v>123</v>
      </c>
      <c r="D5" s="112" t="s">
        <v>47</v>
      </c>
      <c r="E5" s="141">
        <v>0.2</v>
      </c>
      <c r="F5" s="7"/>
      <c r="G5" s="7"/>
      <c r="H5" s="7"/>
      <c r="I5" s="7"/>
      <c r="J5" s="7"/>
    </row>
    <row r="6" spans="1:10" ht="99" x14ac:dyDescent="0.25">
      <c r="A6" s="26" t="s">
        <v>124</v>
      </c>
      <c r="B6" s="113" t="s">
        <v>124</v>
      </c>
      <c r="C6" s="114" t="s">
        <v>125</v>
      </c>
      <c r="D6" s="115" t="s">
        <v>48</v>
      </c>
      <c r="E6" s="141">
        <v>0.4</v>
      </c>
      <c r="F6" s="7"/>
      <c r="G6" s="7"/>
      <c r="H6" s="7"/>
      <c r="I6" s="7"/>
      <c r="J6" s="7"/>
    </row>
    <row r="7" spans="1:10" ht="66" x14ac:dyDescent="0.25">
      <c r="A7" s="26" t="s">
        <v>127</v>
      </c>
      <c r="B7" s="116" t="s">
        <v>283</v>
      </c>
      <c r="C7" s="114" t="s">
        <v>128</v>
      </c>
      <c r="D7" s="115" t="s">
        <v>129</v>
      </c>
      <c r="E7" s="141">
        <v>0.6</v>
      </c>
      <c r="F7" s="7"/>
      <c r="G7" s="7"/>
      <c r="H7" s="7"/>
      <c r="I7" s="7"/>
      <c r="J7" s="7"/>
    </row>
    <row r="8" spans="1:10" ht="66" x14ac:dyDescent="0.25">
      <c r="A8" s="26" t="s">
        <v>130</v>
      </c>
      <c r="B8" s="117" t="s">
        <v>284</v>
      </c>
      <c r="C8" s="114" t="s">
        <v>131</v>
      </c>
      <c r="D8" s="115" t="s">
        <v>313</v>
      </c>
      <c r="E8" s="141">
        <v>0.8</v>
      </c>
      <c r="F8" s="7"/>
      <c r="G8" s="7"/>
      <c r="H8" s="7"/>
      <c r="I8" s="7"/>
      <c r="J8" s="7"/>
    </row>
    <row r="9" spans="1:10" ht="66" x14ac:dyDescent="0.25">
      <c r="A9" s="26" t="s">
        <v>132</v>
      </c>
      <c r="B9" s="118" t="s">
        <v>285</v>
      </c>
      <c r="C9" s="114" t="s">
        <v>133</v>
      </c>
      <c r="D9" s="115" t="s">
        <v>50</v>
      </c>
      <c r="E9" s="141">
        <v>1</v>
      </c>
      <c r="F9" s="7"/>
      <c r="G9" s="7"/>
      <c r="H9" s="7"/>
      <c r="I9" s="7"/>
      <c r="J9" s="7"/>
    </row>
    <row r="10" spans="1:10" ht="20.25" x14ac:dyDescent="0.25">
      <c r="A10" s="26"/>
      <c r="B10" s="26"/>
      <c r="C10" s="27"/>
      <c r="D10" s="27"/>
      <c r="E10" s="140"/>
      <c r="F10" s="7"/>
      <c r="G10" s="7"/>
      <c r="H10" s="7"/>
      <c r="I10" s="7"/>
      <c r="J10" s="7"/>
    </row>
    <row r="11" spans="1:10" ht="60" x14ac:dyDescent="0.25">
      <c r="A11" s="26"/>
      <c r="B11" s="25"/>
      <c r="C11" s="109" t="s">
        <v>120</v>
      </c>
      <c r="D11" s="109" t="s">
        <v>298</v>
      </c>
      <c r="E11" s="140"/>
      <c r="F11" s="7"/>
      <c r="G11" s="7"/>
      <c r="H11" s="7"/>
      <c r="I11" s="7"/>
      <c r="J11" s="7"/>
    </row>
    <row r="12" spans="1:10" ht="79.5" customHeight="1" x14ac:dyDescent="0.25">
      <c r="A12" s="26"/>
      <c r="B12" s="110" t="s">
        <v>282</v>
      </c>
      <c r="C12" s="111" t="s">
        <v>123</v>
      </c>
      <c r="D12" s="156" t="s">
        <v>304</v>
      </c>
      <c r="E12" s="141">
        <v>0.2</v>
      </c>
      <c r="F12" s="7"/>
      <c r="G12" s="7"/>
      <c r="H12" s="7"/>
      <c r="I12" s="7"/>
      <c r="J12" s="7"/>
    </row>
    <row r="13" spans="1:10" ht="33" x14ac:dyDescent="0.25">
      <c r="A13" s="26"/>
      <c r="B13" s="113" t="s">
        <v>124</v>
      </c>
      <c r="C13" s="114" t="s">
        <v>125</v>
      </c>
      <c r="D13" s="156" t="s">
        <v>305</v>
      </c>
      <c r="E13" s="141">
        <v>0.4</v>
      </c>
      <c r="F13" s="7"/>
      <c r="G13" s="7"/>
      <c r="H13" s="7"/>
      <c r="I13" s="7"/>
      <c r="J13" s="7"/>
    </row>
    <row r="14" spans="1:10" ht="33" x14ac:dyDescent="0.25">
      <c r="A14" s="26"/>
      <c r="B14" s="116" t="s">
        <v>283</v>
      </c>
      <c r="C14" s="114" t="s">
        <v>128</v>
      </c>
      <c r="D14" s="156" t="s">
        <v>306</v>
      </c>
      <c r="E14" s="141">
        <v>0.6</v>
      </c>
      <c r="F14" s="7"/>
      <c r="G14" s="7"/>
      <c r="H14" s="7"/>
      <c r="I14" s="7"/>
      <c r="J14" s="7"/>
    </row>
    <row r="15" spans="1:10" ht="33" x14ac:dyDescent="0.25">
      <c r="A15" s="26"/>
      <c r="B15" s="117" t="s">
        <v>284</v>
      </c>
      <c r="C15" s="114" t="s">
        <v>131</v>
      </c>
      <c r="D15" s="156" t="s">
        <v>307</v>
      </c>
      <c r="E15" s="141">
        <v>0.8</v>
      </c>
      <c r="F15" s="7"/>
      <c r="G15" s="7"/>
      <c r="H15" s="7"/>
      <c r="I15" s="7"/>
      <c r="J15" s="7"/>
    </row>
    <row r="16" spans="1:10" ht="46.5" customHeight="1" x14ac:dyDescent="0.25">
      <c r="A16" s="26"/>
      <c r="B16" s="118" t="s">
        <v>285</v>
      </c>
      <c r="C16" s="114" t="s">
        <v>133</v>
      </c>
      <c r="D16" s="156" t="s">
        <v>308</v>
      </c>
      <c r="E16" s="141">
        <v>1</v>
      </c>
      <c r="F16" s="7"/>
      <c r="G16" s="7"/>
      <c r="H16" s="7"/>
      <c r="I16" s="7"/>
      <c r="J16" s="7"/>
    </row>
    <row r="17" spans="1:10" ht="20.25" x14ac:dyDescent="0.25">
      <c r="A17" s="26"/>
      <c r="B17" s="26"/>
      <c r="C17" s="27"/>
      <c r="D17" s="27"/>
      <c r="E17" s="140"/>
      <c r="F17" s="7"/>
      <c r="G17" s="7"/>
      <c r="H17" s="7"/>
      <c r="I17" s="7"/>
      <c r="J17" s="7"/>
    </row>
    <row r="18" spans="1:10" ht="16.5" x14ac:dyDescent="0.25">
      <c r="A18" s="26"/>
      <c r="B18" s="28"/>
      <c r="C18" s="28"/>
      <c r="D18" s="28"/>
      <c r="E18" s="140"/>
      <c r="F18" s="7"/>
      <c r="G18" s="7"/>
      <c r="H18" s="7"/>
      <c r="I18" s="7"/>
      <c r="J18" s="7"/>
    </row>
    <row r="19" spans="1:10" ht="60" x14ac:dyDescent="0.25">
      <c r="A19" s="26"/>
      <c r="B19" s="25"/>
      <c r="C19" s="109" t="s">
        <v>120</v>
      </c>
      <c r="D19" s="109" t="s">
        <v>311</v>
      </c>
      <c r="E19" s="140"/>
      <c r="F19" s="7"/>
      <c r="G19" s="7"/>
      <c r="H19" s="7"/>
      <c r="I19" s="7"/>
      <c r="J19" s="7"/>
    </row>
    <row r="20" spans="1:10" ht="57.75" customHeight="1" x14ac:dyDescent="0.25">
      <c r="A20" s="26"/>
      <c r="B20" s="110" t="s">
        <v>282</v>
      </c>
      <c r="C20" s="111" t="s">
        <v>123</v>
      </c>
      <c r="D20" s="156" t="s">
        <v>299</v>
      </c>
      <c r="E20" s="141">
        <v>0.2</v>
      </c>
      <c r="F20" s="7"/>
      <c r="G20" s="7"/>
      <c r="H20" s="7"/>
      <c r="I20" s="7"/>
      <c r="J20" s="7"/>
    </row>
    <row r="21" spans="1:10" ht="54" customHeight="1" x14ac:dyDescent="0.25">
      <c r="A21" s="26"/>
      <c r="B21" s="113" t="s">
        <v>124</v>
      </c>
      <c r="C21" s="114" t="s">
        <v>125</v>
      </c>
      <c r="D21" s="156" t="s">
        <v>300</v>
      </c>
      <c r="E21" s="141">
        <v>0.4</v>
      </c>
      <c r="F21" s="7"/>
      <c r="G21" s="7"/>
      <c r="H21" s="7"/>
      <c r="I21" s="7"/>
      <c r="J21" s="7"/>
    </row>
    <row r="22" spans="1:10" ht="64.5" customHeight="1" x14ac:dyDescent="0.25">
      <c r="A22" s="26"/>
      <c r="B22" s="116" t="s">
        <v>283</v>
      </c>
      <c r="C22" s="114" t="s">
        <v>128</v>
      </c>
      <c r="D22" s="156" t="s">
        <v>301</v>
      </c>
      <c r="E22" s="141">
        <v>0.6</v>
      </c>
      <c r="F22" s="7"/>
      <c r="G22" s="7"/>
      <c r="H22" s="7"/>
      <c r="I22" s="7"/>
      <c r="J22" s="7"/>
    </row>
    <row r="23" spans="1:10" ht="51.75" customHeight="1" x14ac:dyDescent="0.25">
      <c r="A23" s="26"/>
      <c r="B23" s="117" t="s">
        <v>284</v>
      </c>
      <c r="C23" s="114" t="s">
        <v>131</v>
      </c>
      <c r="D23" s="156" t="s">
        <v>302</v>
      </c>
      <c r="E23" s="141">
        <v>0.8</v>
      </c>
      <c r="F23" s="7"/>
      <c r="G23" s="7"/>
      <c r="H23" s="7"/>
      <c r="I23" s="7"/>
      <c r="J23" s="7"/>
    </row>
    <row r="24" spans="1:10" ht="51.75" customHeight="1" x14ac:dyDescent="0.25">
      <c r="A24" s="26"/>
      <c r="B24" s="118" t="s">
        <v>285</v>
      </c>
      <c r="C24" s="114" t="s">
        <v>133</v>
      </c>
      <c r="D24" s="156" t="s">
        <v>303</v>
      </c>
      <c r="E24" s="141">
        <v>1</v>
      </c>
      <c r="F24" s="7"/>
      <c r="G24" s="7"/>
      <c r="H24" s="7"/>
      <c r="I24" s="7"/>
      <c r="J24" s="7"/>
    </row>
    <row r="25" spans="1:10" ht="16.5" x14ac:dyDescent="0.25">
      <c r="A25" s="26"/>
      <c r="B25" s="28"/>
      <c r="C25" s="28"/>
      <c r="D25" s="28"/>
      <c r="E25" s="140"/>
      <c r="F25" s="7"/>
      <c r="G25" s="7"/>
      <c r="H25" s="7"/>
      <c r="I25" s="7"/>
      <c r="J25" s="7"/>
    </row>
    <row r="26" spans="1:10" ht="16.5" x14ac:dyDescent="0.25">
      <c r="A26" s="26"/>
      <c r="B26" s="28"/>
      <c r="C26" s="28"/>
      <c r="D26" s="28"/>
      <c r="E26" s="140"/>
      <c r="F26" s="7"/>
      <c r="G26" s="7"/>
      <c r="H26" s="7"/>
      <c r="I26" s="7"/>
      <c r="J26" s="7"/>
    </row>
    <row r="27" spans="1:10" ht="16.5" x14ac:dyDescent="0.25">
      <c r="A27" s="26"/>
      <c r="B27" s="28"/>
      <c r="C27" s="28"/>
      <c r="D27" s="28"/>
      <c r="E27" s="140"/>
      <c r="F27" s="7"/>
      <c r="G27" s="7"/>
      <c r="H27" s="7"/>
      <c r="I27" s="7"/>
      <c r="J27" s="7"/>
    </row>
    <row r="28" spans="1:10" ht="16.5" x14ac:dyDescent="0.25">
      <c r="A28" s="26"/>
      <c r="B28" s="28"/>
      <c r="C28" s="28"/>
      <c r="D28" s="28"/>
      <c r="E28" s="140"/>
      <c r="F28" s="7"/>
      <c r="G28" s="7"/>
      <c r="H28" s="7"/>
      <c r="I28" s="7"/>
      <c r="J28" s="7"/>
    </row>
    <row r="29" spans="1:10" ht="60" x14ac:dyDescent="0.25">
      <c r="A29" s="26"/>
      <c r="B29" s="25"/>
      <c r="C29" s="109" t="s">
        <v>120</v>
      </c>
      <c r="D29" s="109" t="s">
        <v>309</v>
      </c>
      <c r="E29" s="140"/>
      <c r="F29" s="7"/>
      <c r="G29" s="7"/>
      <c r="H29" s="7"/>
      <c r="I29" s="7"/>
      <c r="J29" s="7"/>
    </row>
    <row r="30" spans="1:10" ht="75.75" customHeight="1" x14ac:dyDescent="0.25">
      <c r="A30" s="26"/>
      <c r="B30" s="110" t="s">
        <v>282</v>
      </c>
      <c r="C30" s="111" t="s">
        <v>123</v>
      </c>
      <c r="D30" s="156" t="s">
        <v>316</v>
      </c>
      <c r="E30" s="141">
        <v>0.2</v>
      </c>
      <c r="F30" s="7"/>
      <c r="G30" s="7"/>
      <c r="H30" s="7"/>
      <c r="I30" s="7"/>
      <c r="J30" s="7"/>
    </row>
    <row r="31" spans="1:10" ht="65.25" customHeight="1" x14ac:dyDescent="0.25">
      <c r="A31" s="26"/>
      <c r="B31" s="113" t="s">
        <v>124</v>
      </c>
      <c r="C31" s="114" t="s">
        <v>125</v>
      </c>
      <c r="D31" s="156" t="s">
        <v>317</v>
      </c>
      <c r="E31" s="141">
        <v>0.4</v>
      </c>
      <c r="F31" s="7"/>
      <c r="G31" s="7"/>
      <c r="H31" s="7"/>
      <c r="I31" s="7"/>
      <c r="J31" s="7"/>
    </row>
    <row r="32" spans="1:10" ht="57" customHeight="1" x14ac:dyDescent="0.25">
      <c r="A32" s="26"/>
      <c r="B32" s="116" t="s">
        <v>283</v>
      </c>
      <c r="C32" s="114" t="s">
        <v>128</v>
      </c>
      <c r="D32" s="156" t="s">
        <v>310</v>
      </c>
      <c r="E32" s="141">
        <v>0.6</v>
      </c>
      <c r="F32" s="7"/>
      <c r="G32" s="7"/>
      <c r="H32" s="7"/>
      <c r="I32" s="7"/>
      <c r="J32" s="7"/>
    </row>
    <row r="33" spans="1:10" ht="66.75" customHeight="1" x14ac:dyDescent="0.25">
      <c r="A33" s="26"/>
      <c r="B33" s="117" t="s">
        <v>284</v>
      </c>
      <c r="C33" s="114" t="s">
        <v>131</v>
      </c>
      <c r="D33" s="156" t="s">
        <v>318</v>
      </c>
      <c r="E33" s="141">
        <v>0.8</v>
      </c>
      <c r="F33" s="7"/>
      <c r="G33" s="7"/>
      <c r="H33" s="7"/>
      <c r="I33" s="7"/>
      <c r="J33" s="7"/>
    </row>
    <row r="34" spans="1:10" ht="79.5" customHeight="1" x14ac:dyDescent="0.25">
      <c r="A34" s="26"/>
      <c r="B34" s="118" t="s">
        <v>285</v>
      </c>
      <c r="C34" s="114" t="s">
        <v>133</v>
      </c>
      <c r="D34" s="156" t="s">
        <v>319</v>
      </c>
      <c r="E34" s="141">
        <v>1</v>
      </c>
      <c r="F34" s="7"/>
      <c r="G34" s="7"/>
      <c r="H34" s="7"/>
      <c r="I34" s="7"/>
      <c r="J34" s="7"/>
    </row>
    <row r="35" spans="1:10" x14ac:dyDescent="0.25">
      <c r="A35" s="26"/>
      <c r="B35" s="26"/>
      <c r="C35" s="26" t="s">
        <v>134</v>
      </c>
      <c r="D35" s="26" t="s">
        <v>135</v>
      </c>
      <c r="E35" s="140"/>
      <c r="F35" s="7"/>
      <c r="G35" s="7"/>
      <c r="H35" s="7"/>
      <c r="I35" s="7"/>
      <c r="J35" s="7"/>
    </row>
    <row r="36" spans="1:10" x14ac:dyDescent="0.25">
      <c r="A36" s="26"/>
      <c r="B36" s="26"/>
      <c r="C36" s="26"/>
      <c r="D36" s="26"/>
      <c r="E36" s="140"/>
      <c r="F36" s="7"/>
      <c r="G36" s="7"/>
      <c r="H36" s="7"/>
      <c r="I36" s="7"/>
      <c r="J36" s="7"/>
    </row>
    <row r="37" spans="1:10" x14ac:dyDescent="0.25">
      <c r="A37" s="26"/>
      <c r="B37" s="26"/>
      <c r="C37" s="26"/>
      <c r="D37" s="26"/>
      <c r="E37" s="140"/>
      <c r="F37" s="7"/>
      <c r="G37" s="7"/>
      <c r="H37" s="7"/>
      <c r="I37" s="7"/>
      <c r="J37" s="7"/>
    </row>
    <row r="38" spans="1:10" ht="60" x14ac:dyDescent="0.25">
      <c r="A38" s="26"/>
      <c r="B38" s="25"/>
      <c r="C38" s="109" t="s">
        <v>120</v>
      </c>
      <c r="D38" s="109" t="s">
        <v>334</v>
      </c>
      <c r="E38" s="140"/>
      <c r="F38" s="7"/>
      <c r="G38" s="7"/>
      <c r="H38" s="7"/>
      <c r="I38" s="7"/>
      <c r="J38" s="7"/>
    </row>
    <row r="39" spans="1:10" ht="99" x14ac:dyDescent="0.25">
      <c r="A39" s="26"/>
      <c r="B39" s="110" t="s">
        <v>282</v>
      </c>
      <c r="C39" s="111" t="s">
        <v>123</v>
      </c>
      <c r="D39" s="157" t="s">
        <v>330</v>
      </c>
      <c r="E39" s="141">
        <v>0.2</v>
      </c>
      <c r="F39" s="7"/>
      <c r="G39" s="7"/>
      <c r="H39" s="7"/>
      <c r="I39" s="7"/>
      <c r="J39" s="7"/>
    </row>
    <row r="40" spans="1:10" ht="99" x14ac:dyDescent="0.25">
      <c r="A40" s="26"/>
      <c r="B40" s="113" t="s">
        <v>124</v>
      </c>
      <c r="C40" s="114" t="s">
        <v>125</v>
      </c>
      <c r="D40" s="157" t="s">
        <v>331</v>
      </c>
      <c r="E40" s="141">
        <v>0.4</v>
      </c>
      <c r="F40" s="7"/>
      <c r="G40" s="7"/>
      <c r="H40" s="7"/>
      <c r="I40" s="7"/>
      <c r="J40" s="7"/>
    </row>
    <row r="41" spans="1:10" ht="99" x14ac:dyDescent="0.25">
      <c r="A41" s="26"/>
      <c r="B41" s="116" t="s">
        <v>283</v>
      </c>
      <c r="C41" s="114" t="s">
        <v>128</v>
      </c>
      <c r="D41" s="157" t="s">
        <v>332</v>
      </c>
      <c r="E41" s="141">
        <v>0.6</v>
      </c>
      <c r="F41" s="7"/>
      <c r="G41" s="7"/>
      <c r="H41" s="7"/>
      <c r="I41" s="7"/>
      <c r="J41" s="7"/>
    </row>
    <row r="42" spans="1:10" ht="99" x14ac:dyDescent="0.25">
      <c r="A42" s="26"/>
      <c r="B42" s="117" t="s">
        <v>284</v>
      </c>
      <c r="C42" s="114" t="s">
        <v>131</v>
      </c>
      <c r="D42" s="157" t="s">
        <v>333</v>
      </c>
      <c r="E42" s="141">
        <v>0.8</v>
      </c>
      <c r="F42" s="7"/>
      <c r="G42" s="7"/>
      <c r="H42" s="7"/>
      <c r="I42" s="7"/>
      <c r="J42" s="7"/>
    </row>
    <row r="43" spans="1:10" ht="99" x14ac:dyDescent="0.25">
      <c r="A43" s="26"/>
      <c r="B43" s="118" t="s">
        <v>285</v>
      </c>
      <c r="C43" s="114" t="s">
        <v>133</v>
      </c>
      <c r="D43" s="157" t="s">
        <v>335</v>
      </c>
      <c r="E43" s="141">
        <v>1</v>
      </c>
      <c r="F43" s="7"/>
      <c r="G43" s="7"/>
      <c r="H43" s="7"/>
      <c r="I43" s="7"/>
      <c r="J43" s="7"/>
    </row>
    <row r="44" spans="1:10" x14ac:dyDescent="0.25">
      <c r="A44" s="26"/>
      <c r="B44" s="26"/>
      <c r="C44" s="26"/>
      <c r="D44" s="26"/>
      <c r="E44" s="140"/>
      <c r="F44" s="7"/>
      <c r="G44" s="7"/>
      <c r="H44" s="7"/>
      <c r="I44" s="7"/>
      <c r="J44" s="7"/>
    </row>
    <row r="45" spans="1:10" ht="56.25" customHeight="1" x14ac:dyDescent="0.25">
      <c r="A45" s="26"/>
      <c r="B45" s="26"/>
      <c r="C45" s="26"/>
      <c r="D45" s="109" t="s">
        <v>297</v>
      </c>
      <c r="E45" s="140"/>
      <c r="F45" s="7"/>
      <c r="G45" s="7"/>
      <c r="H45" s="7"/>
      <c r="I45" s="7"/>
      <c r="J45" s="7"/>
    </row>
    <row r="46" spans="1:10" ht="94.5" customHeight="1" x14ac:dyDescent="0.25">
      <c r="A46" s="26"/>
      <c r="B46" s="117" t="s">
        <v>284</v>
      </c>
      <c r="C46" s="26"/>
      <c r="D46" s="115" t="s">
        <v>405</v>
      </c>
      <c r="E46" s="141">
        <v>0.8</v>
      </c>
      <c r="F46" s="7"/>
      <c r="G46" s="7"/>
      <c r="H46" s="7"/>
      <c r="I46" s="7"/>
      <c r="J46" s="7"/>
    </row>
    <row r="47" spans="1:10" ht="105.75" customHeight="1" x14ac:dyDescent="0.25">
      <c r="A47" s="26"/>
      <c r="B47" s="118" t="s">
        <v>285</v>
      </c>
      <c r="C47" s="27"/>
      <c r="D47" s="115" t="s">
        <v>402</v>
      </c>
      <c r="E47" s="141">
        <v>1</v>
      </c>
      <c r="F47" s="7"/>
      <c r="G47" s="7"/>
      <c r="H47" s="7"/>
      <c r="I47" s="7"/>
      <c r="J47" s="7"/>
    </row>
    <row r="48" spans="1:10" x14ac:dyDescent="0.25">
      <c r="A48" s="26"/>
      <c r="B48" s="23"/>
      <c r="C48" s="23"/>
      <c r="D48" s="23"/>
      <c r="E48" s="140"/>
      <c r="F48" s="7"/>
      <c r="G48" s="7"/>
      <c r="H48" s="7"/>
      <c r="I48" s="7"/>
      <c r="J48" s="7"/>
    </row>
    <row r="49" spans="1:10" x14ac:dyDescent="0.25">
      <c r="A49" s="26"/>
      <c r="B49" s="23"/>
      <c r="C49" s="23"/>
      <c r="D49" s="23"/>
      <c r="E49" s="140"/>
      <c r="F49" s="7"/>
      <c r="G49" s="7"/>
      <c r="H49" s="7"/>
      <c r="I49" s="7"/>
      <c r="J49" s="7"/>
    </row>
    <row r="50" spans="1:10" ht="20.25" x14ac:dyDescent="0.25">
      <c r="A50" s="26"/>
      <c r="B50" s="26"/>
      <c r="C50" s="27"/>
      <c r="D50" s="27"/>
      <c r="E50" s="140"/>
      <c r="F50" s="7"/>
      <c r="G50" s="7"/>
      <c r="H50" s="7"/>
      <c r="I50" s="7"/>
      <c r="J50" s="7"/>
    </row>
    <row r="51" spans="1:10" ht="46.5" customHeight="1" x14ac:dyDescent="0.25">
      <c r="A51" s="26"/>
      <c r="B51" s="26"/>
      <c r="C51" s="26"/>
      <c r="D51" s="109" t="s">
        <v>410</v>
      </c>
      <c r="E51" s="140"/>
      <c r="F51" s="7"/>
      <c r="G51" s="7"/>
      <c r="H51" s="7"/>
      <c r="I51" s="7"/>
      <c r="J51" s="7"/>
    </row>
    <row r="52" spans="1:10" ht="90" customHeight="1" x14ac:dyDescent="0.25">
      <c r="A52" s="26"/>
      <c r="B52" s="117" t="s">
        <v>284</v>
      </c>
      <c r="C52" s="26"/>
      <c r="D52" s="115" t="s">
        <v>314</v>
      </c>
      <c r="E52" s="141">
        <v>0.8</v>
      </c>
      <c r="F52" s="7"/>
      <c r="G52" s="7"/>
      <c r="H52" s="7"/>
      <c r="I52" s="7"/>
      <c r="J52" s="7"/>
    </row>
    <row r="53" spans="1:10" ht="66" x14ac:dyDescent="0.25">
      <c r="A53" s="26"/>
      <c r="B53" s="118" t="s">
        <v>285</v>
      </c>
      <c r="C53" s="27"/>
      <c r="D53" s="115" t="s">
        <v>315</v>
      </c>
      <c r="E53" s="141">
        <v>1</v>
      </c>
      <c r="F53" s="7"/>
      <c r="G53" s="7"/>
      <c r="H53" s="7"/>
      <c r="I53" s="7"/>
      <c r="J53" s="7"/>
    </row>
    <row r="54" spans="1:10" ht="20.25" x14ac:dyDescent="0.25">
      <c r="A54" s="26"/>
      <c r="B54" s="26"/>
      <c r="C54" s="27"/>
      <c r="D54" s="27"/>
      <c r="E54" s="140"/>
      <c r="F54" s="7"/>
      <c r="G54" s="7"/>
      <c r="H54" s="7"/>
      <c r="I54" s="7"/>
      <c r="J54" s="7"/>
    </row>
    <row r="55" spans="1:10" ht="20.25" x14ac:dyDescent="0.25">
      <c r="A55" s="26"/>
      <c r="B55" s="26"/>
      <c r="C55" s="27"/>
      <c r="D55" s="27"/>
      <c r="E55" s="140"/>
      <c r="F55" s="7"/>
      <c r="G55" s="7"/>
      <c r="H55" s="7"/>
      <c r="I55" s="7"/>
      <c r="J55" s="7"/>
    </row>
    <row r="56" spans="1:10" ht="20.25" x14ac:dyDescent="0.25">
      <c r="A56" s="26"/>
      <c r="B56" s="26"/>
      <c r="C56" s="27"/>
      <c r="D56" s="27"/>
      <c r="E56" s="140"/>
      <c r="F56" s="7"/>
      <c r="G56" s="7"/>
      <c r="H56" s="7"/>
      <c r="I56" s="7"/>
      <c r="J56" s="7"/>
    </row>
    <row r="57" spans="1:10" ht="20.25" x14ac:dyDescent="0.25">
      <c r="A57" s="26"/>
      <c r="B57" s="26"/>
      <c r="C57" s="27"/>
      <c r="D57" s="27"/>
      <c r="E57" s="140"/>
      <c r="F57" s="7"/>
      <c r="G57" s="7"/>
      <c r="H57" s="7"/>
      <c r="I57" s="7"/>
      <c r="J57" s="7"/>
    </row>
    <row r="58" spans="1:10" ht="20.25" x14ac:dyDescent="0.25">
      <c r="A58" s="26"/>
      <c r="B58" s="26"/>
      <c r="C58" s="27"/>
      <c r="D58" s="27"/>
      <c r="E58" s="140"/>
      <c r="F58" s="7"/>
      <c r="G58" s="7"/>
      <c r="H58" s="7"/>
      <c r="I58" s="7"/>
      <c r="J58" s="7"/>
    </row>
    <row r="59" spans="1:10" ht="20.25" x14ac:dyDescent="0.25">
      <c r="A59" s="26"/>
      <c r="B59" s="26"/>
      <c r="C59" s="27"/>
      <c r="D59" s="27"/>
      <c r="E59" s="140"/>
      <c r="F59" s="7"/>
      <c r="G59" s="7"/>
      <c r="H59" s="7"/>
      <c r="I59" s="7"/>
      <c r="J59" s="7"/>
    </row>
    <row r="60" spans="1:10" ht="20.25" x14ac:dyDescent="0.25">
      <c r="A60" s="26"/>
      <c r="B60" s="26"/>
      <c r="C60" s="27"/>
      <c r="D60" s="27"/>
      <c r="E60" s="140"/>
      <c r="F60" s="7"/>
      <c r="G60" s="7"/>
      <c r="H60" s="7"/>
      <c r="I60" s="7"/>
      <c r="J60" s="7"/>
    </row>
    <row r="61" spans="1:10" ht="20.25" x14ac:dyDescent="0.25">
      <c r="A61" s="26"/>
      <c r="B61" s="26"/>
      <c r="C61" s="27"/>
      <c r="D61" s="27"/>
      <c r="E61" s="140"/>
      <c r="F61" s="7"/>
      <c r="G61" s="7"/>
      <c r="H61" s="7"/>
      <c r="I61" s="7"/>
      <c r="J61" s="7"/>
    </row>
    <row r="62" spans="1:10" ht="20.25" x14ac:dyDescent="0.25">
      <c r="A62" s="26"/>
      <c r="B62" s="26"/>
      <c r="C62" s="27"/>
      <c r="D62" s="27"/>
      <c r="E62" s="140"/>
      <c r="F62" s="7"/>
      <c r="G62" s="7"/>
      <c r="H62" s="7"/>
      <c r="I62" s="7"/>
      <c r="J62" s="7"/>
    </row>
    <row r="63" spans="1:10" ht="20.25" x14ac:dyDescent="0.25">
      <c r="A63" s="26"/>
      <c r="B63" s="26"/>
      <c r="C63" s="27"/>
      <c r="D63" s="27"/>
      <c r="E63" s="140"/>
      <c r="F63" s="7"/>
      <c r="G63" s="7"/>
      <c r="H63" s="7"/>
      <c r="I63" s="7"/>
      <c r="J63" s="7"/>
    </row>
    <row r="64" spans="1:10" ht="20.25" x14ac:dyDescent="0.25">
      <c r="A64" s="26"/>
      <c r="B64" s="26"/>
      <c r="C64" s="27"/>
      <c r="D64" s="27"/>
      <c r="E64" s="140"/>
      <c r="F64" s="7"/>
      <c r="G64" s="7"/>
      <c r="H64" s="7"/>
      <c r="I64" s="7"/>
      <c r="J64" s="7"/>
    </row>
    <row r="65" spans="1:10" ht="20.25" x14ac:dyDescent="0.25">
      <c r="A65" s="26"/>
      <c r="B65" s="26"/>
      <c r="C65" s="27"/>
      <c r="D65" s="27"/>
      <c r="E65" s="140"/>
      <c r="F65" s="7"/>
      <c r="G65" s="7"/>
      <c r="H65" s="7"/>
      <c r="I65" s="7"/>
      <c r="J65" s="7"/>
    </row>
    <row r="66" spans="1:10" ht="20.25" x14ac:dyDescent="0.25">
      <c r="A66" s="26"/>
      <c r="B66" s="26"/>
      <c r="C66" s="27"/>
      <c r="D66" s="27"/>
      <c r="E66" s="140"/>
      <c r="F66" s="7"/>
      <c r="G66" s="7"/>
      <c r="H66" s="7"/>
      <c r="I66" s="7"/>
      <c r="J66" s="7"/>
    </row>
    <row r="67" spans="1:10" ht="20.25" x14ac:dyDescent="0.25">
      <c r="A67" s="26"/>
      <c r="B67" s="26"/>
      <c r="C67" s="27"/>
      <c r="D67" s="27"/>
      <c r="E67" s="140"/>
      <c r="F67" s="7"/>
      <c r="G67" s="7"/>
      <c r="H67" s="7"/>
      <c r="I67" s="7"/>
      <c r="J67" s="7"/>
    </row>
    <row r="68" spans="1:10" ht="20.25" x14ac:dyDescent="0.25">
      <c r="A68" s="26"/>
      <c r="B68" s="26"/>
      <c r="C68" s="27"/>
      <c r="D68" s="27"/>
      <c r="E68" s="140"/>
      <c r="F68" s="7"/>
      <c r="G68" s="7"/>
      <c r="H68" s="7"/>
      <c r="I68" s="7"/>
      <c r="J68" s="7"/>
    </row>
    <row r="69" spans="1:10" ht="20.25" x14ac:dyDescent="0.25">
      <c r="A69" s="26"/>
      <c r="B69" s="26"/>
      <c r="C69" s="27"/>
      <c r="D69" s="27"/>
      <c r="E69" s="140"/>
      <c r="F69" s="7"/>
      <c r="G69" s="7"/>
      <c r="H69" s="7"/>
      <c r="I69" s="7"/>
      <c r="J69" s="7"/>
    </row>
    <row r="70" spans="1:10" ht="20.25" x14ac:dyDescent="0.25">
      <c r="A70" s="26"/>
      <c r="B70" s="26"/>
      <c r="C70" s="27"/>
      <c r="D70" s="27"/>
      <c r="E70" s="140"/>
      <c r="F70" s="7"/>
      <c r="G70" s="7"/>
      <c r="H70" s="7"/>
      <c r="I70" s="7"/>
      <c r="J70" s="7"/>
    </row>
    <row r="71" spans="1:10" ht="20.25" x14ac:dyDescent="0.25">
      <c r="A71" s="26"/>
      <c r="B71" s="26"/>
      <c r="C71" s="27"/>
      <c r="D71" s="27"/>
      <c r="E71" s="140"/>
      <c r="F71" s="7"/>
      <c r="G71" s="7"/>
      <c r="H71" s="7"/>
      <c r="I71" s="7"/>
      <c r="J71" s="7"/>
    </row>
    <row r="72" spans="1:10" ht="20.25" x14ac:dyDescent="0.25">
      <c r="A72" s="26"/>
      <c r="B72" s="26"/>
      <c r="C72" s="27"/>
      <c r="D72" s="27"/>
      <c r="E72" s="140"/>
      <c r="F72" s="7"/>
      <c r="G72" s="7"/>
      <c r="H72" s="7"/>
      <c r="I72" s="7"/>
      <c r="J72" s="7"/>
    </row>
    <row r="73" spans="1:10" ht="20.25" x14ac:dyDescent="0.25">
      <c r="A73" s="26"/>
      <c r="B73" s="26"/>
      <c r="C73" s="27"/>
      <c r="D73" s="27"/>
      <c r="E73" s="140"/>
      <c r="F73" s="7"/>
      <c r="G73" s="7"/>
      <c r="H73" s="7"/>
      <c r="I73" s="7"/>
      <c r="J73" s="7"/>
    </row>
    <row r="74" spans="1:10" ht="20.25" x14ac:dyDescent="0.25">
      <c r="A74" s="26"/>
      <c r="B74" s="26"/>
      <c r="C74" s="27"/>
      <c r="D74" s="27"/>
      <c r="E74" s="140"/>
      <c r="F74" s="7"/>
      <c r="G74" s="7"/>
      <c r="H74" s="7"/>
      <c r="I74" s="7"/>
      <c r="J74" s="7"/>
    </row>
    <row r="75" spans="1:10" ht="20.25" x14ac:dyDescent="0.25">
      <c r="A75" s="26"/>
      <c r="B75" s="26"/>
      <c r="C75" s="27"/>
      <c r="D75" s="27"/>
      <c r="E75" s="140"/>
      <c r="F75" s="7"/>
      <c r="G75" s="7"/>
      <c r="H75" s="7"/>
      <c r="I75" s="7"/>
      <c r="J75" s="7"/>
    </row>
    <row r="76" spans="1:10" ht="20.25" x14ac:dyDescent="0.25">
      <c r="A76" s="26"/>
      <c r="B76" s="26"/>
      <c r="C76" s="27"/>
      <c r="D76" s="27"/>
      <c r="E76" s="140"/>
      <c r="F76" s="7"/>
      <c r="G76" s="7"/>
      <c r="H76" s="7"/>
      <c r="I76" s="7"/>
      <c r="J76" s="7"/>
    </row>
    <row r="77" spans="1:10" ht="20.25" x14ac:dyDescent="0.25">
      <c r="A77" s="26"/>
      <c r="B77" s="26"/>
      <c r="C77" s="27"/>
      <c r="D77" s="27"/>
      <c r="E77" s="140"/>
      <c r="F77" s="7"/>
      <c r="G77" s="7"/>
      <c r="H77" s="7"/>
      <c r="I77" s="7"/>
      <c r="J77" s="7"/>
    </row>
    <row r="78" spans="1:10" ht="20.25" x14ac:dyDescent="0.25">
      <c r="A78" s="26"/>
      <c r="B78" s="26"/>
      <c r="C78" s="27"/>
      <c r="D78" s="27"/>
      <c r="E78" s="140"/>
      <c r="F78" s="7"/>
      <c r="G78" s="7"/>
      <c r="H78" s="7"/>
      <c r="I78" s="7"/>
      <c r="J78" s="7"/>
    </row>
    <row r="79" spans="1:10" ht="20.25" x14ac:dyDescent="0.25">
      <c r="A79" s="26"/>
      <c r="B79" s="26"/>
      <c r="C79" s="27"/>
      <c r="D79" s="27"/>
      <c r="E79" s="140"/>
      <c r="F79" s="7"/>
      <c r="G79" s="7"/>
      <c r="H79" s="7"/>
      <c r="I79" s="7"/>
      <c r="J79" s="7"/>
    </row>
    <row r="80" spans="1:10" s="119" customFormat="1" ht="20.25" x14ac:dyDescent="0.25">
      <c r="A80" s="120"/>
      <c r="B80" s="120"/>
      <c r="C80" s="121"/>
      <c r="D80" s="121"/>
      <c r="E80" s="142"/>
    </row>
    <row r="81" spans="1:5" s="119" customFormat="1" ht="20.25" x14ac:dyDescent="0.25">
      <c r="A81" s="120"/>
      <c r="B81" s="120"/>
      <c r="C81" s="121"/>
      <c r="D81" s="121"/>
      <c r="E81" s="142"/>
    </row>
    <row r="82" spans="1:5" s="119" customFormat="1" ht="20.25" x14ac:dyDescent="0.25">
      <c r="A82" s="120"/>
      <c r="B82" s="120"/>
      <c r="C82" s="121"/>
      <c r="D82" s="121"/>
      <c r="E82" s="142"/>
    </row>
    <row r="83" spans="1:5" s="119" customFormat="1" ht="20.25" x14ac:dyDescent="0.25">
      <c r="A83" s="120"/>
      <c r="B83" s="120"/>
      <c r="C83" s="121"/>
      <c r="D83" s="121"/>
      <c r="E83" s="142"/>
    </row>
    <row r="84" spans="1:5" s="119" customFormat="1" ht="20.25" x14ac:dyDescent="0.25">
      <c r="A84" s="120"/>
      <c r="B84" s="120"/>
      <c r="C84" s="121"/>
      <c r="D84" s="121"/>
      <c r="E84" s="142"/>
    </row>
    <row r="85" spans="1:5" s="119" customFormat="1" ht="20.25" x14ac:dyDescent="0.25">
      <c r="A85" s="120"/>
      <c r="B85" s="120"/>
      <c r="C85" s="121"/>
      <c r="D85" s="121"/>
      <c r="E85" s="142"/>
    </row>
    <row r="86" spans="1:5" s="119" customFormat="1" ht="20.25" x14ac:dyDescent="0.25">
      <c r="A86" s="120"/>
      <c r="B86" s="120"/>
      <c r="C86" s="121"/>
      <c r="D86" s="121"/>
      <c r="E86" s="142"/>
    </row>
    <row r="87" spans="1:5" s="119" customFormat="1" ht="20.25" x14ac:dyDescent="0.25">
      <c r="A87" s="120"/>
      <c r="B87" s="120"/>
      <c r="C87" s="121"/>
      <c r="D87" s="121"/>
      <c r="E87" s="142"/>
    </row>
    <row r="88" spans="1:5" s="119" customFormat="1" ht="20.25" x14ac:dyDescent="0.25">
      <c r="A88" s="120"/>
      <c r="B88" s="120"/>
      <c r="C88" s="121"/>
      <c r="D88" s="121"/>
      <c r="E88" s="142"/>
    </row>
    <row r="89" spans="1:5" s="119" customFormat="1" ht="20.25" x14ac:dyDescent="0.25">
      <c r="A89" s="120"/>
      <c r="B89" s="120"/>
      <c r="C89" s="121"/>
      <c r="D89" s="121"/>
      <c r="E89" s="142"/>
    </row>
    <row r="90" spans="1:5" s="119" customFormat="1" ht="20.25" x14ac:dyDescent="0.25">
      <c r="A90" s="120"/>
      <c r="B90" s="120"/>
      <c r="C90" s="121"/>
      <c r="D90" s="121"/>
      <c r="E90" s="142"/>
    </row>
    <row r="91" spans="1:5" s="119" customFormat="1" ht="20.25" x14ac:dyDescent="0.25">
      <c r="A91" s="120"/>
      <c r="B91" s="120"/>
      <c r="C91" s="121"/>
      <c r="D91" s="121"/>
      <c r="E91" s="142"/>
    </row>
    <row r="92" spans="1:5" s="119" customFormat="1" ht="20.25" x14ac:dyDescent="0.25">
      <c r="A92" s="120"/>
      <c r="B92" s="120"/>
      <c r="C92" s="121"/>
      <c r="D92" s="121"/>
      <c r="E92" s="142"/>
    </row>
    <row r="93" spans="1:5" s="119" customFormat="1" ht="20.25" x14ac:dyDescent="0.25">
      <c r="A93" s="120"/>
      <c r="B93" s="120"/>
      <c r="C93" s="121"/>
      <c r="D93" s="121"/>
      <c r="E93" s="142"/>
    </row>
    <row r="94" spans="1:5" s="119" customFormat="1" ht="20.25" x14ac:dyDescent="0.25">
      <c r="A94" s="120"/>
      <c r="B94" s="120"/>
      <c r="C94" s="121"/>
      <c r="D94" s="121"/>
      <c r="E94" s="142"/>
    </row>
    <row r="95" spans="1:5" s="119" customFormat="1" ht="20.25" x14ac:dyDescent="0.25">
      <c r="A95" s="120"/>
      <c r="B95" s="120"/>
      <c r="C95" s="121"/>
      <c r="D95" s="121"/>
      <c r="E95" s="142"/>
    </row>
    <row r="96" spans="1:5" s="119" customFormat="1" ht="20.25" x14ac:dyDescent="0.25">
      <c r="A96" s="120"/>
      <c r="B96" s="120"/>
      <c r="C96" s="121"/>
      <c r="D96" s="121"/>
      <c r="E96" s="142"/>
    </row>
    <row r="97" spans="1:5" s="119" customFormat="1" ht="20.25" x14ac:dyDescent="0.25">
      <c r="A97" s="120"/>
      <c r="B97" s="120"/>
      <c r="C97" s="121"/>
      <c r="D97" s="121"/>
      <c r="E97" s="142"/>
    </row>
    <row r="98" spans="1:5" s="119" customFormat="1" ht="20.25" x14ac:dyDescent="0.25">
      <c r="A98" s="120"/>
      <c r="B98" s="120"/>
      <c r="C98" s="121"/>
      <c r="D98" s="121"/>
      <c r="E98" s="142"/>
    </row>
    <row r="99" spans="1:5" s="119" customFormat="1" ht="20.25" x14ac:dyDescent="0.25">
      <c r="A99" s="120"/>
      <c r="B99" s="120"/>
      <c r="C99" s="121"/>
      <c r="D99" s="121"/>
      <c r="E99" s="142"/>
    </row>
    <row r="100" spans="1:5" s="119" customFormat="1" ht="20.25" x14ac:dyDescent="0.25">
      <c r="A100" s="120"/>
      <c r="B100" s="120"/>
      <c r="C100" s="121"/>
      <c r="D100" s="121"/>
      <c r="E100" s="142"/>
    </row>
    <row r="101" spans="1:5" s="119" customFormat="1" ht="20.25" x14ac:dyDescent="0.25">
      <c r="A101" s="120"/>
      <c r="B101" s="120"/>
      <c r="C101" s="121"/>
      <c r="D101" s="121"/>
      <c r="E101" s="142"/>
    </row>
    <row r="102" spans="1:5" s="119" customFormat="1" ht="20.25" x14ac:dyDescent="0.25">
      <c r="A102" s="120"/>
      <c r="B102" s="120"/>
      <c r="C102" s="121"/>
      <c r="D102" s="121"/>
      <c r="E102" s="142"/>
    </row>
    <row r="103" spans="1:5" s="119" customFormat="1" ht="20.25" x14ac:dyDescent="0.25">
      <c r="A103" s="120"/>
      <c r="B103" s="120"/>
      <c r="C103" s="121"/>
      <c r="D103" s="121"/>
      <c r="E103" s="142"/>
    </row>
    <row r="104" spans="1:5" s="119" customFormat="1" ht="20.25" x14ac:dyDescent="0.25">
      <c r="A104" s="120"/>
      <c r="B104" s="120"/>
      <c r="C104" s="121"/>
      <c r="D104" s="121"/>
      <c r="E104" s="142"/>
    </row>
    <row r="105" spans="1:5" s="119" customFormat="1" ht="20.25" x14ac:dyDescent="0.25">
      <c r="A105" s="120"/>
      <c r="B105" s="120"/>
      <c r="C105" s="121"/>
      <c r="D105" s="121"/>
      <c r="E105" s="142"/>
    </row>
    <row r="106" spans="1:5" s="119" customFormat="1" ht="20.25" x14ac:dyDescent="0.25">
      <c r="A106" s="120"/>
      <c r="B106" s="120"/>
      <c r="C106" s="121"/>
      <c r="D106" s="121"/>
      <c r="E106" s="142"/>
    </row>
    <row r="107" spans="1:5" s="119" customFormat="1" ht="20.25" x14ac:dyDescent="0.25">
      <c r="A107" s="120"/>
      <c r="B107" s="120"/>
      <c r="C107" s="121"/>
      <c r="D107" s="121"/>
      <c r="E107" s="142"/>
    </row>
    <row r="108" spans="1:5" s="119" customFormat="1" ht="20.25" x14ac:dyDescent="0.25">
      <c r="A108" s="120"/>
      <c r="B108" s="120"/>
      <c r="C108" s="121"/>
      <c r="D108" s="121"/>
      <c r="E108" s="142"/>
    </row>
    <row r="109" spans="1:5" s="119" customFormat="1" ht="20.25" x14ac:dyDescent="0.25">
      <c r="A109" s="120"/>
      <c r="B109" s="120"/>
      <c r="C109" s="121"/>
      <c r="D109" s="121"/>
      <c r="E109" s="142"/>
    </row>
    <row r="110" spans="1:5" s="119" customFormat="1" ht="20.25" x14ac:dyDescent="0.25">
      <c r="A110" s="120"/>
      <c r="B110" s="120"/>
      <c r="C110" s="121"/>
      <c r="D110" s="121"/>
      <c r="E110" s="142"/>
    </row>
    <row r="111" spans="1:5" s="119" customFormat="1" ht="20.25" x14ac:dyDescent="0.25">
      <c r="A111" s="120"/>
      <c r="B111" s="120"/>
      <c r="C111" s="121"/>
      <c r="D111" s="121"/>
      <c r="E111" s="142"/>
    </row>
    <row r="112" spans="1:5" s="119" customFormat="1" ht="20.25" x14ac:dyDescent="0.25">
      <c r="A112" s="120"/>
      <c r="B112" s="120"/>
      <c r="C112" s="121"/>
      <c r="D112" s="121"/>
      <c r="E112" s="142"/>
    </row>
    <row r="113" spans="1:5" s="119" customFormat="1" ht="20.25" x14ac:dyDescent="0.25">
      <c r="A113" s="120"/>
      <c r="B113" s="120"/>
      <c r="C113" s="121"/>
      <c r="D113" s="121"/>
      <c r="E113" s="142"/>
    </row>
    <row r="114" spans="1:5" s="119" customFormat="1" ht="20.25" x14ac:dyDescent="0.25">
      <c r="A114" s="120"/>
      <c r="B114" s="120"/>
      <c r="C114" s="121"/>
      <c r="D114" s="121"/>
      <c r="E114" s="142"/>
    </row>
    <row r="115" spans="1:5" s="119" customFormat="1" ht="20.25" x14ac:dyDescent="0.25">
      <c r="A115" s="120"/>
      <c r="B115" s="120"/>
      <c r="C115" s="121"/>
      <c r="D115" s="121"/>
      <c r="E115" s="142"/>
    </row>
    <row r="116" spans="1:5" s="119" customFormat="1" ht="20.25" x14ac:dyDescent="0.25">
      <c r="A116" s="120"/>
      <c r="B116" s="120"/>
      <c r="C116" s="121"/>
      <c r="D116" s="121"/>
      <c r="E116" s="142"/>
    </row>
    <row r="117" spans="1:5" s="119" customFormat="1" ht="20.25" x14ac:dyDescent="0.25">
      <c r="A117" s="120"/>
      <c r="B117" s="120"/>
      <c r="C117" s="121"/>
      <c r="D117" s="121"/>
      <c r="E117" s="142"/>
    </row>
    <row r="118" spans="1:5" s="119" customFormat="1" ht="20.25" x14ac:dyDescent="0.25">
      <c r="A118" s="120"/>
      <c r="B118" s="120"/>
      <c r="C118" s="121"/>
      <c r="D118" s="121"/>
      <c r="E118" s="142"/>
    </row>
    <row r="119" spans="1:5" s="119" customFormat="1" ht="20.25" x14ac:dyDescent="0.25">
      <c r="A119" s="120"/>
      <c r="B119" s="120"/>
      <c r="C119" s="121"/>
      <c r="D119" s="121"/>
      <c r="E119" s="142"/>
    </row>
    <row r="120" spans="1:5" s="119" customFormat="1" ht="20.25" x14ac:dyDescent="0.25">
      <c r="A120" s="120"/>
      <c r="B120" s="120"/>
      <c r="C120" s="121"/>
      <c r="D120" s="121"/>
      <c r="E120" s="142"/>
    </row>
    <row r="121" spans="1:5" s="119" customFormat="1" ht="20.25" x14ac:dyDescent="0.25">
      <c r="A121" s="120"/>
      <c r="B121" s="120"/>
      <c r="C121" s="121"/>
      <c r="D121" s="121"/>
      <c r="E121" s="142"/>
    </row>
    <row r="122" spans="1:5" s="119" customFormat="1" ht="20.25" x14ac:dyDescent="0.25">
      <c r="A122" s="120"/>
      <c r="B122" s="120"/>
      <c r="C122" s="121"/>
      <c r="D122" s="121"/>
      <c r="E122" s="142"/>
    </row>
    <row r="123" spans="1:5" s="119" customFormat="1" ht="20.25" x14ac:dyDescent="0.25">
      <c r="A123" s="120"/>
      <c r="B123" s="120"/>
      <c r="C123" s="121"/>
      <c r="D123" s="121"/>
      <c r="E123" s="142"/>
    </row>
    <row r="124" spans="1:5" s="119" customFormat="1" ht="20.25" x14ac:dyDescent="0.25">
      <c r="A124" s="120"/>
      <c r="B124" s="120"/>
      <c r="C124" s="121"/>
      <c r="D124" s="121"/>
      <c r="E124" s="142"/>
    </row>
    <row r="125" spans="1:5" s="119" customFormat="1" ht="20.25" x14ac:dyDescent="0.25">
      <c r="A125" s="120"/>
      <c r="B125" s="120"/>
      <c r="C125" s="121"/>
      <c r="D125" s="121"/>
      <c r="E125" s="142"/>
    </row>
    <row r="126" spans="1:5" s="119" customFormat="1" ht="20.25" x14ac:dyDescent="0.25">
      <c r="A126" s="120"/>
      <c r="B126" s="120"/>
      <c r="C126" s="121"/>
      <c r="D126" s="121"/>
      <c r="E126" s="142"/>
    </row>
    <row r="127" spans="1:5" s="119" customFormat="1" ht="20.25" x14ac:dyDescent="0.25">
      <c r="A127" s="120"/>
      <c r="B127" s="120"/>
      <c r="C127" s="121"/>
      <c r="D127" s="121"/>
      <c r="E127" s="142"/>
    </row>
    <row r="128" spans="1:5" s="119" customFormat="1" ht="20.25" x14ac:dyDescent="0.25">
      <c r="A128" s="120"/>
      <c r="B128" s="120"/>
      <c r="C128" s="121"/>
      <c r="D128" s="121"/>
      <c r="E128" s="142"/>
    </row>
    <row r="129" spans="1:5" s="119" customFormat="1" ht="20.25" x14ac:dyDescent="0.25">
      <c r="A129" s="120"/>
      <c r="B129" s="120"/>
      <c r="C129" s="121"/>
      <c r="D129" s="121"/>
      <c r="E129" s="142"/>
    </row>
    <row r="130" spans="1:5" s="119" customFormat="1" ht="20.25" x14ac:dyDescent="0.25">
      <c r="A130" s="120"/>
      <c r="B130" s="120"/>
      <c r="C130" s="121"/>
      <c r="D130" s="121"/>
      <c r="E130" s="142"/>
    </row>
    <row r="131" spans="1:5" s="119" customFormat="1" ht="20.25" x14ac:dyDescent="0.25">
      <c r="A131" s="120"/>
      <c r="B131" s="120"/>
      <c r="C131" s="121"/>
      <c r="D131" s="121"/>
      <c r="E131" s="142"/>
    </row>
    <row r="132" spans="1:5" s="119" customFormat="1" ht="20.25" x14ac:dyDescent="0.25">
      <c r="A132" s="120"/>
      <c r="B132" s="120"/>
      <c r="C132" s="121"/>
      <c r="D132" s="121"/>
      <c r="E132" s="142"/>
    </row>
    <row r="133" spans="1:5" s="119" customFormat="1" ht="20.25" x14ac:dyDescent="0.25">
      <c r="A133" s="120"/>
      <c r="B133" s="120"/>
      <c r="C133" s="121"/>
      <c r="D133" s="121"/>
      <c r="E133" s="142"/>
    </row>
    <row r="134" spans="1:5" s="119" customFormat="1" ht="20.25" x14ac:dyDescent="0.25">
      <c r="A134" s="120"/>
      <c r="B134" s="120"/>
      <c r="C134" s="121"/>
      <c r="D134" s="121"/>
      <c r="E134" s="142"/>
    </row>
    <row r="135" spans="1:5" s="119" customFormat="1" ht="20.25" x14ac:dyDescent="0.25">
      <c r="A135" s="120"/>
      <c r="B135" s="120"/>
      <c r="C135" s="121"/>
      <c r="D135" s="121"/>
      <c r="E135" s="142"/>
    </row>
    <row r="136" spans="1:5" s="119" customFormat="1" ht="20.25" x14ac:dyDescent="0.25">
      <c r="A136" s="120"/>
      <c r="B136" s="120"/>
      <c r="C136" s="121"/>
      <c r="D136" s="121"/>
      <c r="E136" s="142"/>
    </row>
    <row r="137" spans="1:5" s="119" customFormat="1" ht="20.25" x14ac:dyDescent="0.25">
      <c r="A137" s="120"/>
      <c r="B137" s="120"/>
      <c r="C137" s="121"/>
      <c r="D137" s="121"/>
      <c r="E137" s="142"/>
    </row>
    <row r="138" spans="1:5" s="119" customFormat="1" ht="20.25" x14ac:dyDescent="0.25">
      <c r="A138" s="120"/>
      <c r="B138" s="120"/>
      <c r="C138" s="121"/>
      <c r="D138" s="121"/>
      <c r="E138" s="142"/>
    </row>
    <row r="139" spans="1:5" s="119" customFormat="1" ht="20.25" x14ac:dyDescent="0.25">
      <c r="A139" s="120"/>
      <c r="B139" s="120"/>
      <c r="C139" s="121"/>
      <c r="D139" s="121"/>
      <c r="E139" s="142"/>
    </row>
    <row r="140" spans="1:5" s="119" customFormat="1" ht="20.25" x14ac:dyDescent="0.25">
      <c r="A140" s="120"/>
      <c r="B140" s="120"/>
      <c r="C140" s="121"/>
      <c r="D140" s="121"/>
      <c r="E140" s="142"/>
    </row>
    <row r="141" spans="1:5" s="119" customFormat="1" ht="20.25" x14ac:dyDescent="0.25">
      <c r="A141" s="120"/>
      <c r="B141" s="120"/>
      <c r="C141" s="121"/>
      <c r="D141" s="121"/>
      <c r="E141" s="142"/>
    </row>
    <row r="142" spans="1:5" s="119" customFormat="1" ht="20.25" x14ac:dyDescent="0.25">
      <c r="A142" s="120"/>
      <c r="B142" s="120"/>
      <c r="C142" s="121"/>
      <c r="D142" s="121"/>
      <c r="E142" s="142"/>
    </row>
    <row r="143" spans="1:5" s="119" customFormat="1" ht="20.25" x14ac:dyDescent="0.25">
      <c r="A143" s="120"/>
      <c r="B143" s="120"/>
      <c r="C143" s="121"/>
      <c r="D143" s="121"/>
      <c r="E143" s="142"/>
    </row>
    <row r="144" spans="1:5" s="119" customFormat="1" ht="20.25" x14ac:dyDescent="0.25">
      <c r="A144" s="120"/>
      <c r="B144" s="120"/>
      <c r="C144" s="121"/>
      <c r="D144" s="121"/>
      <c r="E144" s="142"/>
    </row>
    <row r="145" spans="1:5" s="119" customFormat="1" ht="20.25" x14ac:dyDescent="0.25">
      <c r="A145" s="120"/>
      <c r="B145" s="120"/>
      <c r="C145" s="121"/>
      <c r="D145" s="121"/>
      <c r="E145" s="142"/>
    </row>
    <row r="146" spans="1:5" s="119" customFormat="1" ht="20.25" x14ac:dyDescent="0.25">
      <c r="A146" s="120"/>
      <c r="B146" s="120"/>
      <c r="C146" s="121"/>
      <c r="D146" s="121"/>
      <c r="E146" s="142"/>
    </row>
    <row r="147" spans="1:5" s="119" customFormat="1" ht="20.25" x14ac:dyDescent="0.25">
      <c r="A147" s="120"/>
      <c r="B147" s="120"/>
      <c r="C147" s="121"/>
      <c r="D147" s="121"/>
      <c r="E147" s="142"/>
    </row>
    <row r="148" spans="1:5" s="119" customFormat="1" ht="20.25" x14ac:dyDescent="0.25">
      <c r="A148" s="120"/>
      <c r="B148" s="120"/>
      <c r="C148" s="121"/>
      <c r="D148" s="121"/>
      <c r="E148" s="142"/>
    </row>
    <row r="149" spans="1:5" s="119" customFormat="1" ht="20.25" x14ac:dyDescent="0.25">
      <c r="A149" s="120"/>
      <c r="B149" s="120"/>
      <c r="C149" s="121"/>
      <c r="D149" s="121"/>
      <c r="E149" s="142"/>
    </row>
    <row r="150" spans="1:5" s="119" customFormat="1" ht="20.25" x14ac:dyDescent="0.25">
      <c r="A150" s="120"/>
      <c r="B150" s="120"/>
      <c r="C150" s="121"/>
      <c r="D150" s="121"/>
      <c r="E150" s="142"/>
    </row>
    <row r="151" spans="1:5" s="119" customFormat="1" ht="20.25" x14ac:dyDescent="0.25">
      <c r="A151" s="120"/>
      <c r="B151" s="120"/>
      <c r="C151" s="121"/>
      <c r="D151" s="121"/>
      <c r="E151" s="142"/>
    </row>
    <row r="152" spans="1:5" s="119" customFormat="1" ht="20.25" x14ac:dyDescent="0.25">
      <c r="A152" s="120"/>
      <c r="B152" s="120"/>
      <c r="C152" s="121"/>
      <c r="D152" s="121"/>
      <c r="E152" s="142"/>
    </row>
    <row r="153" spans="1:5" s="119" customFormat="1" ht="20.25" x14ac:dyDescent="0.25">
      <c r="A153" s="120"/>
      <c r="B153" s="120"/>
      <c r="C153" s="121"/>
      <c r="D153" s="121"/>
      <c r="E153" s="142"/>
    </row>
    <row r="154" spans="1:5" s="119" customFormat="1" ht="20.25" x14ac:dyDescent="0.25">
      <c r="A154" s="120"/>
      <c r="B154" s="120"/>
      <c r="C154" s="121"/>
      <c r="D154" s="121"/>
      <c r="E154" s="142"/>
    </row>
    <row r="155" spans="1:5" s="119" customFormat="1" ht="20.25" x14ac:dyDescent="0.25">
      <c r="A155" s="120"/>
      <c r="B155" s="120"/>
      <c r="C155" s="121"/>
      <c r="D155" s="121"/>
      <c r="E155" s="142"/>
    </row>
    <row r="156" spans="1:5" s="119" customFormat="1" ht="20.25" x14ac:dyDescent="0.25">
      <c r="A156" s="120"/>
      <c r="B156" s="120"/>
      <c r="C156" s="121"/>
      <c r="D156" s="121"/>
      <c r="E156" s="142"/>
    </row>
    <row r="157" spans="1:5" s="119" customFormat="1" ht="20.25" x14ac:dyDescent="0.25">
      <c r="A157" s="120"/>
      <c r="B157" s="120"/>
      <c r="C157" s="121"/>
      <c r="D157" s="121"/>
      <c r="E157" s="142"/>
    </row>
    <row r="158" spans="1:5" s="119" customFormat="1" ht="20.25" x14ac:dyDescent="0.25">
      <c r="A158" s="120"/>
      <c r="B158" s="120"/>
      <c r="C158" s="121"/>
      <c r="D158" s="121"/>
      <c r="E158" s="142"/>
    </row>
    <row r="159" spans="1:5" s="119" customFormat="1" ht="20.25" x14ac:dyDescent="0.25">
      <c r="A159" s="120"/>
      <c r="B159" s="120"/>
      <c r="C159" s="121"/>
      <c r="D159" s="121"/>
      <c r="E159" s="142"/>
    </row>
    <row r="160" spans="1:5" s="119" customFormat="1" ht="20.25" x14ac:dyDescent="0.25">
      <c r="A160" s="120"/>
      <c r="B160" s="120"/>
      <c r="C160" s="121"/>
      <c r="D160" s="121"/>
      <c r="E160" s="142"/>
    </row>
    <row r="161" spans="1:5" s="119" customFormat="1" ht="20.25" x14ac:dyDescent="0.25">
      <c r="A161" s="120"/>
      <c r="B161" s="120"/>
      <c r="C161" s="121"/>
      <c r="D161" s="121"/>
      <c r="E161" s="142"/>
    </row>
    <row r="162" spans="1:5" s="119" customFormat="1" ht="20.25" x14ac:dyDescent="0.25">
      <c r="A162" s="120"/>
      <c r="B162" s="120"/>
      <c r="C162" s="121"/>
      <c r="D162" s="121"/>
      <c r="E162" s="142"/>
    </row>
    <row r="163" spans="1:5" s="119" customFormat="1" ht="20.25" x14ac:dyDescent="0.25">
      <c r="A163" s="120"/>
      <c r="B163" s="120"/>
      <c r="C163" s="121"/>
      <c r="D163" s="121"/>
      <c r="E163" s="142"/>
    </row>
    <row r="164" spans="1:5" s="119" customFormat="1" ht="20.25" x14ac:dyDescent="0.25">
      <c r="A164" s="120"/>
      <c r="B164" s="120"/>
      <c r="C164" s="121"/>
      <c r="D164" s="121"/>
      <c r="E164" s="142"/>
    </row>
    <row r="165" spans="1:5" s="119" customFormat="1" ht="20.25" x14ac:dyDescent="0.25">
      <c r="A165" s="120"/>
      <c r="B165" s="120"/>
      <c r="C165" s="121"/>
      <c r="D165" s="121"/>
      <c r="E165" s="142"/>
    </row>
    <row r="166" spans="1:5" s="119" customFormat="1" ht="20.25" x14ac:dyDescent="0.25">
      <c r="A166" s="120"/>
      <c r="B166" s="120"/>
      <c r="C166" s="121"/>
      <c r="D166" s="121"/>
      <c r="E166" s="142"/>
    </row>
    <row r="167" spans="1:5" s="119" customFormat="1" ht="20.25" x14ac:dyDescent="0.25">
      <c r="A167" s="120"/>
      <c r="B167" s="120"/>
      <c r="C167" s="121"/>
      <c r="D167" s="121"/>
      <c r="E167" s="142"/>
    </row>
    <row r="168" spans="1:5" s="119" customFormat="1" ht="20.25" x14ac:dyDescent="0.25">
      <c r="A168" s="120"/>
      <c r="B168" s="120"/>
      <c r="C168" s="121"/>
      <c r="D168" s="121"/>
      <c r="E168" s="142"/>
    </row>
    <row r="169" spans="1:5" s="119" customFormat="1" ht="20.25" x14ac:dyDescent="0.25">
      <c r="A169" s="120"/>
      <c r="B169" s="120"/>
      <c r="C169" s="121"/>
      <c r="D169" s="121"/>
      <c r="E169" s="142"/>
    </row>
    <row r="170" spans="1:5" s="119" customFormat="1" ht="20.25" x14ac:dyDescent="0.25">
      <c r="A170" s="120"/>
      <c r="B170" s="120"/>
      <c r="C170" s="121"/>
      <c r="D170" s="121"/>
      <c r="E170" s="142"/>
    </row>
    <row r="171" spans="1:5" s="119" customFormat="1" ht="20.25" x14ac:dyDescent="0.25">
      <c r="A171" s="120"/>
      <c r="B171" s="120"/>
      <c r="C171" s="121"/>
      <c r="D171" s="121"/>
      <c r="E171" s="142"/>
    </row>
    <row r="172" spans="1:5" s="119" customFormat="1" ht="20.25" x14ac:dyDescent="0.25">
      <c r="A172" s="120"/>
      <c r="B172" s="120"/>
      <c r="C172" s="121"/>
      <c r="D172" s="121"/>
      <c r="E172" s="142"/>
    </row>
    <row r="173" spans="1:5" s="119" customFormat="1" ht="20.25" x14ac:dyDescent="0.25">
      <c r="A173" s="120"/>
      <c r="B173" s="120"/>
      <c r="C173" s="121"/>
      <c r="D173" s="121"/>
      <c r="E173" s="142"/>
    </row>
    <row r="174" spans="1:5" s="119" customFormat="1" ht="20.25" x14ac:dyDescent="0.25">
      <c r="A174" s="120"/>
      <c r="B174" s="120"/>
      <c r="C174" s="121"/>
      <c r="D174" s="121"/>
      <c r="E174" s="142"/>
    </row>
    <row r="175" spans="1:5" s="119" customFormat="1" ht="20.25" x14ac:dyDescent="0.25">
      <c r="A175" s="120"/>
      <c r="B175" s="120"/>
      <c r="C175" s="121"/>
      <c r="D175" s="121"/>
      <c r="E175" s="142"/>
    </row>
    <row r="176" spans="1:5" s="119" customFormat="1" ht="20.25" x14ac:dyDescent="0.25">
      <c r="A176" s="120"/>
      <c r="B176" s="120"/>
      <c r="C176" s="121"/>
      <c r="D176" s="121"/>
      <c r="E176" s="142"/>
    </row>
    <row r="177" spans="1:5" s="119" customFormat="1" ht="20.25" x14ac:dyDescent="0.25">
      <c r="A177" s="120"/>
      <c r="B177" s="120"/>
      <c r="C177" s="121"/>
      <c r="D177" s="121"/>
      <c r="E177" s="142"/>
    </row>
    <row r="178" spans="1:5" s="119" customFormat="1" ht="20.25" x14ac:dyDescent="0.25">
      <c r="A178" s="120"/>
      <c r="B178" s="120"/>
      <c r="C178" s="121"/>
      <c r="D178" s="121"/>
      <c r="E178" s="142"/>
    </row>
    <row r="179" spans="1:5" s="119" customFormat="1" ht="20.25" x14ac:dyDescent="0.25">
      <c r="A179" s="120"/>
      <c r="B179" s="120"/>
      <c r="C179" s="121"/>
      <c r="D179" s="121"/>
      <c r="E179" s="142"/>
    </row>
    <row r="180" spans="1:5" s="119" customFormat="1" ht="20.25" x14ac:dyDescent="0.25">
      <c r="A180" s="120"/>
      <c r="B180" s="120"/>
      <c r="C180" s="121"/>
      <c r="D180" s="121"/>
      <c r="E180" s="142"/>
    </row>
    <row r="181" spans="1:5" s="119" customFormat="1" ht="20.25" x14ac:dyDescent="0.25">
      <c r="A181" s="120"/>
      <c r="B181" s="120"/>
      <c r="C181" s="121"/>
      <c r="D181" s="121"/>
      <c r="E181" s="142"/>
    </row>
    <row r="182" spans="1:5" s="119" customFormat="1" ht="20.25" x14ac:dyDescent="0.25">
      <c r="A182" s="120"/>
      <c r="B182" s="120"/>
      <c r="C182" s="121"/>
      <c r="D182" s="121"/>
      <c r="E182" s="142"/>
    </row>
    <row r="183" spans="1:5" s="119" customFormat="1" ht="20.25" x14ac:dyDescent="0.25">
      <c r="A183" s="120"/>
      <c r="B183" s="120"/>
      <c r="C183" s="121"/>
      <c r="D183" s="121"/>
      <c r="E183" s="142"/>
    </row>
    <row r="184" spans="1:5" s="119" customFormat="1" ht="20.25" x14ac:dyDescent="0.25">
      <c r="A184" s="120"/>
      <c r="B184" s="120"/>
      <c r="C184" s="121"/>
      <c r="D184" s="121"/>
      <c r="E184" s="142"/>
    </row>
    <row r="185" spans="1:5" s="119" customFormat="1" ht="20.25" x14ac:dyDescent="0.25">
      <c r="A185" s="120"/>
      <c r="B185" s="120"/>
      <c r="C185" s="121"/>
      <c r="D185" s="121"/>
      <c r="E185" s="142"/>
    </row>
    <row r="186" spans="1:5" s="119" customFormat="1" ht="20.25" x14ac:dyDescent="0.25">
      <c r="A186" s="120"/>
      <c r="B186" s="120"/>
      <c r="C186" s="121"/>
      <c r="D186" s="121"/>
      <c r="E186" s="142"/>
    </row>
    <row r="187" spans="1:5" s="119" customFormat="1" ht="20.25" x14ac:dyDescent="0.25">
      <c r="A187" s="120"/>
      <c r="B187" s="120"/>
      <c r="C187" s="121"/>
      <c r="D187" s="121"/>
      <c r="E187" s="142"/>
    </row>
    <row r="188" spans="1:5" s="119" customFormat="1" ht="20.25" x14ac:dyDescent="0.25">
      <c r="A188" s="120"/>
      <c r="B188" s="120"/>
      <c r="C188" s="121"/>
      <c r="D188" s="121"/>
      <c r="E188" s="142"/>
    </row>
    <row r="189" spans="1:5" s="119" customFormat="1" ht="20.25" x14ac:dyDescent="0.25">
      <c r="A189" s="120"/>
      <c r="B189" s="120"/>
      <c r="C189" s="121"/>
      <c r="D189" s="121"/>
      <c r="E189" s="142"/>
    </row>
    <row r="190" spans="1:5" s="119" customFormat="1" ht="20.25" x14ac:dyDescent="0.25">
      <c r="A190" s="120"/>
      <c r="B190" s="120"/>
      <c r="C190" s="121"/>
      <c r="D190" s="121"/>
      <c r="E190" s="142"/>
    </row>
    <row r="191" spans="1:5" s="119" customFormat="1" ht="20.25" x14ac:dyDescent="0.25">
      <c r="A191" s="120"/>
      <c r="B191" s="120"/>
      <c r="C191" s="121"/>
      <c r="D191" s="121"/>
      <c r="E191" s="142"/>
    </row>
    <row r="192" spans="1:5" s="119" customFormat="1" ht="20.25" x14ac:dyDescent="0.25">
      <c r="A192" s="120"/>
      <c r="B192" s="120"/>
      <c r="C192" s="121"/>
      <c r="D192" s="121"/>
      <c r="E192" s="142"/>
    </row>
    <row r="193" spans="1:5" s="119" customFormat="1" ht="20.25" x14ac:dyDescent="0.25">
      <c r="A193" s="120"/>
      <c r="B193" s="120"/>
      <c r="C193" s="121"/>
      <c r="D193" s="121"/>
      <c r="E193" s="142"/>
    </row>
    <row r="194" spans="1:5" s="119" customFormat="1" ht="20.25" x14ac:dyDescent="0.25">
      <c r="A194" s="120"/>
      <c r="B194" s="120"/>
      <c r="C194" s="121"/>
      <c r="D194" s="121"/>
      <c r="E194" s="142"/>
    </row>
    <row r="195" spans="1:5" s="119" customFormat="1" ht="20.25" x14ac:dyDescent="0.25">
      <c r="A195" s="120"/>
      <c r="B195" s="120"/>
      <c r="C195" s="121"/>
      <c r="D195" s="121"/>
      <c r="E195" s="142"/>
    </row>
    <row r="196" spans="1:5" s="119" customFormat="1" ht="20.25" x14ac:dyDescent="0.25">
      <c r="A196" s="120"/>
      <c r="B196" s="120"/>
      <c r="C196" s="121"/>
      <c r="D196" s="121"/>
      <c r="E196" s="142"/>
    </row>
    <row r="197" spans="1:5" s="119" customFormat="1" ht="20.25" x14ac:dyDescent="0.25">
      <c r="A197" s="120"/>
      <c r="B197" s="120"/>
      <c r="C197" s="121"/>
      <c r="D197" s="121"/>
      <c r="E197" s="142"/>
    </row>
    <row r="198" spans="1:5" s="119" customFormat="1" ht="20.25" x14ac:dyDescent="0.25">
      <c r="A198" s="120"/>
      <c r="B198" s="120"/>
      <c r="C198" s="121"/>
      <c r="D198" s="121"/>
      <c r="E198" s="142"/>
    </row>
    <row r="199" spans="1:5" s="119" customFormat="1" ht="20.25" x14ac:dyDescent="0.25">
      <c r="A199" s="120"/>
      <c r="B199" s="120"/>
      <c r="C199" s="121"/>
      <c r="D199" s="121"/>
      <c r="E199" s="142"/>
    </row>
    <row r="200" spans="1:5" s="119" customFormat="1" ht="20.25" x14ac:dyDescent="0.25">
      <c r="A200" s="120"/>
      <c r="B200" s="120"/>
      <c r="C200" s="121"/>
      <c r="D200" s="121"/>
      <c r="E200" s="142"/>
    </row>
    <row r="201" spans="1:5" s="119" customFormat="1" ht="20.25" x14ac:dyDescent="0.25">
      <c r="A201" s="120"/>
      <c r="B201" s="120"/>
      <c r="C201" s="121"/>
      <c r="D201" s="121"/>
      <c r="E201" s="142"/>
    </row>
    <row r="202" spans="1:5" s="119" customFormat="1" ht="20.25" x14ac:dyDescent="0.25">
      <c r="A202" s="120"/>
      <c r="B202" s="120"/>
      <c r="C202" s="121"/>
      <c r="D202" s="121"/>
      <c r="E202" s="142"/>
    </row>
    <row r="203" spans="1:5" s="119" customFormat="1" ht="20.25" x14ac:dyDescent="0.25">
      <c r="A203" s="120"/>
      <c r="B203" s="120"/>
      <c r="C203" s="121"/>
      <c r="D203" s="121"/>
      <c r="E203" s="142"/>
    </row>
    <row r="204" spans="1:5" s="119" customFormat="1" ht="20.25" x14ac:dyDescent="0.25">
      <c r="A204" s="120"/>
      <c r="B204" s="120"/>
      <c r="C204" s="121"/>
      <c r="D204" s="121"/>
      <c r="E204" s="142"/>
    </row>
    <row r="205" spans="1:5" s="119" customFormat="1" ht="20.25" x14ac:dyDescent="0.25">
      <c r="A205" s="120"/>
      <c r="B205" s="120"/>
      <c r="C205" s="121"/>
      <c r="D205" s="121"/>
      <c r="E205" s="142"/>
    </row>
    <row r="206" spans="1:5" s="119" customFormat="1" ht="20.25" x14ac:dyDescent="0.25">
      <c r="A206" s="120"/>
      <c r="B206" s="120"/>
      <c r="C206" s="121"/>
      <c r="D206" s="121"/>
      <c r="E206" s="142"/>
    </row>
    <row r="207" spans="1:5" s="119" customFormat="1" ht="20.25" x14ac:dyDescent="0.25">
      <c r="A207" s="120"/>
      <c r="B207" s="120"/>
      <c r="C207" s="121"/>
      <c r="D207" s="121"/>
      <c r="E207" s="142"/>
    </row>
    <row r="208" spans="1:5" s="119" customFormat="1" ht="20.25" x14ac:dyDescent="0.25">
      <c r="A208" s="120"/>
      <c r="B208" s="120"/>
      <c r="C208" s="121"/>
      <c r="D208" s="121"/>
      <c r="E208" s="142"/>
    </row>
    <row r="209" spans="1:5" s="119" customFormat="1" ht="20.25" x14ac:dyDescent="0.25">
      <c r="A209" s="120"/>
      <c r="B209" s="120"/>
      <c r="C209" s="121"/>
      <c r="D209" s="121"/>
      <c r="E209" s="142"/>
    </row>
    <row r="210" spans="1:5" s="119" customFormat="1" ht="20.25" x14ac:dyDescent="0.25">
      <c r="A210" s="120"/>
      <c r="B210" s="120"/>
      <c r="C210" s="121"/>
      <c r="D210" s="121"/>
      <c r="E210" s="142"/>
    </row>
    <row r="211" spans="1:5" s="119" customFormat="1" ht="20.25" x14ac:dyDescent="0.25">
      <c r="A211" s="120"/>
      <c r="B211" s="120"/>
      <c r="C211" s="121"/>
      <c r="D211" s="121"/>
      <c r="E211" s="142"/>
    </row>
    <row r="212" spans="1:5" s="119" customFormat="1" ht="20.25" x14ac:dyDescent="0.25">
      <c r="A212" s="120"/>
      <c r="B212" s="120"/>
      <c r="C212" s="121"/>
      <c r="D212" s="121"/>
      <c r="E212" s="142"/>
    </row>
    <row r="213" spans="1:5" s="119" customFormat="1" ht="20.25" x14ac:dyDescent="0.25">
      <c r="A213" s="120"/>
      <c r="B213" s="120"/>
      <c r="C213" s="121"/>
      <c r="D213" s="121"/>
      <c r="E213" s="142"/>
    </row>
    <row r="214" spans="1:5" s="119" customFormat="1" ht="20.25" x14ac:dyDescent="0.25">
      <c r="A214" s="120"/>
      <c r="B214" s="120"/>
      <c r="C214" s="121"/>
      <c r="D214" s="121"/>
      <c r="E214" s="142"/>
    </row>
    <row r="215" spans="1:5" s="119" customFormat="1" ht="20.25" x14ac:dyDescent="0.25">
      <c r="A215" s="120"/>
      <c r="B215" s="120"/>
      <c r="C215" s="121"/>
      <c r="D215" s="121"/>
      <c r="E215" s="142"/>
    </row>
    <row r="216" spans="1:5" s="119" customFormat="1" ht="20.25" x14ac:dyDescent="0.25">
      <c r="A216" s="120"/>
      <c r="B216" s="120"/>
      <c r="C216" s="121"/>
      <c r="D216" s="121"/>
      <c r="E216" s="142"/>
    </row>
    <row r="217" spans="1:5" s="119" customFormat="1" ht="20.25" x14ac:dyDescent="0.25">
      <c r="A217" s="120"/>
      <c r="B217" s="120"/>
      <c r="C217" s="121"/>
      <c r="D217" s="121"/>
      <c r="E217" s="142"/>
    </row>
    <row r="218" spans="1:5" s="119" customFormat="1" ht="20.25" x14ac:dyDescent="0.25">
      <c r="A218" s="120"/>
      <c r="B218" s="120"/>
      <c r="C218" s="121"/>
      <c r="D218" s="121"/>
      <c r="E218" s="142"/>
    </row>
    <row r="219" spans="1:5" s="119" customFormat="1" ht="20.25" x14ac:dyDescent="0.25">
      <c r="A219" s="120"/>
      <c r="B219" s="120"/>
      <c r="C219" s="121"/>
      <c r="D219" s="121"/>
      <c r="E219" s="142"/>
    </row>
    <row r="220" spans="1:5" s="119" customFormat="1" ht="20.25" x14ac:dyDescent="0.25">
      <c r="A220" s="120"/>
      <c r="B220" s="120"/>
      <c r="C220" s="121"/>
      <c r="D220" s="121"/>
      <c r="E220" s="142"/>
    </row>
    <row r="221" spans="1:5" s="119" customFormat="1" ht="20.25" x14ac:dyDescent="0.25">
      <c r="A221" s="120"/>
      <c r="B221" s="120"/>
      <c r="C221" s="121"/>
      <c r="D221" s="121"/>
      <c r="E221" s="142"/>
    </row>
    <row r="222" spans="1:5" s="119" customFormat="1" ht="20.25" x14ac:dyDescent="0.25">
      <c r="A222" s="120"/>
      <c r="B222" s="120"/>
      <c r="C222" s="121"/>
      <c r="D222" s="121"/>
      <c r="E222" s="142"/>
    </row>
    <row r="223" spans="1:5" s="119" customFormat="1" ht="20.25" x14ac:dyDescent="0.25">
      <c r="A223" s="120"/>
      <c r="B223" s="120"/>
      <c r="C223" s="121"/>
      <c r="D223" s="121"/>
      <c r="E223" s="142"/>
    </row>
    <row r="224" spans="1:5" s="119" customFormat="1" ht="20.25" x14ac:dyDescent="0.25">
      <c r="A224" s="120"/>
      <c r="B224" s="120"/>
      <c r="C224" s="121"/>
      <c r="D224" s="121"/>
      <c r="E224" s="142"/>
    </row>
    <row r="225" spans="1:7" s="119" customFormat="1" ht="20.25" x14ac:dyDescent="0.25">
      <c r="A225" s="120"/>
      <c r="B225" s="120"/>
      <c r="C225" s="121"/>
      <c r="D225" s="121"/>
      <c r="E225" s="142"/>
    </row>
    <row r="226" spans="1:7" s="119" customFormat="1" ht="20.25" x14ac:dyDescent="0.25">
      <c r="A226" s="120"/>
      <c r="B226" s="120"/>
      <c r="C226" s="121"/>
      <c r="D226" s="121"/>
      <c r="E226" s="142"/>
    </row>
    <row r="227" spans="1:7" s="119" customFormat="1" ht="20.25" x14ac:dyDescent="0.25">
      <c r="A227" s="120"/>
      <c r="B227" s="120"/>
      <c r="C227" s="121"/>
      <c r="D227" s="121"/>
      <c r="E227" s="142"/>
    </row>
    <row r="228" spans="1:7" s="119" customFormat="1" ht="20.25" x14ac:dyDescent="0.25">
      <c r="A228" s="120"/>
      <c r="B228" s="120"/>
      <c r="C228" s="121"/>
      <c r="D228" s="121"/>
      <c r="E228" s="142"/>
    </row>
    <row r="229" spans="1:7" s="119" customFormat="1" ht="20.25" x14ac:dyDescent="0.25">
      <c r="A229" s="120"/>
      <c r="B229" s="120"/>
      <c r="C229" s="121"/>
      <c r="D229" s="121"/>
      <c r="E229" s="142"/>
    </row>
    <row r="230" spans="1:7" s="119" customFormat="1" ht="20.25" x14ac:dyDescent="0.25">
      <c r="A230" s="120"/>
      <c r="B230" s="120"/>
      <c r="C230" s="121"/>
      <c r="D230" s="121"/>
      <c r="E230" s="142"/>
    </row>
    <row r="231" spans="1:7" ht="20.25" x14ac:dyDescent="0.25">
      <c r="A231" s="26"/>
      <c r="B231" s="29"/>
      <c r="C231" s="30"/>
      <c r="D231" s="30"/>
    </row>
    <row r="232" spans="1:7" ht="20.25" x14ac:dyDescent="0.25">
      <c r="A232" s="26"/>
      <c r="B232" s="29"/>
      <c r="C232" s="30"/>
      <c r="D232" s="30"/>
    </row>
    <row r="233" spans="1:7" ht="20.25" x14ac:dyDescent="0.25">
      <c r="A233" s="26"/>
      <c r="B233" s="29"/>
      <c r="C233" s="30"/>
      <c r="D233" s="30"/>
    </row>
    <row r="234" spans="1:7" ht="20.25" x14ac:dyDescent="0.25">
      <c r="A234" s="26"/>
      <c r="B234" s="29"/>
      <c r="C234" s="30"/>
      <c r="D234" s="30"/>
    </row>
    <row r="235" spans="1:7" ht="20.25" x14ac:dyDescent="0.25">
      <c r="A235" s="26"/>
      <c r="B235" s="29"/>
      <c r="C235" s="30"/>
      <c r="D235" s="30"/>
    </row>
    <row r="236" spans="1:7" x14ac:dyDescent="0.25">
      <c r="A236" s="7"/>
      <c r="B236" s="29"/>
      <c r="C236" s="29"/>
      <c r="D236" s="29"/>
    </row>
    <row r="237" spans="1:7" ht="20.25" x14ac:dyDescent="0.25">
      <c r="A237" s="7"/>
      <c r="B237" s="31" t="s">
        <v>136</v>
      </c>
      <c r="C237" s="31" t="s">
        <v>137</v>
      </c>
      <c r="D237" t="s">
        <v>136</v>
      </c>
      <c r="E237" s="132" t="s">
        <v>137</v>
      </c>
    </row>
    <row r="238" spans="1:7" ht="21" x14ac:dyDescent="0.35">
      <c r="A238" s="7"/>
      <c r="B238" s="32" t="s">
        <v>138</v>
      </c>
      <c r="C238" s="32" t="s">
        <v>139</v>
      </c>
      <c r="D238" t="s">
        <v>138</v>
      </c>
      <c r="F238" t="s">
        <v>138</v>
      </c>
      <c r="G238" t="e">
        <f>IF(NOT(ISERROR(MATCH(F238,_xlfn.ANCHORARRAY(B249),0))),#REF!&amp;"Por favor no seleccionar los criterios de impacto",F238)</f>
        <v>#REF!</v>
      </c>
    </row>
    <row r="239" spans="1:7" ht="21" x14ac:dyDescent="0.35">
      <c r="A239" s="7"/>
      <c r="B239" s="32" t="s">
        <v>138</v>
      </c>
      <c r="C239" s="32" t="s">
        <v>125</v>
      </c>
      <c r="E239" s="132" t="s">
        <v>139</v>
      </c>
    </row>
    <row r="240" spans="1:7" ht="21" x14ac:dyDescent="0.35">
      <c r="A240" s="7"/>
      <c r="B240" s="32" t="s">
        <v>138</v>
      </c>
      <c r="C240" s="32" t="s">
        <v>128</v>
      </c>
      <c r="E240" s="132" t="s">
        <v>125</v>
      </c>
    </row>
    <row r="241" spans="1:5" ht="21" x14ac:dyDescent="0.35">
      <c r="A241" s="7"/>
      <c r="B241" s="32" t="s">
        <v>138</v>
      </c>
      <c r="C241" s="32" t="s">
        <v>131</v>
      </c>
      <c r="E241" s="132" t="s">
        <v>128</v>
      </c>
    </row>
    <row r="242" spans="1:5" ht="21" x14ac:dyDescent="0.35">
      <c r="A242" s="7"/>
      <c r="B242" s="32" t="s">
        <v>138</v>
      </c>
      <c r="C242" s="32" t="s">
        <v>133</v>
      </c>
      <c r="E242" s="132" t="s">
        <v>131</v>
      </c>
    </row>
    <row r="243" spans="1:5" ht="21" x14ac:dyDescent="0.35">
      <c r="A243" s="7"/>
      <c r="B243" s="32" t="s">
        <v>121</v>
      </c>
      <c r="C243" s="32" t="s">
        <v>47</v>
      </c>
      <c r="E243" s="132" t="s">
        <v>133</v>
      </c>
    </row>
    <row r="244" spans="1:5" ht="21" x14ac:dyDescent="0.35">
      <c r="A244" s="7"/>
      <c r="B244" s="32" t="s">
        <v>121</v>
      </c>
      <c r="C244" s="32" t="s">
        <v>126</v>
      </c>
      <c r="D244" t="s">
        <v>121</v>
      </c>
    </row>
    <row r="245" spans="1:5" ht="21" x14ac:dyDescent="0.35">
      <c r="A245" s="7"/>
      <c r="B245" s="32" t="s">
        <v>121</v>
      </c>
      <c r="C245" s="32" t="s">
        <v>129</v>
      </c>
      <c r="E245" s="132" t="s">
        <v>47</v>
      </c>
    </row>
    <row r="246" spans="1:5" ht="21" x14ac:dyDescent="0.35">
      <c r="A246" s="7"/>
      <c r="B246" s="32" t="s">
        <v>121</v>
      </c>
      <c r="C246" s="32" t="s">
        <v>49</v>
      </c>
      <c r="E246" s="132" t="s">
        <v>126</v>
      </c>
    </row>
    <row r="247" spans="1:5" ht="21" x14ac:dyDescent="0.35">
      <c r="A247" s="7"/>
      <c r="B247" s="32" t="s">
        <v>121</v>
      </c>
      <c r="C247" s="32" t="s">
        <v>50</v>
      </c>
      <c r="E247" s="132" t="s">
        <v>129</v>
      </c>
    </row>
    <row r="248" spans="1:5" x14ac:dyDescent="0.25">
      <c r="A248" s="7"/>
      <c r="B248" s="33"/>
      <c r="C248" s="33"/>
      <c r="E248" s="132" t="s">
        <v>49</v>
      </c>
    </row>
    <row r="249" spans="1:5" x14ac:dyDescent="0.25">
      <c r="A249" s="7"/>
      <c r="B249" s="33" t="str" cm="1">
        <f t="array" ref="B249:B251">_xlfn.UNIQUE(Tabla1[[#All],[Criterios]])</f>
        <v>Criterios</v>
      </c>
      <c r="C249" s="33"/>
      <c r="E249" s="132" t="s">
        <v>50</v>
      </c>
    </row>
    <row r="250" spans="1:5" x14ac:dyDescent="0.25">
      <c r="A250" s="7"/>
      <c r="B250" s="33" t="str">
        <v>Afectación Económica o presupuestal</v>
      </c>
      <c r="C250" s="33"/>
    </row>
    <row r="251" spans="1:5" x14ac:dyDescent="0.25">
      <c r="B251" s="33" t="str">
        <v>Pérdida Reputacional</v>
      </c>
      <c r="C251" s="33"/>
    </row>
    <row r="252" spans="1:5" x14ac:dyDescent="0.25">
      <c r="B252" s="34"/>
      <c r="C252" s="34"/>
    </row>
    <row r="253" spans="1:5" x14ac:dyDescent="0.25">
      <c r="B253" s="34"/>
      <c r="C253" s="34"/>
    </row>
    <row r="254" spans="1:5" x14ac:dyDescent="0.25">
      <c r="B254" s="34"/>
      <c r="C254" s="34"/>
    </row>
    <row r="255" spans="1:5" x14ac:dyDescent="0.25">
      <c r="B255" s="34"/>
      <c r="C255" s="34"/>
      <c r="D255" s="34"/>
    </row>
    <row r="256" spans="1:5" x14ac:dyDescent="0.25">
      <c r="B256" s="34"/>
      <c r="C256" s="34"/>
      <c r="D256" s="34"/>
    </row>
    <row r="257" spans="2:4" x14ac:dyDescent="0.25">
      <c r="B257" s="34"/>
      <c r="C257" s="34"/>
      <c r="D257" s="34"/>
    </row>
    <row r="258" spans="2:4" x14ac:dyDescent="0.25">
      <c r="B258" s="34"/>
      <c r="C258" s="34"/>
      <c r="D258" s="34"/>
    </row>
    <row r="259" spans="2:4" x14ac:dyDescent="0.25">
      <c r="B259" s="34"/>
      <c r="C259" s="34"/>
      <c r="D259" s="34"/>
    </row>
    <row r="260" spans="2:4" x14ac:dyDescent="0.25">
      <c r="B260" s="34"/>
      <c r="C260" s="34"/>
      <c r="D260" s="34"/>
    </row>
  </sheetData>
  <mergeCells count="1">
    <mergeCell ref="B2:E2"/>
  </mergeCells>
  <dataValidations count="1">
    <dataValidation type="list" allowBlank="1" showInputMessage="1" showErrorMessage="1" sqref="F238" xr:uid="{24353438-7048-4715-884E-B0C003FC0C6C}">
      <formula1>#REF!</formula1>
    </dataValidation>
  </dataValidations>
  <pageMargins left="0.7" right="0.7" top="0.75" bottom="0.75" header="0.3" footer="0.3"/>
  <pageSetup orientation="portrait" r:id="rId2"/>
  <tableParts count="1">
    <tablePart r:id="rId3"/>
  </tableParts>
</worksheet>
</file>

<file path=xl/worksheets/sheet9.xml><?xml version="1.0" encoding="utf-8"?>
<worksheet xmlns="http://schemas.openxmlformats.org/spreadsheetml/2006/main" xmlns:r="http://schemas.openxmlformats.org/officeDocument/2006/relationships" xmlns:mc="http://schemas.openxmlformats.org/markup-compatibility/2006" xmlns:x14ac="http://schemas.microsoft.com/office/spreadsheetml/2009/9/ac" xmlns:xr="http://schemas.microsoft.com/office/spreadsheetml/2014/revision" xmlns:xr2="http://schemas.microsoft.com/office/spreadsheetml/2015/revision2" xmlns:xr3="http://schemas.microsoft.com/office/spreadsheetml/2016/revision3" mc:Ignorable="x14ac xr xr2 xr3" xr:uid="{69AC85EA-AF03-4714-AB50-BD708A18A97B}">
  <sheetPr>
    <tabColor theme="7" tint="-0.249977111117893"/>
  </sheetPr>
  <dimension ref="B1:K16"/>
  <sheetViews>
    <sheetView topLeftCell="B1" workbookViewId="0">
      <selection activeCell="I7" sqref="I7"/>
    </sheetView>
  </sheetViews>
  <sheetFormatPr baseColWidth="10" defaultColWidth="14.28515625" defaultRowHeight="12.75" x14ac:dyDescent="0.2"/>
  <cols>
    <col min="1" max="2" width="14.28515625" style="35"/>
    <col min="3" max="3" width="17" style="35" customWidth="1"/>
    <col min="4" max="4" width="14.28515625" style="35"/>
    <col min="5" max="5" width="46" style="35" customWidth="1"/>
    <col min="6" max="16384" width="14.28515625" style="35"/>
  </cols>
  <sheetData>
    <row r="1" spans="2:11" ht="24" customHeight="1" thickBot="1" x14ac:dyDescent="0.25">
      <c r="B1" s="387" t="s">
        <v>140</v>
      </c>
      <c r="C1" s="388"/>
      <c r="D1" s="388"/>
      <c r="E1" s="388"/>
      <c r="F1" s="389"/>
    </row>
    <row r="2" spans="2:11" ht="16.5" thickBot="1" x14ac:dyDescent="0.3">
      <c r="B2" s="36"/>
      <c r="C2" s="36"/>
      <c r="D2" s="36"/>
      <c r="E2" s="36"/>
      <c r="F2" s="36"/>
      <c r="I2" s="147"/>
      <c r="J2" s="169" t="s">
        <v>56</v>
      </c>
      <c r="K2" s="169" t="s">
        <v>57</v>
      </c>
    </row>
    <row r="3" spans="2:11" ht="16.5" thickBot="1" x14ac:dyDescent="0.25">
      <c r="B3" s="390" t="s">
        <v>141</v>
      </c>
      <c r="C3" s="391"/>
      <c r="D3" s="391"/>
      <c r="E3" s="37" t="s">
        <v>142</v>
      </c>
      <c r="F3" s="38" t="s">
        <v>143</v>
      </c>
      <c r="I3" s="168" t="s">
        <v>52</v>
      </c>
      <c r="J3" s="154">
        <v>0.5</v>
      </c>
      <c r="K3" s="154">
        <v>0.45</v>
      </c>
    </row>
    <row r="4" spans="2:11" ht="31.5" x14ac:dyDescent="0.2">
      <c r="B4" s="392" t="s">
        <v>144</v>
      </c>
      <c r="C4" s="394" t="s">
        <v>31</v>
      </c>
      <c r="D4" s="39" t="s">
        <v>52</v>
      </c>
      <c r="E4" s="40" t="s">
        <v>145</v>
      </c>
      <c r="F4" s="41">
        <v>0.25</v>
      </c>
      <c r="I4" s="169" t="s">
        <v>53</v>
      </c>
      <c r="J4" s="154">
        <v>0.4</v>
      </c>
      <c r="K4" s="154">
        <v>0.35</v>
      </c>
    </row>
    <row r="5" spans="2:11" ht="47.25" x14ac:dyDescent="0.2">
      <c r="B5" s="393"/>
      <c r="C5" s="395"/>
      <c r="D5" s="42" t="s">
        <v>53</v>
      </c>
      <c r="E5" s="43" t="s">
        <v>146</v>
      </c>
      <c r="F5" s="44">
        <v>0.15</v>
      </c>
      <c r="I5" s="169" t="s">
        <v>54</v>
      </c>
      <c r="J5" s="154">
        <v>0.35</v>
      </c>
      <c r="K5" s="154">
        <v>0.3</v>
      </c>
    </row>
    <row r="6" spans="2:11" ht="47.25" x14ac:dyDescent="0.2">
      <c r="B6" s="393"/>
      <c r="C6" s="395"/>
      <c r="D6" s="42" t="s">
        <v>54</v>
      </c>
      <c r="E6" s="43" t="s">
        <v>147</v>
      </c>
      <c r="F6" s="44">
        <v>0.1</v>
      </c>
    </row>
    <row r="7" spans="2:11" ht="63" x14ac:dyDescent="0.2">
      <c r="B7" s="393"/>
      <c r="C7" s="395" t="s">
        <v>32</v>
      </c>
      <c r="D7" s="42" t="s">
        <v>56</v>
      </c>
      <c r="E7" s="43" t="s">
        <v>148</v>
      </c>
      <c r="F7" s="44">
        <v>0.25</v>
      </c>
      <c r="G7" s="148"/>
    </row>
    <row r="8" spans="2:11" ht="31.5" x14ac:dyDescent="0.2">
      <c r="B8" s="393"/>
      <c r="C8" s="395"/>
      <c r="D8" s="42" t="s">
        <v>57</v>
      </c>
      <c r="E8" s="43" t="s">
        <v>149</v>
      </c>
      <c r="F8" s="44">
        <v>0.2</v>
      </c>
      <c r="G8" s="148"/>
    </row>
    <row r="9" spans="2:11" ht="47.25" x14ac:dyDescent="0.2">
      <c r="B9" s="393" t="s">
        <v>150</v>
      </c>
      <c r="C9" s="395" t="s">
        <v>34</v>
      </c>
      <c r="D9" s="42" t="s">
        <v>59</v>
      </c>
      <c r="E9" s="43" t="s">
        <v>151</v>
      </c>
      <c r="F9" s="45" t="s">
        <v>152</v>
      </c>
    </row>
    <row r="10" spans="2:11" ht="63" x14ac:dyDescent="0.2">
      <c r="B10" s="393"/>
      <c r="C10" s="395"/>
      <c r="D10" s="42" t="s">
        <v>153</v>
      </c>
      <c r="E10" s="43" t="s">
        <v>154</v>
      </c>
      <c r="F10" s="45" t="s">
        <v>152</v>
      </c>
    </row>
    <row r="11" spans="2:11" ht="47.25" x14ac:dyDescent="0.2">
      <c r="B11" s="393"/>
      <c r="C11" s="395" t="s">
        <v>35</v>
      </c>
      <c r="D11" s="42" t="s">
        <v>62</v>
      </c>
      <c r="E11" s="43" t="s">
        <v>155</v>
      </c>
      <c r="F11" s="45" t="s">
        <v>152</v>
      </c>
    </row>
    <row r="12" spans="2:11" ht="47.25" x14ac:dyDescent="0.2">
      <c r="B12" s="393"/>
      <c r="C12" s="395"/>
      <c r="D12" s="42" t="s">
        <v>63</v>
      </c>
      <c r="E12" s="43" t="s">
        <v>156</v>
      </c>
      <c r="F12" s="45" t="s">
        <v>152</v>
      </c>
    </row>
    <row r="13" spans="2:11" ht="31.5" x14ac:dyDescent="0.2">
      <c r="B13" s="393"/>
      <c r="C13" s="395" t="s">
        <v>36</v>
      </c>
      <c r="D13" s="42" t="s">
        <v>65</v>
      </c>
      <c r="E13" s="43" t="s">
        <v>157</v>
      </c>
      <c r="F13" s="45" t="s">
        <v>152</v>
      </c>
    </row>
    <row r="14" spans="2:11" ht="32.25" thickBot="1" x14ac:dyDescent="0.25">
      <c r="B14" s="396"/>
      <c r="C14" s="397"/>
      <c r="D14" s="46" t="s">
        <v>66</v>
      </c>
      <c r="E14" s="47" t="s">
        <v>158</v>
      </c>
      <c r="F14" s="48" t="s">
        <v>152</v>
      </c>
    </row>
    <row r="15" spans="2:11" ht="49.5" customHeight="1" x14ac:dyDescent="0.2">
      <c r="B15" s="386" t="s">
        <v>159</v>
      </c>
      <c r="C15" s="386"/>
      <c r="D15" s="386"/>
      <c r="E15" s="386"/>
      <c r="F15" s="386"/>
    </row>
    <row r="16" spans="2:11" ht="27" customHeight="1" x14ac:dyDescent="0.25">
      <c r="B16" s="49"/>
    </row>
  </sheetData>
  <mergeCells count="10">
    <mergeCell ref="B15:F15"/>
    <mergeCell ref="B1:F1"/>
    <mergeCell ref="B3:D3"/>
    <mergeCell ref="B4:B8"/>
    <mergeCell ref="C4:C6"/>
    <mergeCell ref="C7:C8"/>
    <mergeCell ref="B9:B14"/>
    <mergeCell ref="C9:C10"/>
    <mergeCell ref="C11:C12"/>
    <mergeCell ref="C13:C14"/>
  </mergeCells>
  <pageMargins left="0.7" right="0.7" top="0.75" bottom="0.75" header="0.3" footer="0.3"/>
</worksheet>
</file>

<file path=docProps/app.xml><?xml version="1.0" encoding="utf-8"?>
<Properties xmlns="http://schemas.openxmlformats.org/officeDocument/2006/extended-properties" xmlns:vt="http://schemas.openxmlformats.org/officeDocument/2006/docPropsVTypes">
  <Application>Microsoft Excel</Application>
  <DocSecurity>0</DocSecurity>
  <ScaleCrop>false</ScaleCrop>
  <HeadingPairs>
    <vt:vector size="2" baseType="variant">
      <vt:variant>
        <vt:lpstr>Hojas de cálculo</vt:lpstr>
      </vt:variant>
      <vt:variant>
        <vt:i4>16</vt:i4>
      </vt:variant>
    </vt:vector>
  </HeadingPairs>
  <TitlesOfParts>
    <vt:vector size="16" baseType="lpstr">
      <vt:lpstr>Presentacion </vt:lpstr>
      <vt:lpstr>Análisis de Contexto </vt:lpstr>
      <vt:lpstr>Estrategias</vt:lpstr>
      <vt:lpstr>Instructivo</vt:lpstr>
      <vt:lpstr>Mapa Final</vt:lpstr>
      <vt:lpstr>Clasificación Riesgo</vt:lpstr>
      <vt:lpstr>Tabla probabilidad</vt:lpstr>
      <vt:lpstr>Tabla Impacto</vt:lpstr>
      <vt:lpstr>Tabla Valoración de Controles</vt:lpstr>
      <vt:lpstr>Matriz de Calor</vt:lpstr>
      <vt:lpstr>Hoja1</vt:lpstr>
      <vt:lpstr>LISTA</vt:lpstr>
      <vt:lpstr>Seguimiento 1 Trimestre</vt:lpstr>
      <vt:lpstr>Seguimiento 2 Trimestre</vt:lpstr>
      <vt:lpstr>Seguimiento 3 Trimestre </vt:lpstr>
      <vt:lpstr>Seguimiento 4 Trimestre </vt:lpstr>
    </vt:vector>
  </TitlesOfParts>
  <Company/>
  <LinksUpToDate>false</LinksUpToDate>
  <SharedDoc>false</SharedDoc>
  <HyperlinksChanged>false</HyperlinksChanged>
  <AppVersion>16.0300</AppVersion>
</Properties>
</file>

<file path=docProps/core.xml><?xml version="1.0" encoding="utf-8"?>
<cp:coreProperties xmlns:cp="http://schemas.openxmlformats.org/package/2006/metadata/core-properties" xmlns:dc="http://purl.org/dc/elements/1.1/" xmlns:dcterms="http://purl.org/dc/terms/" xmlns:dcmitype="http://purl.org/dc/dcmitype/" xmlns:xsi="http://www.w3.org/2001/XMLSchema-instance">
  <dc:creator>Usuario</dc:creator>
  <cp:lastModifiedBy>57300</cp:lastModifiedBy>
  <dcterms:created xsi:type="dcterms:W3CDTF">2021-04-16T16:11:31Z</dcterms:created>
  <dcterms:modified xsi:type="dcterms:W3CDTF">2021-07-30T21:55:28Z</dcterms:modified>
</cp:coreProperties>
</file>