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hidePivotFieldList="1" defaultThemeVersion="166925"/>
  <mc:AlternateContent xmlns:mc="http://schemas.openxmlformats.org/markup-compatibility/2006">
    <mc:Choice Requires="x15">
      <x15ac:absPath xmlns:x15ac="http://schemas.microsoft.com/office/spreadsheetml/2010/11/ac" url="https://etbcsj-my.sharepoint.com/personal/nrinconb_deaj_ramajudicial_gov_co/Documents/NRINCONB/Nelson Rincon 2021/SIGCMA 2021/Riesgos/2021 - IV T/"/>
    </mc:Choice>
  </mc:AlternateContent>
  <xr:revisionPtr revIDLastSave="114" documentId="8_{C62C8B34-E2EF-423C-914C-0E6BB9C7546A}" xr6:coauthVersionLast="47" xr6:coauthVersionMax="47" xr10:uidLastSave="{92714F9E-6DEE-4FA1-9FCD-63910F48B216}"/>
  <bookViews>
    <workbookView xWindow="-108" yWindow="-108" windowWidth="22320" windowHeight="13176" tabRatio="941" firstSheet="9" activeTab="15" xr2:uid="{3E3DCF31-E9A4-4BF8-A2F1-A5D8E6F10397}"/>
  </bookViews>
  <sheets>
    <sheet name="Presentacion " sheetId="10" r:id="rId1"/>
    <sheet name="Análisis de Contexto " sheetId="22" r:id="rId2"/>
    <sheet name="Estrategias" sheetId="23"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9"/>
  <pivotCaches>
    <pivotCache cacheId="0"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0" i="20" l="1"/>
  <c r="B30" i="20"/>
  <c r="C30" i="20"/>
  <c r="D30" i="20"/>
  <c r="E30" i="20"/>
  <c r="F30" i="20"/>
  <c r="G30" i="20"/>
  <c r="N30" i="20"/>
  <c r="A30" i="18"/>
  <c r="B30" i="18"/>
  <c r="C30" i="18"/>
  <c r="D30" i="18"/>
  <c r="E30" i="18"/>
  <c r="F30" i="18"/>
  <c r="G30" i="18"/>
  <c r="N30" i="18"/>
  <c r="A30" i="17"/>
  <c r="B30" i="17"/>
  <c r="C30" i="17"/>
  <c r="D30" i="17"/>
  <c r="E30" i="17"/>
  <c r="F30" i="17"/>
  <c r="G30" i="17"/>
  <c r="N30" i="17"/>
  <c r="A30" i="19"/>
  <c r="B30" i="19"/>
  <c r="C30" i="19"/>
  <c r="D30" i="19"/>
  <c r="E30" i="19"/>
  <c r="F30" i="19"/>
  <c r="G30" i="19"/>
  <c r="N30" i="19"/>
  <c r="T34" i="1"/>
  <c r="Q34" i="1"/>
  <c r="T33" i="1"/>
  <c r="Q33" i="1"/>
  <c r="T32" i="1"/>
  <c r="Q32" i="1"/>
  <c r="T31" i="1"/>
  <c r="Q31" i="1"/>
  <c r="T30" i="1"/>
  <c r="Q30" i="1"/>
  <c r="M30" i="1"/>
  <c r="L30" i="1"/>
  <c r="J30" i="1"/>
  <c r="I30" i="1"/>
  <c r="X33" i="1" l="1"/>
  <c r="X32" i="1"/>
  <c r="X34" i="1"/>
  <c r="H30" i="20"/>
  <c r="H30" i="18"/>
  <c r="H30" i="17"/>
  <c r="H30" i="19"/>
  <c r="Z33" i="1"/>
  <c r="Y33" i="1" s="1"/>
  <c r="Z31" i="1"/>
  <c r="Y31" i="1" s="1"/>
  <c r="I30" i="20"/>
  <c r="I30" i="18"/>
  <c r="I30" i="17"/>
  <c r="I30" i="19"/>
  <c r="Z32" i="1"/>
  <c r="Y32" i="1" s="1"/>
  <c r="X30" i="1"/>
  <c r="Z30" i="1"/>
  <c r="Y30" i="1" s="1"/>
  <c r="X31" i="1"/>
  <c r="Z34" i="1"/>
  <c r="Y34" i="1" s="1"/>
  <c r="N30" i="1"/>
  <c r="AB30" i="1" l="1"/>
  <c r="AA30" i="1" s="1"/>
  <c r="K30" i="20" s="1"/>
  <c r="J30" i="20"/>
  <c r="J30" i="18"/>
  <c r="J30" i="17"/>
  <c r="J30" i="19"/>
  <c r="K30" i="18"/>
  <c r="K30" i="17"/>
  <c r="K30" i="19"/>
  <c r="N55" i="20"/>
  <c r="G55" i="20"/>
  <c r="F55" i="20"/>
  <c r="E55" i="20"/>
  <c r="D55" i="20"/>
  <c r="C55" i="20"/>
  <c r="B55" i="20"/>
  <c r="A55" i="20"/>
  <c r="N55" i="19"/>
  <c r="G55" i="19"/>
  <c r="F55" i="19"/>
  <c r="E55" i="19"/>
  <c r="D55" i="19"/>
  <c r="C55" i="19"/>
  <c r="B55" i="19"/>
  <c r="A55" i="19"/>
  <c r="N55" i="17"/>
  <c r="G55" i="17"/>
  <c r="F55" i="17"/>
  <c r="E55" i="17"/>
  <c r="D55" i="17"/>
  <c r="C55" i="17"/>
  <c r="B55" i="17"/>
  <c r="A55" i="17"/>
  <c r="N55" i="18"/>
  <c r="G55" i="18"/>
  <c r="F55" i="18"/>
  <c r="E55" i="18"/>
  <c r="D55" i="18"/>
  <c r="C55" i="18"/>
  <c r="B55" i="18"/>
  <c r="A55" i="18"/>
  <c r="T51" i="1"/>
  <c r="T50" i="1"/>
  <c r="T49" i="1"/>
  <c r="T48" i="1"/>
  <c r="M48" i="1"/>
  <c r="L48" i="1"/>
  <c r="I55" i="19" s="1"/>
  <c r="J48" i="1"/>
  <c r="I48" i="1"/>
  <c r="H55" i="20" s="1"/>
  <c r="Z51" i="1" l="1"/>
  <c r="Y51" i="1" s="1"/>
  <c r="Z48" i="1"/>
  <c r="Y48" i="1" s="1"/>
  <c r="Z49" i="1"/>
  <c r="Y49" i="1" s="1"/>
  <c r="H55" i="19"/>
  <c r="Z50" i="1"/>
  <c r="Y50" i="1" s="1"/>
  <c r="I55" i="18"/>
  <c r="I55" i="17"/>
  <c r="I55" i="20"/>
  <c r="H55" i="17"/>
  <c r="H55" i="18"/>
  <c r="N48" i="1"/>
  <c r="Q10" i="1"/>
  <c r="Q11" i="1"/>
  <c r="Q12" i="1"/>
  <c r="Q13" i="1"/>
  <c r="Q14" i="1"/>
  <c r="Q15" i="1"/>
  <c r="Q16" i="1"/>
  <c r="Q17" i="1"/>
  <c r="Q18" i="1"/>
  <c r="Q19" i="1"/>
  <c r="Q20" i="1"/>
  <c r="Q21" i="1"/>
  <c r="Q22" i="1"/>
  <c r="Q23" i="1"/>
  <c r="Q24" i="1"/>
  <c r="Q25" i="1"/>
  <c r="Q26" i="1"/>
  <c r="Q27" i="1"/>
  <c r="Q28" i="1"/>
  <c r="Q29" i="1"/>
  <c r="Q35" i="1"/>
  <c r="Q36" i="1"/>
  <c r="Q37" i="1"/>
  <c r="Q38" i="1"/>
  <c r="Q39" i="1"/>
  <c r="AB48" i="1" l="1"/>
  <c r="AA48" i="1" s="1"/>
  <c r="J55" i="20"/>
  <c r="J55" i="18"/>
  <c r="J55" i="17"/>
  <c r="J55" i="19"/>
  <c r="Q40" i="1"/>
  <c r="K55" i="17" l="1"/>
  <c r="K55" i="18"/>
  <c r="K55" i="19"/>
  <c r="K55" i="20"/>
  <c r="D5" i="1"/>
  <c r="D4" i="1"/>
  <c r="F19" i="23" l="1"/>
  <c r="M52" i="1" l="1"/>
  <c r="L52" i="1"/>
  <c r="M47" i="1"/>
  <c r="L47" i="1"/>
  <c r="M43" i="1"/>
  <c r="L43" i="1"/>
  <c r="M40" i="1"/>
  <c r="L40" i="1"/>
  <c r="M35" i="1"/>
  <c r="L35" i="1"/>
  <c r="M25" i="1"/>
  <c r="L25" i="1"/>
  <c r="M20" i="1"/>
  <c r="L20" i="1"/>
  <c r="M15" i="1"/>
  <c r="L15" i="1"/>
  <c r="M10" i="1"/>
  <c r="L10" i="1"/>
  <c r="AD33" i="1" l="1"/>
  <c r="AC33" i="1" s="1"/>
  <c r="AD31" i="1"/>
  <c r="AC31" i="1" s="1"/>
  <c r="AD32" i="1"/>
  <c r="AC32" i="1" s="1"/>
  <c r="AD34" i="1"/>
  <c r="AC34" i="1" s="1"/>
  <c r="AD30" i="1"/>
  <c r="AD51" i="1"/>
  <c r="AC51" i="1" s="1"/>
  <c r="AD50" i="1"/>
  <c r="AC50" i="1" s="1"/>
  <c r="AD48" i="1"/>
  <c r="AD49" i="1"/>
  <c r="AC49" i="1" s="1"/>
  <c r="B60" i="20"/>
  <c r="B50" i="20"/>
  <c r="B45" i="20"/>
  <c r="B40" i="20"/>
  <c r="B35" i="20"/>
  <c r="B25" i="20"/>
  <c r="B20" i="20"/>
  <c r="B15" i="20"/>
  <c r="B10" i="20"/>
  <c r="B60" i="19"/>
  <c r="B50" i="19"/>
  <c r="B45" i="19"/>
  <c r="B40" i="19"/>
  <c r="B35" i="19"/>
  <c r="B25" i="19"/>
  <c r="B20" i="19"/>
  <c r="B15" i="19"/>
  <c r="B10" i="19"/>
  <c r="B60" i="17"/>
  <c r="B50" i="17"/>
  <c r="B45" i="17"/>
  <c r="B40" i="17"/>
  <c r="B35" i="17"/>
  <c r="B25" i="17"/>
  <c r="B20" i="17"/>
  <c r="B15" i="17"/>
  <c r="B10" i="17"/>
  <c r="B60" i="18"/>
  <c r="B50" i="18"/>
  <c r="B45" i="18"/>
  <c r="B40" i="18"/>
  <c r="B35" i="18"/>
  <c r="B25" i="18"/>
  <c r="B20" i="18"/>
  <c r="B15" i="18"/>
  <c r="B10" i="18"/>
  <c r="I60" i="18"/>
  <c r="I50" i="20"/>
  <c r="I45" i="19"/>
  <c r="I40" i="20"/>
  <c r="I25" i="19"/>
  <c r="I20" i="20"/>
  <c r="I15" i="18"/>
  <c r="I10" i="20"/>
  <c r="N60" i="20"/>
  <c r="G60" i="20"/>
  <c r="F60" i="20"/>
  <c r="E60" i="20"/>
  <c r="D60" i="20"/>
  <c r="C60" i="20"/>
  <c r="A60"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60" i="19"/>
  <c r="G60" i="19"/>
  <c r="F60" i="19"/>
  <c r="E60" i="19"/>
  <c r="D60" i="19"/>
  <c r="C60" i="19"/>
  <c r="A60"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60" i="18"/>
  <c r="G60" i="18"/>
  <c r="F60" i="18"/>
  <c r="E60" i="18"/>
  <c r="D60" i="18"/>
  <c r="C60" i="18"/>
  <c r="A60"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AC30" i="1" l="1"/>
  <c r="AF30" i="1"/>
  <c r="AE30" i="1" s="1"/>
  <c r="AC48" i="1"/>
  <c r="AF48" i="1"/>
  <c r="AE48" i="1" s="1"/>
  <c r="I50" i="19"/>
  <c r="I10" i="19"/>
  <c r="I60" i="19"/>
  <c r="I50" i="18"/>
  <c r="I40" i="18"/>
  <c r="I40" i="19"/>
  <c r="I60" i="20"/>
  <c r="I45" i="18"/>
  <c r="I45" i="20"/>
  <c r="I25" i="20"/>
  <c r="I25" i="18"/>
  <c r="I20" i="19"/>
  <c r="I20" i="18"/>
  <c r="I15" i="19"/>
  <c r="I15" i="20"/>
  <c r="I10" i="18"/>
  <c r="I40" i="1"/>
  <c r="T54" i="1"/>
  <c r="Q54" i="1"/>
  <c r="AD54" i="1" s="1"/>
  <c r="T53" i="1"/>
  <c r="Q53" i="1"/>
  <c r="AD53" i="1" s="1"/>
  <c r="T52" i="1"/>
  <c r="Q52" i="1"/>
  <c r="AD52" i="1" s="1"/>
  <c r="I60" i="17"/>
  <c r="J52" i="1"/>
  <c r="I52" i="1"/>
  <c r="T47" i="1"/>
  <c r="Q47" i="1"/>
  <c r="X47" i="1" s="1"/>
  <c r="I50" i="17"/>
  <c r="J47" i="1"/>
  <c r="I47" i="1"/>
  <c r="T46" i="1"/>
  <c r="Q46" i="1"/>
  <c r="T45" i="1"/>
  <c r="Q45" i="1"/>
  <c r="T44" i="1"/>
  <c r="Q44" i="1"/>
  <c r="T43" i="1"/>
  <c r="Q43" i="1"/>
  <c r="X43" i="1" s="1"/>
  <c r="I45" i="17"/>
  <c r="J43" i="1"/>
  <c r="Z45" i="1" s="1"/>
  <c r="Y45" i="1" s="1"/>
  <c r="I43" i="1"/>
  <c r="T42" i="1"/>
  <c r="Q42" i="1"/>
  <c r="T41" i="1"/>
  <c r="Q41" i="1"/>
  <c r="T40" i="1"/>
  <c r="I40" i="17"/>
  <c r="J40" i="1"/>
  <c r="N60" i="17"/>
  <c r="G60" i="17"/>
  <c r="F60" i="17"/>
  <c r="E60" i="17"/>
  <c r="D60" i="17"/>
  <c r="C60" i="17"/>
  <c r="A60"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25" i="17"/>
  <c r="I25" i="17"/>
  <c r="G25" i="17"/>
  <c r="F25" i="17"/>
  <c r="E25" i="17"/>
  <c r="D25" i="17"/>
  <c r="C25" i="17"/>
  <c r="A25" i="17"/>
  <c r="N20" i="17"/>
  <c r="I20" i="17"/>
  <c r="G20" i="17"/>
  <c r="F20" i="17"/>
  <c r="E20" i="17"/>
  <c r="D20" i="17"/>
  <c r="C20" i="17"/>
  <c r="A20" i="17"/>
  <c r="G15" i="17"/>
  <c r="F15" i="17"/>
  <c r="E15" i="17"/>
  <c r="D15" i="17"/>
  <c r="C15" i="17"/>
  <c r="A15" i="17"/>
  <c r="N15" i="17"/>
  <c r="I15" i="17"/>
  <c r="N10" i="17"/>
  <c r="I10" i="17"/>
  <c r="G10" i="17"/>
  <c r="F10" i="17"/>
  <c r="E10" i="17"/>
  <c r="D10" i="17"/>
  <c r="C10" i="17"/>
  <c r="A10" i="17"/>
  <c r="D6" i="17"/>
  <c r="D5" i="17"/>
  <c r="D4" i="17"/>
  <c r="AG30" i="1" l="1"/>
  <c r="L30" i="20"/>
  <c r="L30" i="18"/>
  <c r="L30" i="17"/>
  <c r="L30" i="19"/>
  <c r="Z52" i="1"/>
  <c r="Y52" i="1" s="1"/>
  <c r="X50" i="1"/>
  <c r="X48" i="1"/>
  <c r="X49" i="1"/>
  <c r="X51" i="1"/>
  <c r="L55" i="20"/>
  <c r="L55" i="17"/>
  <c r="AG48" i="1"/>
  <c r="L55" i="19"/>
  <c r="L55" i="18"/>
  <c r="AD45" i="1"/>
  <c r="AC45" i="1" s="1"/>
  <c r="Z44" i="1"/>
  <c r="Y44" i="1" s="1"/>
  <c r="AD41" i="1"/>
  <c r="AC41" i="1" s="1"/>
  <c r="H45" i="18"/>
  <c r="H45" i="19"/>
  <c r="H45" i="20"/>
  <c r="H40" i="17"/>
  <c r="H40" i="18"/>
  <c r="H40" i="19"/>
  <c r="H40" i="20"/>
  <c r="N47" i="1"/>
  <c r="J50" i="17" s="1"/>
  <c r="H50" i="18"/>
  <c r="H50" i="19"/>
  <c r="H50" i="20"/>
  <c r="AD47" i="1"/>
  <c r="AC47" i="1" s="1"/>
  <c r="AD40" i="1"/>
  <c r="AC40" i="1" s="1"/>
  <c r="H60" i="17"/>
  <c r="H60" i="18"/>
  <c r="H60" i="19"/>
  <c r="H60" i="20"/>
  <c r="AC53" i="1"/>
  <c r="X54" i="1"/>
  <c r="X53" i="1"/>
  <c r="X52" i="1"/>
  <c r="AD44" i="1"/>
  <c r="AC44" i="1" s="1"/>
  <c r="AD46" i="1"/>
  <c r="AC46" i="1" s="1"/>
  <c r="AD43" i="1"/>
  <c r="AD42" i="1"/>
  <c r="AC42" i="1" s="1"/>
  <c r="X46" i="1"/>
  <c r="X45" i="1"/>
  <c r="X44" i="1"/>
  <c r="X41" i="1"/>
  <c r="X42" i="1"/>
  <c r="X40" i="1"/>
  <c r="Z40" i="1"/>
  <c r="Y40" i="1" s="1"/>
  <c r="N43" i="1"/>
  <c r="H45" i="17"/>
  <c r="N52" i="1"/>
  <c r="Z54" i="1"/>
  <c r="Y54" i="1" s="1"/>
  <c r="AC54" i="1"/>
  <c r="Z53" i="1"/>
  <c r="Y53" i="1" s="1"/>
  <c r="Z47" i="1"/>
  <c r="H50" i="17"/>
  <c r="Z43" i="1"/>
  <c r="Z46" i="1"/>
  <c r="Y46" i="1" s="1"/>
  <c r="N40" i="1"/>
  <c r="Z42" i="1"/>
  <c r="Y42" i="1" s="1"/>
  <c r="Z41" i="1"/>
  <c r="Y41" i="1" s="1"/>
  <c r="M30" i="20" l="1"/>
  <c r="M30" i="18"/>
  <c r="M30" i="17"/>
  <c r="M30" i="19"/>
  <c r="M55" i="20"/>
  <c r="M55" i="19"/>
  <c r="M55" i="18"/>
  <c r="M55" i="17"/>
  <c r="J50" i="19"/>
  <c r="J50" i="18"/>
  <c r="J50" i="20"/>
  <c r="J60" i="17"/>
  <c r="J60" i="18"/>
  <c r="J60" i="20"/>
  <c r="J60" i="19"/>
  <c r="J45" i="17"/>
  <c r="J45" i="19"/>
  <c r="J45" i="20"/>
  <c r="J45" i="18"/>
  <c r="J40" i="17"/>
  <c r="J40" i="20"/>
  <c r="J40" i="18"/>
  <c r="J40" i="19"/>
  <c r="AB52" i="1"/>
  <c r="AA52" i="1" s="1"/>
  <c r="AF52" i="1"/>
  <c r="AE52" i="1" s="1"/>
  <c r="AC52" i="1"/>
  <c r="AF47" i="1"/>
  <c r="AE47" i="1" s="1"/>
  <c r="Y47" i="1"/>
  <c r="AB47" i="1"/>
  <c r="AA47" i="1" s="1"/>
  <c r="AB43" i="1"/>
  <c r="AA43" i="1" s="1"/>
  <c r="Y43" i="1"/>
  <c r="AC43" i="1"/>
  <c r="AF43" i="1"/>
  <c r="AE43" i="1" s="1"/>
  <c r="AF40" i="1"/>
  <c r="AE40" i="1" s="1"/>
  <c r="AB40" i="1"/>
  <c r="AA40" i="1" s="1"/>
  <c r="K40" i="18" l="1"/>
  <c r="K40" i="19"/>
  <c r="K40" i="20"/>
  <c r="K60" i="17"/>
  <c r="K60" i="19"/>
  <c r="K60" i="20"/>
  <c r="K60" i="18"/>
  <c r="K50" i="18"/>
  <c r="K50" i="19"/>
  <c r="K50" i="20"/>
  <c r="K45" i="18"/>
  <c r="K45" i="19"/>
  <c r="K45" i="20"/>
  <c r="L60" i="17"/>
  <c r="L60" i="18"/>
  <c r="L60" i="19"/>
  <c r="L60" i="20"/>
  <c r="L50" i="17"/>
  <c r="L50" i="19"/>
  <c r="L50" i="20"/>
  <c r="L50" i="18"/>
  <c r="L45" i="17"/>
  <c r="L45" i="19"/>
  <c r="L45" i="18"/>
  <c r="L45" i="20"/>
  <c r="L40" i="17"/>
  <c r="L40" i="20"/>
  <c r="L40" i="19"/>
  <c r="L40" i="18"/>
  <c r="AG52" i="1"/>
  <c r="AG47" i="1"/>
  <c r="K50" i="17"/>
  <c r="K45" i="17"/>
  <c r="AG43" i="1"/>
  <c r="K40" i="17"/>
  <c r="AG40" i="1"/>
  <c r="M60" i="17" l="1"/>
  <c r="M60" i="19"/>
  <c r="M60" i="18"/>
  <c r="M60" i="20"/>
  <c r="M50" i="17"/>
  <c r="M50" i="19"/>
  <c r="M50" i="18"/>
  <c r="M50" i="20"/>
  <c r="M45" i="17"/>
  <c r="M45" i="18"/>
  <c r="M45" i="19"/>
  <c r="M45" i="20"/>
  <c r="M40" i="17"/>
  <c r="M40" i="20"/>
  <c r="M40" i="19"/>
  <c r="M40" i="18"/>
  <c r="T39" i="1"/>
  <c r="T38" i="1"/>
  <c r="T37" i="1"/>
  <c r="T36" i="1"/>
  <c r="T35" i="1"/>
  <c r="AD39" i="1"/>
  <c r="J35" i="1"/>
  <c r="I35" i="1"/>
  <c r="X39" i="1" l="1"/>
  <c r="X38" i="1"/>
  <c r="H35" i="20"/>
  <c r="H35" i="18"/>
  <c r="H35" i="19"/>
  <c r="H35" i="17"/>
  <c r="I35" i="18"/>
  <c r="I35" i="19"/>
  <c r="I35" i="20"/>
  <c r="I35" i="17"/>
  <c r="Z38" i="1"/>
  <c r="Y38" i="1" s="1"/>
  <c r="X36" i="1"/>
  <c r="X37" i="1"/>
  <c r="Z35" i="1"/>
  <c r="Y35" i="1" s="1"/>
  <c r="Z39" i="1"/>
  <c r="Y39" i="1" s="1"/>
  <c r="Z37" i="1"/>
  <c r="Y37" i="1" s="1"/>
  <c r="X35" i="1"/>
  <c r="N35" i="1"/>
  <c r="AD38" i="1"/>
  <c r="AC38" i="1" s="1"/>
  <c r="AD36" i="1"/>
  <c r="AC36" i="1" s="1"/>
  <c r="AD37" i="1"/>
  <c r="AC37" i="1" s="1"/>
  <c r="AD35" i="1"/>
  <c r="AC39" i="1"/>
  <c r="Z36" i="1"/>
  <c r="Y36" i="1" s="1"/>
  <c r="T29" i="1"/>
  <c r="T28" i="1"/>
  <c r="AD28" i="1"/>
  <c r="AC28" i="1" s="1"/>
  <c r="T27" i="1"/>
  <c r="T26" i="1"/>
  <c r="T25" i="1"/>
  <c r="J25" i="1"/>
  <c r="I25" i="1"/>
  <c r="H25" i="19" l="1"/>
  <c r="H25" i="20"/>
  <c r="H25" i="18"/>
  <c r="H25" i="17"/>
  <c r="J35" i="20"/>
  <c r="J35" i="18"/>
  <c r="J35" i="19"/>
  <c r="J35" i="17"/>
  <c r="Z29" i="1"/>
  <c r="Y29" i="1" s="1"/>
  <c r="AC35" i="1"/>
  <c r="AF35" i="1"/>
  <c r="AE35" i="1" s="1"/>
  <c r="AB35" i="1"/>
  <c r="AA35" i="1" s="1"/>
  <c r="AD27" i="1"/>
  <c r="AC27" i="1" s="1"/>
  <c r="AD26" i="1"/>
  <c r="AC26" i="1" s="1"/>
  <c r="AD29" i="1"/>
  <c r="AC29" i="1" s="1"/>
  <c r="N25" i="1"/>
  <c r="AD25" i="1"/>
  <c r="X28" i="1"/>
  <c r="Z26" i="1"/>
  <c r="Y26" i="1" s="1"/>
  <c r="X26" i="1"/>
  <c r="X27" i="1"/>
  <c r="Z28" i="1"/>
  <c r="Y28" i="1" s="1"/>
  <c r="Z27" i="1"/>
  <c r="Y27" i="1" s="1"/>
  <c r="X25" i="1"/>
  <c r="X29" i="1"/>
  <c r="Z25" i="1"/>
  <c r="K35" i="18" l="1"/>
  <c r="K35" i="19"/>
  <c r="K35" i="20"/>
  <c r="K35" i="17"/>
  <c r="J25" i="18"/>
  <c r="J25" i="19"/>
  <c r="J25" i="20"/>
  <c r="J25" i="17"/>
  <c r="L35" i="18"/>
  <c r="L35" i="19"/>
  <c r="L35" i="20"/>
  <c r="L35" i="17"/>
  <c r="AG35" i="1"/>
  <c r="AF25" i="1"/>
  <c r="AE25" i="1" s="1"/>
  <c r="AC25" i="1"/>
  <c r="AB25" i="1"/>
  <c r="AA25" i="1" s="1"/>
  <c r="Y25" i="1"/>
  <c r="K25" i="19" l="1"/>
  <c r="K25" i="20"/>
  <c r="K25" i="18"/>
  <c r="K25" i="17"/>
  <c r="L25" i="20"/>
  <c r="L25" i="18"/>
  <c r="L25" i="19"/>
  <c r="L25" i="17"/>
  <c r="M35" i="17"/>
  <c r="M35" i="19"/>
  <c r="M35" i="20"/>
  <c r="M35" i="18"/>
  <c r="AG25" i="1"/>
  <c r="M25" i="17" l="1"/>
  <c r="M25" i="20"/>
  <c r="M25" i="18"/>
  <c r="M25" i="19"/>
  <c r="T24" i="1"/>
  <c r="T23" i="1"/>
  <c r="T22" i="1"/>
  <c r="T21" i="1"/>
  <c r="T20" i="1"/>
  <c r="J20" i="1"/>
  <c r="I20" i="1"/>
  <c r="X22" i="1" l="1"/>
  <c r="Z24" i="1"/>
  <c r="Y24" i="1" s="1"/>
  <c r="X23" i="1"/>
  <c r="H20" i="18"/>
  <c r="H20" i="19"/>
  <c r="H20" i="20"/>
  <c r="H20" i="17"/>
  <c r="X21" i="1"/>
  <c r="X20" i="1"/>
  <c r="X24" i="1"/>
  <c r="AD21" i="1"/>
  <c r="AC21" i="1" s="1"/>
  <c r="AD23" i="1"/>
  <c r="AC23" i="1" s="1"/>
  <c r="AD22" i="1"/>
  <c r="AD24" i="1"/>
  <c r="AC24" i="1" s="1"/>
  <c r="AD20" i="1"/>
  <c r="AC20" i="1" s="1"/>
  <c r="Z22" i="1"/>
  <c r="Y22" i="1" s="1"/>
  <c r="Z20" i="1"/>
  <c r="Y20" i="1" s="1"/>
  <c r="N20" i="1"/>
  <c r="Z23" i="1"/>
  <c r="Y23" i="1" s="1"/>
  <c r="Z21" i="1"/>
  <c r="Y21" i="1" s="1"/>
  <c r="J20" i="20" l="1"/>
  <c r="J20" i="19"/>
  <c r="J20" i="18"/>
  <c r="J20" i="17"/>
  <c r="AF20" i="1"/>
  <c r="AE20" i="1" s="1"/>
  <c r="AC22" i="1"/>
  <c r="AB20" i="1"/>
  <c r="AA20" i="1" s="1"/>
  <c r="K20" i="17" l="1"/>
  <c r="K20" i="18"/>
  <c r="K20" i="19"/>
  <c r="K20" i="20"/>
  <c r="L20" i="18"/>
  <c r="L20" i="19"/>
  <c r="L20" i="20"/>
  <c r="L20" i="17"/>
  <c r="AG20" i="1"/>
  <c r="M20" i="17" l="1"/>
  <c r="M20" i="19"/>
  <c r="M20" i="20"/>
  <c r="M20" i="18"/>
  <c r="T19" i="1"/>
  <c r="T18" i="1"/>
  <c r="T17" i="1"/>
  <c r="T16" i="1"/>
  <c r="T15" i="1"/>
  <c r="J15" i="1"/>
  <c r="I15" i="1"/>
  <c r="T14" i="1"/>
  <c r="T13" i="1"/>
  <c r="T12" i="1"/>
  <c r="T11" i="1"/>
  <c r="T10" i="1"/>
  <c r="J10" i="1"/>
  <c r="I10" i="1"/>
  <c r="H10" i="18" l="1"/>
  <c r="H10" i="19"/>
  <c r="H10" i="20"/>
  <c r="H10" i="17"/>
  <c r="H15" i="20"/>
  <c r="H15" i="18"/>
  <c r="H15" i="19"/>
  <c r="H15" i="17"/>
  <c r="Z16" i="1"/>
  <c r="Y16" i="1" s="1"/>
  <c r="X15" i="1"/>
  <c r="X18" i="1"/>
  <c r="X16" i="1"/>
  <c r="X17" i="1"/>
  <c r="X19" i="1"/>
  <c r="Z10" i="1"/>
  <c r="Y10" i="1" s="1"/>
  <c r="X10" i="1"/>
  <c r="X12" i="1"/>
  <c r="X13" i="1"/>
  <c r="X14" i="1"/>
  <c r="X11" i="1"/>
  <c r="N10" i="1"/>
  <c r="AD13" i="1"/>
  <c r="AD14" i="1"/>
  <c r="AD10" i="1"/>
  <c r="AD12" i="1"/>
  <c r="AD11" i="1"/>
  <c r="AD16" i="1"/>
  <c r="AD15" i="1"/>
  <c r="AD17" i="1"/>
  <c r="AD19" i="1"/>
  <c r="AD18" i="1"/>
  <c r="N15" i="1"/>
  <c r="Z15" i="1"/>
  <c r="Y15" i="1" s="1"/>
  <c r="Z17" i="1"/>
  <c r="Y17" i="1" s="1"/>
  <c r="Z19" i="1"/>
  <c r="Y19" i="1" s="1"/>
  <c r="Z18" i="1"/>
  <c r="Y18" i="1" s="1"/>
  <c r="Z14" i="1"/>
  <c r="Y14" i="1" s="1"/>
  <c r="Z11" i="1"/>
  <c r="Y11" i="1" s="1"/>
  <c r="Z12" i="1"/>
  <c r="Y12" i="1" s="1"/>
  <c r="Z13" i="1"/>
  <c r="Y13" i="1" s="1"/>
  <c r="J15" i="18" l="1"/>
  <c r="J15" i="20"/>
  <c r="J15" i="19"/>
  <c r="J15" i="17"/>
  <c r="J10" i="20"/>
  <c r="J10" i="18"/>
  <c r="J10" i="19"/>
  <c r="J10" i="17"/>
  <c r="AB15" i="1"/>
  <c r="AA15" i="1" s="1"/>
  <c r="AB10" i="1"/>
  <c r="AA10" i="1" s="1"/>
  <c r="K10" i="17" l="1"/>
  <c r="K10" i="19"/>
  <c r="K10" i="20"/>
  <c r="K10" i="18"/>
  <c r="K15" i="20"/>
  <c r="K15" i="18"/>
  <c r="K15" i="19"/>
  <c r="K15" i="17"/>
  <c r="AC18" i="1" l="1"/>
  <c r="AC16" i="1"/>
  <c r="AC14" i="1"/>
  <c r="AC17" i="1"/>
  <c r="AC19" i="1"/>
  <c r="AC13" i="1"/>
  <c r="AC11" i="1"/>
  <c r="AC12" i="1"/>
  <c r="AF15" i="1" l="1"/>
  <c r="AE15" i="1" s="1"/>
  <c r="AC15" i="1"/>
  <c r="AF10" i="1"/>
  <c r="AE10" i="1" s="1"/>
  <c r="AC10" i="1"/>
  <c r="AG10" i="1" l="1"/>
  <c r="L10" i="19"/>
  <c r="L10" i="20"/>
  <c r="L10" i="18"/>
  <c r="L10" i="17"/>
  <c r="AG15" i="1"/>
  <c r="L15" i="18"/>
  <c r="L15" i="19"/>
  <c r="L15" i="20"/>
  <c r="L15" i="17"/>
  <c r="M15" i="17" l="1"/>
  <c r="M15" i="18"/>
  <c r="M15" i="19"/>
  <c r="M15" i="20"/>
  <c r="M10" i="17"/>
  <c r="M10" i="20"/>
  <c r="M10" i="18"/>
  <c r="M10" i="19"/>
  <c r="B249" i="6" a="1"/>
  <c r="B249" i="6" s="1"/>
  <c r="G238" i="6"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<sst xmlns="http://schemas.openxmlformats.org/spreadsheetml/2006/main" count="2947" uniqueCount="627">
  <si>
    <t xml:space="preserve">                                                                         Consejo Superior de la Judicatura</t>
  </si>
  <si>
    <t xml:space="preserve"> MAPA DE RIESGOS SIGCMA</t>
  </si>
  <si>
    <t>DEPENDENCIA (Unidad misional del CSJ o Unidad de la DEAJ o Seccional o CSJ en caso de despachos judiciales certificados)</t>
  </si>
  <si>
    <t>UNIDAD ADMINISTRATIVA</t>
  </si>
  <si>
    <t>PROCESO (indique el tipo de proceso si es Estratégico. Misional, Apoyo, Evaluación y Mejora y especifique el nombre del proceso)</t>
  </si>
  <si>
    <t>Apoyo</t>
  </si>
  <si>
    <t>GESTIÓN ADMINISTRATIVA</t>
  </si>
  <si>
    <t>CONSEJO SUPERIOR DE LA JUDICATURA</t>
  </si>
  <si>
    <t>DIRECCIÓN EJECUTIVA DE ADMINISTRACIÓN JUDICIAL</t>
  </si>
  <si>
    <t>CONSEJO SECCIONAL DE LA JUDICATURA</t>
  </si>
  <si>
    <t>DIRECCIÓN SECCIONAL DE ADMINISTRACIÓN JUDICIAL</t>
  </si>
  <si>
    <t>DESPACHO JUDICIAL CERTIFICADO</t>
  </si>
  <si>
    <t>FECHA</t>
  </si>
  <si>
    <t>Consejo Superior de la Judicatura</t>
  </si>
  <si>
    <t>Análisis de Contexto</t>
  </si>
  <si>
    <t>DEPENDENCIA:</t>
  </si>
  <si>
    <t xml:space="preserve">PROCESO </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</si>
  <si>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</si>
  <si>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</si>
  <si>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</si>
  <si>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</si>
  <si>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</si>
  <si>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</si>
  <si>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</si>
  <si>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</si>
  <si>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</si>
  <si>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</si>
  <si>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legislación, políticas públicas, regulación)</t>
  </si>
  <si>
    <t>Restricción en compra de bienes y servicios por política de austeridad</t>
  </si>
  <si>
    <t>Disminución en gastos de funcionamiento por el trabajo en casa por declaración de emergencia sanitaria</t>
  </si>
  <si>
    <t>Cambios legislación y politicas públicas</t>
  </si>
  <si>
    <t>Depurar las cuentas contables por reclasificación de bienes con valor inferior a medio SMMLV</t>
  </si>
  <si>
    <t>Modelo de desarrollo economico, ambiental y social fortalecido dentro del Plan de Desarrollo 2018 -2022</t>
  </si>
  <si>
    <t>Económicos y Financieros (disponibilidad de capital, liquidez, mercados financieros, desempleo, competencia)</t>
  </si>
  <si>
    <t>Déficit y/o recorte presupuestal para atender  las necesidades de bienes y servicios</t>
  </si>
  <si>
    <t>Inoportuna situación de fondos para el pago de obligaciones</t>
  </si>
  <si>
    <t>Sociales  y culturales (cultura, religión, demografía, responsabilidad social, orden público)</t>
  </si>
  <si>
    <t>Situaciones de órden público que afectan la infraestructura y la prestación del servicio</t>
  </si>
  <si>
    <t>Tecnológicos (desarrollo digital,avances en tecnología, acceso a sistemas de información externos, gobierno en línea.</t>
  </si>
  <si>
    <t>No contar con la disponibilidad permanente de las plataformas externas (Por ejemplo, SIIF - SECOP - TVEC - Banco Agrario).</t>
  </si>
  <si>
    <t>Implementación de plataformas tecnológicas para la gestión de los procesos (SIIF - SECOP - TVEC - Banco Agrario).</t>
  </si>
  <si>
    <t>Falta de cubrimiento y/o fallas a nivel de la infraestructura tecnológica</t>
  </si>
  <si>
    <t>Facturación electrónica</t>
  </si>
  <si>
    <t>Legales y reglamentarios (estandares nacionales, internacionales, regulacion)</t>
  </si>
  <si>
    <t>Embargos de cuentas oficiales</t>
  </si>
  <si>
    <t>Cambios reglamentarios</t>
  </si>
  <si>
    <t>AMBIENTALES: emisiones y residuos, energía, catástrofes naturales, desarrollo sostenible.</t>
  </si>
  <si>
    <t>Fenómenos y catástrofes naturales</t>
  </si>
  <si>
    <t>Mejorar la gestión y el aprovechamiento de los residuos mediante la vinculación de los recicladores de oficio y gestores de residuos</t>
  </si>
  <si>
    <t xml:space="preserve">Incremento en la generación de vertimientos y residúos no aprovechables y peligrosos por COVID </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</si>
  <si>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</si>
  <si>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</si>
  <si>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</si>
  <si>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</si>
  <si>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</si>
  <si>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</si>
  <si>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Fomulación ágil y moderna del proceso con el uso de las nuevas tecnologías</t>
  </si>
  <si>
    <t>Falta de integración de esfuerzos para el cumplimiento de la gestión administrativa</t>
  </si>
  <si>
    <t>Creación de la División de mejoramiento y mantenimiento de la infraestructura física en la Unidad Administrativa</t>
  </si>
  <si>
    <t>X0</t>
  </si>
  <si>
    <t>Definición de los parametros y actividades necesarias para la óptima implementación del SGA y del Plan de Gestión Ambiental de la Rama Judicial, a Nivel Central y Seccional. Con accesibilidad ilimitada por parte de todos los servidores a Nivel Nacional.</t>
  </si>
  <si>
    <t>Recursos financieros (presupuesto de funcionamiento, recursos de inversión)</t>
  </si>
  <si>
    <t>Recursos insuficientes para atender las necesidades presentadas</t>
  </si>
  <si>
    <t>Priorización de los recursos y la optimización del gasto para satisfacer las necesidades básicas</t>
  </si>
  <si>
    <t>Personal
(competencia del personal, disponibilidad, suficiencia, seguridad y salud ocupacional.)</t>
  </si>
  <si>
    <t>Falta de profesionalización de la planta de cargos para la gestión</t>
  </si>
  <si>
    <t>Contar con servidores profesionales y experimentados en niveles de empleo asistencial</t>
  </si>
  <si>
    <t>Resistencia al cambio en relación con la implementación de acciones para el mejoramiento</t>
  </si>
  <si>
    <t xml:space="preserve">Desconocimiento por parte de los Supervisores de Contrato, los requistos ambientales que deben exigir, vigilar y controlar, durante la prestación del servicio o la adquisición del bien </t>
  </si>
  <si>
    <t>Proceso
(capacidad, diseño, ejecución, proveedores, entradas, salidas, gestión del conocimiento)</t>
  </si>
  <si>
    <t xml:space="preserve">No contar con precedentes en la determinación de procesos y procedimientos </t>
  </si>
  <si>
    <t>En construcción colectiva se están desarrollando los instrumentos de la gestión pública moderna</t>
  </si>
  <si>
    <t>Identificación de requisitos ambientales para los procesos de compras pública</t>
  </si>
  <si>
    <t>X1</t>
  </si>
  <si>
    <t xml:space="preserve">Visibilidad del proceso de Gestión Administrativa </t>
  </si>
  <si>
    <t xml:space="preserve">Tecnológicos </t>
  </si>
  <si>
    <t>Falta de desarrollos tecnológicos</t>
  </si>
  <si>
    <t>Construcción de herramientas puntuales para el manejo de las actividades, a través de la ofimática institucional</t>
  </si>
  <si>
    <t>Inadecuada infraestructura tecnológica</t>
  </si>
  <si>
    <t>Tenencia de aparatos eléctricos y elctrónicos obsoletos, con mayor consumo energético y más contaminantes</t>
  </si>
  <si>
    <t>X2</t>
  </si>
  <si>
    <t xml:space="preserve">Permanencia y uso de aparatos eléctricos y elctrónicos propios de los servidores judiciales </t>
  </si>
  <si>
    <t xml:space="preserve">Documentación (Actualización, coherencia, aplicabilidad) </t>
  </si>
  <si>
    <t>Atraso en el desarrollo para el manejo de la gestión documental</t>
  </si>
  <si>
    <t>Servidores comprometidos en el manejo de la gestion documental</t>
  </si>
  <si>
    <t>No contar con la totalidad de los instrumentos requeridos (TVD y TRD entre otros) para intervenir técnicamente un elevado volumen de archivos</t>
  </si>
  <si>
    <t>Infraestructura física (suficiencia, comodidad)</t>
  </si>
  <si>
    <t xml:space="preserve">Deficit de espacios físico disponibles y con las condiciones necesarias para su funcionamiento </t>
  </si>
  <si>
    <t>Elementos de trabajo (papel, equipos)</t>
  </si>
  <si>
    <t>Incorporación en los procesos un elevado nivel de impresión y/o fotocopia de documentos</t>
  </si>
  <si>
    <t>Incentivar el uso de documentos digitales</t>
  </si>
  <si>
    <t>Comunicación Interna (canales utilizados y su efectividad, flujo de la información necesaria para el desarrollo de las actividades)</t>
  </si>
  <si>
    <t>Falta de socializar los logros y desarrollos administrativos y misionales de la entidad</t>
  </si>
  <si>
    <t>Otros</t>
  </si>
  <si>
    <t xml:space="preserve">ESTRATEGIAS/ACCIONES </t>
  </si>
  <si>
    <t>ESTRATEGIAS  DOFA</t>
  </si>
  <si>
    <t>ESTRATEGIA/ACCIÓN/ PROYECTO</t>
  </si>
  <si>
    <t xml:space="preserve">GESTIONA </t>
  </si>
  <si>
    <t xml:space="preserve">DOCUMENTADA EN </t>
  </si>
  <si>
    <t>A</t>
  </si>
  <si>
    <t>O</t>
  </si>
  <si>
    <t>D</t>
  </si>
  <si>
    <t>F</t>
  </si>
  <si>
    <t>Tener actualizada la documentación de la información relacionada con el proceso</t>
  </si>
  <si>
    <t>Plan de acción</t>
  </si>
  <si>
    <t>Tercerizar la custodia de los archivos</t>
  </si>
  <si>
    <t>2, 3</t>
  </si>
  <si>
    <t>6, 7, 8</t>
  </si>
  <si>
    <t>Optimizar la prestación del servicio de mantenimiento del parque automotor</t>
  </si>
  <si>
    <t>Guía de transporte vertical - certificaciones de sistemas de transporte vertical</t>
  </si>
  <si>
    <t>Mejorar los procesos y procedimiento de la gestión administrativa</t>
  </si>
  <si>
    <t>3, 5, 6</t>
  </si>
  <si>
    <t>1,4,6</t>
  </si>
  <si>
    <t>1,4,5,6</t>
  </si>
  <si>
    <t xml:space="preserve">Integrar la estrategia de desarrollo sostenible y economía circular como uno de los objetivos estratégicos del Consejo Superior de la Judicatura y que éste sea replicable en todos los procesos de la Rama Judicial. </t>
  </si>
  <si>
    <t>3, 4, 6</t>
  </si>
  <si>
    <t>3, X1, 12</t>
  </si>
  <si>
    <t>X0, 7, 8, 10</t>
  </si>
  <si>
    <t xml:space="preserve">Actualizar las actividades y procedimientos de los procesos, en donde se logren aplicar el uso de herramientas virtuales, que en época de pandemía se han empleado, disminuyendo de ésta manera el consumo de recursos, la carga ocupacional en las sedes,  la optimización de tiempos y la protección del medio ambiente. </t>
  </si>
  <si>
    <t>1, 4, 5</t>
  </si>
  <si>
    <t>5, 11,12</t>
  </si>
  <si>
    <t>X0, 3, 8, 10</t>
  </si>
  <si>
    <t xml:space="preserve">Integrar desde la Dirección de la Unidad Adminsitrativa, tanto  a nivel interno, como con las otras unidades, las actividades que impactan significativamente al cumplimiento de los objetivos y metas de la gestión administrativa </t>
  </si>
  <si>
    <t xml:space="preserve">2, 3, 5, X0, 13 </t>
  </si>
  <si>
    <t>2, X0, 3, 5, 7, X1, 8</t>
  </si>
  <si>
    <t>Fortalecer los vínculos institucionales con los diferentes grupos de interés de la DEAJ</t>
  </si>
  <si>
    <t>2,3, 5, 10</t>
  </si>
  <si>
    <t>3, 6</t>
  </si>
  <si>
    <t>Generar actividades de socialización y  sensibilización virtual de desarrollos administrativos y misionales de la entidad</t>
  </si>
  <si>
    <t>1, 3, 4</t>
  </si>
  <si>
    <t>5, X0, X2, 12, 13</t>
  </si>
  <si>
    <t>XO, X1, 8, 10</t>
  </si>
  <si>
    <t>Riesgos (El desconocimiento puede originar incumplimiento de metas y objetivos de la gestión Admtva y reprocesos)</t>
  </si>
  <si>
    <t>Requerir desde la alta dirección a Colombia Compra Eficiente la necesidad de incorporar dentro de la tienda virtual proveedores con iniciativa y cumplimiento ambiental, para el fortalecimiento de la estrategia del gobierno nacional y la protección al medio ambiente</t>
  </si>
  <si>
    <t>X0, X1, 12</t>
  </si>
  <si>
    <t>X0, 5, 7, 10</t>
  </si>
  <si>
    <t xml:space="preserve">Empoderar a losservidores judiciales, para que sean duplicadores de la información y se optimice el proceso de Gestión Administrativa </t>
  </si>
  <si>
    <t>4, 6</t>
  </si>
  <si>
    <t>2, X0, 5, X1</t>
  </si>
  <si>
    <t>total DOFA</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</si>
  <si>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</si>
  <si>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</si>
  <si>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</si>
  <si>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</si>
  <si>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</si>
  <si>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</si>
  <si>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</si>
  <si>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</si>
  <si>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</si>
  <si>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</si>
  <si>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</si>
  <si>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</si>
  <si>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</si>
  <si>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</si>
  <si>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</si>
  <si>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</si>
  <si>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</si>
  <si>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</si>
  <si>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</si>
  <si>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</si>
  <si>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</si>
  <si>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</si>
  <si>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</si>
  <si>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</si>
  <si>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</si>
  <si>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</si>
  <si>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</si>
  <si>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</si>
  <si>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</si>
  <si>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</si>
  <si>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</si>
  <si>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</si>
  <si>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</si>
  <si>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</si>
  <si>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</si>
  <si>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</si>
  <si>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</si>
  <si>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</si>
  <si>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</si>
  <si>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</si>
  <si>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</si>
  <si>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</si>
  <si>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</si>
  <si>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</si>
  <si>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</si>
  <si>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</si>
  <si>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</si>
  <si>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</si>
  <si>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</si>
  <si>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</si>
  <si>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</si>
  <si>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</si>
  <si>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</si>
  <si>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</si>
  <si>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</si>
  <si>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</si>
  <si>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</si>
  <si>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</si>
  <si>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</si>
  <si>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</si>
  <si>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</si>
  <si>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</si>
  <si>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</si>
  <si>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</si>
  <si>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</si>
  <si>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</si>
  <si>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</si>
  <si>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</si>
  <si>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</si>
  <si>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</si>
  <si>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</si>
  <si>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</si>
  <si>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</si>
  <si>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</si>
  <si>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</si>
  <si>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</si>
  <si>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</si>
  <si>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</si>
  <si>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</si>
  <si>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</si>
  <si>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</si>
  <si>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</si>
  <si>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</si>
  <si>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</si>
  <si>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</si>
  <si>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</si>
  <si>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</si>
  <si>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</si>
  <si>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</si>
  <si>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</si>
  <si>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</si>
  <si>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</si>
  <si>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</si>
  <si>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</si>
  <si>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</si>
  <si>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</si>
  <si>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Inoportunidad en la liquidación de contratos y en el cierre de los expedientes contractuales</t>
  </si>
  <si>
    <t>Incumplimiento de las metas establecidas</t>
  </si>
  <si>
    <t>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t>
  </si>
  <si>
    <t>Desatención a las actividades relacionadas con las obligaciones postcontractuales de la Entidad</t>
  </si>
  <si>
    <t>Caso probable en que no se realice a tiempo la liquidación de contratos a cargo y/o se haga se haga el cierre de expedientes contractuales de manera extemporánea</t>
  </si>
  <si>
    <t>Ejecución y Administración de Procesos</t>
  </si>
  <si>
    <t>Incumplimiento máximo del 20% de la meta planeada</t>
  </si>
  <si>
    <t xml:space="preserve">Designación de dos (2) servidores judiciales para adelantar las liquidaciones y hacer seguimiento. </t>
  </si>
  <si>
    <t>Preventivo</t>
  </si>
  <si>
    <t>Manual</t>
  </si>
  <si>
    <t>Documentado</t>
  </si>
  <si>
    <t>Continua</t>
  </si>
  <si>
    <t>Con Registro</t>
  </si>
  <si>
    <t>Reducir(mitigar)</t>
  </si>
  <si>
    <t>SI</t>
  </si>
  <si>
    <t>DIVISIÓN DE SERVICIOS ADMINISTRATIVOS</t>
  </si>
  <si>
    <t>En Curso</t>
  </si>
  <si>
    <t>Designación de personal de respaldo (back up) que supla las actividades relacionadas con liquidaciones y cierres, en ausencia de los designados principales.</t>
  </si>
  <si>
    <t>Notificación al contratista, por medio de correo electrónico y al final del contrato, acerca de los lineamientos de la Entidad para tramitar liquidación del contrato.</t>
  </si>
  <si>
    <t>Participación activa y constante en capacitaciones relacionadas con cierres y liquidaciones.</t>
  </si>
  <si>
    <t>Interés indebido en la supervisión de contratos</t>
  </si>
  <si>
    <t>Reputacional(Corrupción)</t>
  </si>
  <si>
    <t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t>
  </si>
  <si>
    <t>Ausencia de ética, probidad y transparencia, en los servidores judiciales.</t>
  </si>
  <si>
    <t>Actuaciones del servidor judicial en las cuales se evidencian intereses personales indebidos en la supervisión de los contratos que han sido celebrados por la Entidad, y se encuentran a Su cargo.</t>
  </si>
  <si>
    <t>Fraude Interno</t>
  </si>
  <si>
    <t>Cualquier afectación a la violacion de los derechos de los ciudadanos se considera con consecuencias altas</t>
  </si>
  <si>
    <t>Socialización permanente del Manual de Contratación en lo concerniente a la Supervisión de Contratos (Capítulo 9, Inciso 9.2) y de la Resolución 7049 de 2019.</t>
  </si>
  <si>
    <t>Evitar</t>
  </si>
  <si>
    <t>Participación activa y constante en capacitaciones relacionadas, dirigidas a servidores judiciales que cumplen el rol de Supervisores de contratos y quienes prestan apoyo a la supervisión.</t>
  </si>
  <si>
    <t>Revisión aleatoria de los informes de supervisión técnica y administrativa.</t>
  </si>
  <si>
    <t>Detectivo</t>
  </si>
  <si>
    <t>Realizar jornadas de sensibilización contra actos de corrupción, y de fortalecimiento ético de la función pública.</t>
  </si>
  <si>
    <t>Incumplimiento en el tramite de los siniestros desde el aviso del evento, reclamación formal a la aseguradora y el seguimiento durante el desarrollo del siniestro hasta el pago del mismo.</t>
  </si>
  <si>
    <t>Afectación Económica</t>
  </si>
  <si>
    <t xml:space="preserve">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
 </t>
  </si>
  <si>
    <t xml:space="preserve">Presentación de documentos y datos erróneos o incompletos, relacionado frente a una reclamación ante la aseguradora, generando demoras o retrasos en el proceso de indemnización </t>
  </si>
  <si>
    <t xml:space="preserve">
Se puede caer el proceso y llevar a investigaciones
Fiscales o Disciplinarias a los funcionarios
responsables del proceso por la falta de tramite y seguimiento de los siniestros avisados y formalizados a la Aseguradora</t>
  </si>
  <si>
    <t>Si el hecho llegara a presentarse, tendría altas consecuencias o efectos sobre la entidad</t>
  </si>
  <si>
    <t xml:space="preserve">Divulgación y capacitación del Manual de Seguros </t>
  </si>
  <si>
    <t xml:space="preserve">Cumplimiento estricto de los tiempos establecidos en el manual de seguros </t>
  </si>
  <si>
    <t xml:space="preserve">Supervisión permanente de los siniestros avisados y formalizados </t>
  </si>
  <si>
    <t>Desarrollo de comités y mesas de trabajo con las 21 seccionales a nivel nacional para el seguimiento de cada siniestro.</t>
  </si>
  <si>
    <t xml:space="preserve">Redistribución de las funciones asignados al personal de la unidad para Prever acciones de orden legal para dar respuesta oportuna e los casos de objeción o negación de siniestros </t>
  </si>
  <si>
    <t>Perdida parcial o total de la información (Documentos Físicos)</t>
  </si>
  <si>
    <t>Afectación en la Prestación del Servicio de Justicia</t>
  </si>
  <si>
    <t>1) Demora en los procedimientos para la elaboración y administración de copias de
seguridad de los sistemas de información.
2.Extravio al llevar la documentación a autenticar.
3. Posibles daños y extravió de documentos por factores humanos y ambientales
4.Desconocimiento del procedimiento de procesos de Archivo en la recepción, almacenamiento y distribución
5.Alto volumen de carga laboral</t>
  </si>
  <si>
    <t xml:space="preserve">Posible incumplimiento en los procedimientos internos/ externos establecidos en la manipulación de los documentos, Los medios de almacenamiento escogidos generan un reproceso o se dificulta por el volumen de información que se maneja </t>
  </si>
  <si>
    <t xml:space="preserve">Posibilidad de pérdida de la documentación tanto en los procesos internos del área y por el traslado de la documentación </t>
  </si>
  <si>
    <t>Realizar la actualización del procedimiento de acuerdo a la infraestructura
tecnológica que maneja la Entidad</t>
  </si>
  <si>
    <t>DIVISIÓN DE SERVICIOS ADMINISTRATIVOS - SECCIÓN CENTRO DE DOCUMENTACIÓN</t>
  </si>
  <si>
    <t>Se Confirma mediante actas de relación de documentos el retiro y entrega de documentación, adicionalmente se Realizar verificación física de la documentación que ingresa o se retira del archivo central.</t>
  </si>
  <si>
    <t>Monitorear condiciones ambientales de las instalaciones del archivo central.
Se verifica las características de los inmuebles de la entidad que tengan que ver con el almacenamiento de documentación en cuanto al cumplimiento del acuerdo 049 de 5 de mayo de 2000 del Archivo General de la Nación.</t>
  </si>
  <si>
    <t>Capacitación a Grupo de trabajo de Centro de documentación en Ley General de Archivo y nueva normativa que surja al respecto.
Se solicita el adecuado manejo de las tablas de retención documental en la entrega de documentación al archivo, incluyendo identificación de cada ca ja y cada carpeta</t>
  </si>
  <si>
    <t xml:space="preserve">Redistribución de las funciones asignados al personal de la unidad </t>
  </si>
  <si>
    <t>Aleatoria</t>
  </si>
  <si>
    <t>Suspensión definitiva o temporal de los Servicios Públicos, o de telefonía celular de los Magistrados</t>
  </si>
  <si>
    <t>1. No dar trámite de pago oportuno u Omitir el pago.
2. Saldos pendientes que no corresponden en su pago a la Rama Judicial
3. Fallas en la comunicación con el operador del servicio.
4. No aplicación de pagos por parte del operador.
5. Inobservancia al procedimiento.</t>
  </si>
  <si>
    <t>Inoportunidad en el cumplimiento de las obligaciones derivadas por la contraprestación de servicios públicos domiciliarios y/o de telefonía móvil.</t>
  </si>
  <si>
    <t>Pérdida de los beneficios obtenidos mediante el uso de servicios públicos, y del beneficio de telefonía celular para los Magistrados de las Altas Cortes.</t>
  </si>
  <si>
    <t>Afecta la Prestación del Servicio de Administración de Justicia en 20%</t>
  </si>
  <si>
    <t>Implementación y consulta del procedimiento documentado para tal fin.</t>
  </si>
  <si>
    <t>DIVISIÓN DE SERVICIOS ADMINISTRATIVOS - SECCIÓN SERVICIOS TÉCNICOS</t>
  </si>
  <si>
    <t xml:space="preserve">Remitir comunicaciones de pago, al supervisor del contrato, responsable del pago de los servicios públicos en las Sedes judiciales en obra o intervención física.. </t>
  </si>
  <si>
    <t xml:space="preserve">Transferir directamente al responsable de este trámite las facturas a su SIGOBius, y debe tener activado los SIGOBius del personal de la cadena presupuestal (Por parte de la mesa de ayuda se eliminó esta habilitación). </t>
  </si>
  <si>
    <t>Asignación específica de servidores judiciales para realizar el seguimiento periódico y oportuno a los pagos realizados.</t>
  </si>
  <si>
    <t>Actualización y socialización del procedimiento documentado para tal fin.</t>
  </si>
  <si>
    <t>Tener registros desactualizados del parque automotor de la Rama Judicial (Hojas de vida de los vehículos, reporte de novedades) y/o pérdida de la información anéxa documentada.</t>
  </si>
  <si>
    <t>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t>
  </si>
  <si>
    <t>No ejecución de las acciones requeridad para la actualización de los registros</t>
  </si>
  <si>
    <t>Falta de información para realizar seguimiento en términos de cumplimiento, detección y análisis de las novedades de los vehículos.</t>
  </si>
  <si>
    <t>Incumplimiento máximo del 15% de la meta planeada</t>
  </si>
  <si>
    <t>Cruce de información con las áreas de Inventarios y Almacen y Seguros</t>
  </si>
  <si>
    <t>Correctivo</t>
  </si>
  <si>
    <t>DIVISIÓN DE SERVICIOS ADMINISTRATIVOS - SECCIÓN TRANSPORTES</t>
  </si>
  <si>
    <t>Revisión de actualización de los registros y anexos</t>
  </si>
  <si>
    <t>Sin Registro</t>
  </si>
  <si>
    <t>Solicitud de reporte de novedades a los responsables del parque automotor</t>
  </si>
  <si>
    <t>Revisión de estructura de las bases de datos</t>
  </si>
  <si>
    <t>Sin documentar</t>
  </si>
  <si>
    <t>Busqueda e implementación de alternativas tecnológicas para el manejo de la información con respaldo.</t>
  </si>
  <si>
    <t>Incendio dentro de la edificación</t>
  </si>
  <si>
    <t>Por vandalismo (bomba molotov).</t>
  </si>
  <si>
    <t xml:space="preserve">Orden público
</t>
  </si>
  <si>
    <t>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t>
  </si>
  <si>
    <t>Daños Activos Fijos/Eventos Externos</t>
  </si>
  <si>
    <t>Afecta la Prestación del Servicio de Administración de Justicia en más del 50%</t>
  </si>
  <si>
    <t>Adquirir edificaciones cercanas al Palacio y adecuarlas técnicamente para el almacenamiento de acuerdo con las características de cada caso</t>
  </si>
  <si>
    <t>CENTRO DE ADMINISTRACIÓN PALACIO DE JUSTICIA</t>
  </si>
  <si>
    <t>Llevar a cabo el cerramiento del Palacio de Justicia</t>
  </si>
  <si>
    <t>Dada el área a considerar, cambiar el sistema contra incendio para contar con uno automatizado</t>
  </si>
  <si>
    <t xml:space="preserve">Que entre en contacto con fuentes de ignición (corto circuito) material combustible como papel, muebles almacenados y en uso, insumos de construcción, insumos de aseo, tanque de ACPM, conexión de gas natural, residuos </t>
  </si>
  <si>
    <t>Sobrecarga por uso de electrodomésticos en las instalaciones</t>
  </si>
  <si>
    <t>Adecuar las instalaciones a las recomendaciones y mandatos del RETIE</t>
  </si>
  <si>
    <t>Campañas de concientización para evitar el uso de electrodomésticos en las instalaciones de la Rama Judicial</t>
  </si>
  <si>
    <t>Inundación dentro de la edificación</t>
  </si>
  <si>
    <t>Lluvias torrenciales en la temporada invernal</t>
  </si>
  <si>
    <t>Por el desnivel de las vías se forman arroyos, parte de los cuales desembocan en las edificaciones, inundando los sótanos. También, por efecto del incremento del nivel freático.</t>
  </si>
  <si>
    <t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t>
  </si>
  <si>
    <t>Diferencia entre el inventario Fisico y el Kardex (SICOF)-selectivo</t>
  </si>
  <si>
    <t>Reputacional</t>
  </si>
  <si>
    <t>1-Mala ejecucion en la toma de inventarios 2-No registro en el el sistema 3-Entrega informal de bienes y sin registro en el sicof 4-Falta de tiempo y personal calificado 5- No cumplimiento de politicas de inventarios en la Entidad</t>
  </si>
  <si>
    <t>Mala entrega y recibo de elementos y entrega informal de bienes y sin registro en el SICOF</t>
  </si>
  <si>
    <t>El Kardex del almacen no refleja la realidad fisica del inventario</t>
  </si>
  <si>
    <t>Si el hecho llegara a presentarse, tendría medianas consecuencias o efectos sobre la entidad</t>
  </si>
  <si>
    <t>El Sicof genera un Kardex- acceso restringido de acuerdo a la función del empleado</t>
  </si>
  <si>
    <t>Probabilidad</t>
  </si>
  <si>
    <t>Automático</t>
  </si>
  <si>
    <t>DIVISIÓN ALMACEN E INVENTARIOS</t>
  </si>
  <si>
    <t>Solo una persona es responsable de la bodega</t>
  </si>
  <si>
    <t xml:space="preserve">Establecimiento de varios conteos de verificacion cuando se presenta diferencias </t>
  </si>
  <si>
    <t>Planificación de las tomas de inventarios</t>
  </si>
  <si>
    <t>Daños en los equipos instalados en los inmuebles a cargo del Nivel Central, por falta de mantenimiento</t>
  </si>
  <si>
    <t xml:space="preserve">1.No cumplimiento de los contratos suscritos para el mantenimiento de equipos.
2.Falta de oportunidad en los procesos de contratación
3.Desconocimiento de los planes de mantenimiento
 </t>
  </si>
  <si>
    <t>No cumplimiento de los planes de mantenimiento de los equipos</t>
  </si>
  <si>
    <t>Posibilidad de cortes en servicios de energía, agua, ascensores, que afecten el normal funcionamiento de las dependencias ubicadas en los inmuebles a cargo  del nivel central</t>
  </si>
  <si>
    <t>Afecta la Prestación del Servicio de Administración de Justicia en 15%</t>
  </si>
  <si>
    <t>Seguimiento al cumplimientro de los contratos suscrito para el mantenimiento de los diferentes equipos</t>
  </si>
  <si>
    <t>Aceptar</t>
  </si>
  <si>
    <t>DIVISIÓN DE MEJORAMIENTO Y MANTENIMIENTO DE LA INFRAESTRUCTURA</t>
  </si>
  <si>
    <t>Seguimiento al pago mensula de  los contratos de mantenimiento de equipos</t>
  </si>
  <si>
    <t>Solicitud de  procesos de selección con  oportunidad de acuerdo con lo establecido en el Plan anual de adquisiciones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</si>
  <si>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</si>
  <si>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</si>
  <si>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</si>
  <si>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</si>
  <si>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</si>
  <si>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</si>
  <si>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</si>
  <si>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</si>
  <si>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</si>
  <si>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</si>
  <si>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</si>
  <si>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</si>
  <si>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</si>
  <si>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</si>
  <si>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</si>
  <si>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</si>
  <si>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</si>
  <si>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</si>
  <si>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</si>
  <si>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</si>
  <si>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</si>
  <si>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</si>
  <si>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</si>
  <si>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</si>
  <si>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</si>
  <si>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</si>
  <si>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</si>
  <si>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</si>
  <si>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</si>
  <si>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</si>
  <si>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</si>
  <si>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</si>
  <si>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</si>
  <si>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</si>
  <si>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</si>
  <si>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</si>
  <si>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</si>
  <si>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</si>
  <si>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</si>
  <si>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</si>
  <si>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</si>
  <si>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</si>
  <si>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</si>
  <si>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</si>
  <si>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</si>
  <si>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</si>
  <si>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</si>
  <si>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</si>
  <si>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</si>
  <si>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</si>
  <si>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</si>
  <si>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</si>
  <si>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</si>
  <si>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</si>
  <si>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</si>
  <si>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máximo del 5%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</si>
  <si>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</si>
  <si>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</si>
  <si>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</si>
  <si>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</si>
  <si>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</si>
  <si>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</si>
  <si>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</si>
  <si>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</si>
  <si>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</si>
  <si>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</si>
  <si>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</si>
  <si>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</si>
  <si>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</si>
  <si>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</si>
  <si>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</si>
  <si>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</si>
  <si>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</si>
  <si>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</si>
  <si>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</si>
  <si>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</si>
  <si>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</si>
  <si>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</si>
  <si>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</si>
  <si>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</si>
  <si>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</si>
  <si>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</si>
  <si>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</si>
  <si>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</si>
  <si>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</si>
  <si>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</si>
  <si>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</si>
  <si>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</si>
  <si>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</si>
  <si>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</si>
  <si>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</si>
  <si>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</si>
  <si>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</si>
  <si>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</si>
  <si>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</si>
  <si>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</si>
  <si>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</si>
  <si>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</si>
  <si>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</si>
  <si>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</si>
  <si>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</si>
  <si>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</si>
  <si>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</si>
  <si>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</si>
  <si>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</si>
  <si>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</si>
  <si>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</si>
  <si>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</si>
  <si>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</si>
  <si>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</si>
  <si>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</si>
  <si>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</si>
  <si>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</si>
  <si>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</si>
  <si>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</si>
  <si>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</si>
  <si>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</si>
  <si>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</si>
  <si>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</si>
  <si>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</si>
  <si>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</si>
  <si>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</si>
  <si>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</si>
  <si>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</si>
  <si>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</si>
  <si>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</si>
  <si>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</si>
  <si>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</si>
  <si>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</si>
  <si>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</si>
  <si>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</si>
  <si>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</si>
  <si>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</si>
  <si>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</si>
  <si>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</si>
  <si>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</si>
  <si>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</si>
  <si>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</si>
  <si>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</si>
  <si>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</si>
  <si>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</si>
  <si>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</si>
  <si>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</si>
  <si>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</si>
  <si>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</si>
  <si>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</si>
  <si>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</si>
  <si>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</si>
  <si>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</si>
  <si>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</si>
  <si>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</si>
  <si>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</si>
  <si>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</si>
  <si>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</si>
  <si>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</si>
  <si>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</si>
  <si>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</si>
  <si>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</si>
  <si>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</si>
  <si>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</si>
  <si>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</si>
  <si>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</si>
  <si>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</si>
  <si>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</si>
  <si>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</si>
  <si>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</si>
  <si>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</si>
  <si>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</si>
  <si>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</si>
  <si>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</si>
  <si>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</si>
  <si>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</si>
  <si>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</si>
  <si>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</si>
  <si>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</si>
  <si>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</si>
  <si>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</si>
  <si>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</si>
  <si>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</si>
  <si>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</si>
  <si>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</si>
  <si>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</si>
  <si>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</si>
  <si>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</si>
  <si>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</si>
  <si>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</si>
  <si>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</si>
  <si>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</si>
  <si>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</si>
  <si>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</si>
  <si>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</si>
  <si>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</si>
  <si>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</si>
  <si>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</si>
  <si>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</si>
  <si>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</si>
  <si>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</si>
  <si>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</si>
  <si>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</si>
  <si>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Finalizado</t>
  </si>
  <si>
    <t>Fraude Externo</t>
  </si>
  <si>
    <t>Reducir(compartir)</t>
  </si>
  <si>
    <t>Fallas Tecnológicas</t>
  </si>
  <si>
    <t>Relaciones Laborales</t>
  </si>
  <si>
    <t>Usuarios, productos y prácticas organizacionales</t>
  </si>
  <si>
    <t xml:space="preserve"> Afectación Ambiental</t>
  </si>
  <si>
    <t>Eventos Ambientales Internos</t>
  </si>
  <si>
    <t>Cualquier afectación a la violacion de los derechos de los ciudadanos se considera con consecuencias desastrosas</t>
  </si>
  <si>
    <t>Afecta la Prestación del Servicio de Administración de Justicia en 10%</t>
  </si>
  <si>
    <t>Si el hecho llegara a presentarse, tendría consecuencias o efectos mínimos sobre la entidad</t>
  </si>
  <si>
    <t>Si el hecho llegara a presentarse, tendría bajo impacto o efecto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</si>
  <si>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</si>
  <si>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</si>
  <si>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</si>
  <si>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</si>
  <si>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</si>
  <si>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</si>
  <si>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</si>
  <si>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</si>
  <si>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</si>
  <si>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</si>
  <si>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</si>
  <si>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</si>
  <si>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</si>
  <si>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</si>
  <si>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</si>
  <si>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</si>
  <si>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</si>
  <si>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1. Designación de dos (2) servidores judiciales para adelantar las liquidaciones y hacer seguimiento.
2. Designación de personal de respaldo (back up) que supla las actividades relacionadas con liquidaciones y cierres, en ausencia de los designados principales.
3. Participación activa y constante en capacitaciones relacionadas con cierres y liquidaciones.</t>
  </si>
  <si>
    <t>X</t>
  </si>
  <si>
    <t>No se ha materializado el riesgo, para las liquidaciones y cierres a cargo de la Unidad Administrativa, por tanto las actividades son eficaces para la adminstración del riesgo</t>
  </si>
  <si>
    <t>1. Participación activa y constante en capacitaciones relacionadas, dirigidas a servidores judiciales que cumplen el rol de Supervisores de contratos y quienes prestan apoyo a la supervisión.
2. Revisión aleatoria de los informes de supervisión técnica y administrativa.</t>
  </si>
  <si>
    <t>No se ha materializado el riesgo, para los contratos que supervisa la Unidad Administrativa, por tanto las actividades son eficaces para la adminstración del riesgo</t>
  </si>
  <si>
    <t>Realización de 22 jornadas de capacitación de la póliza de vida Ley 16-88 para todas las áreas de talento Humano a nivel nacional 
Consulta permanentemente el repositorio de información de los siniestros, para realizar el seguimiento a la gestión de aviso, formalización, definición y pago de los siniestros a nivel nacional 
Realización de 3 comités con la compañía de seguros
Realización de 67 comités de seguros para informar el estado de los siniestros, y el avance del programa de prevención de perdidas con las 20 Direcciones Seccionales y el Nivel Central
Se presento reconsideración a la objeción de un siniestro</t>
  </si>
  <si>
    <t xml:space="preserve">Se tramitaron ante la compañía aseguradora la totalidad de los siniestros avisados por el CSJ </t>
  </si>
  <si>
    <t>1. Entrega de documentos a través de planillas o actas
2. Capacitación de empleados del Centrod de Documentacón, relacionados con la gestión documental</t>
  </si>
  <si>
    <t>No se ha materializado el riesgo para la entidad, por tanto las actividades son eficaces para la adminstración del riesgo</t>
  </si>
  <si>
    <t>1. Transferir directamente al responsable de este trámite las facturas a su SIGOBius
2. Asignación específica de servidores judiciales para realizar el seguimiento periódico y oportuno a los pagos realizados.
3. Actualización y socialización del procedimiento documentado para tal fin.</t>
  </si>
  <si>
    <t>No se ha materializado el riesgo, para las sedes a cargo de la Unidad Administrativa, por tanto las actividades son eficaces para la adminstración del riesgo</t>
  </si>
  <si>
    <t>1. Construcción y mejoramiento del proceso de administración del parque automotor e instructivos asociados a presentar al SIGCMA.
2.  Participación en construcción del módulo del Plan Estratégico de Seguridad Vial en Ofinomina.
3. Redefinición de campos de la base de datos de registro del parque automotor.
4. Actualización mensual de registro de Revisiones Técnico Mecanicas e informe de novedades a Coordinaciones.
5. Coordinación con la División de Inventarios sobre actualización de registros del parque automotor.</t>
  </si>
  <si>
    <t>Plan de manejo de emergencias CAPJ</t>
  </si>
  <si>
    <t>No se han materializado el riesgo</t>
  </si>
  <si>
    <t>1-Socializar el procedimiento de toma de inventarios selectivos 
2-Elaborar procedimientos de toma de inventarios 
3-Realizar seguimiento del procedimiento de la tomas de inventario</t>
  </si>
  <si>
    <t>Las tomas de invenatrios realizadas fueron mas efecitvas y de acuerdo a las politicas de la Entidad</t>
  </si>
  <si>
    <t>Seguimiento a contratos de mantenimiento vigente. (seguridad, bombas, ascensores y aires acondicionaes)
Solicitar procesos de contratación de lo equipos que no cuentan con contrato (certificación ascensores, arco detectores)</t>
  </si>
  <si>
    <t>No se han materializado el riesgo, ya que cuentan con su correcto mantenimiento</t>
  </si>
  <si>
    <t>SEGUIMIENTO MATRIZ DE RIESGOS SIGCMA 2 TRIMESTRE</t>
  </si>
  <si>
    <t>ANÁLISIS DEL RESULTADO FINAL 
2 TRIMESTRE</t>
  </si>
  <si>
    <t>Durante el mes de junio se realizaron capacitaciones en todas las Direcciones Seccionales del Manual de Seguros - Acápite Reclamaciones por el cobro irregular de Depósitos Judiciales para un total de 22 capacitaciones. Igualmente, en el mes de mayo se realizó 1 capacitación sobre la póliza de automóviles.
Consulta permanentemente el repositorio de información de los siniestros, para realizar el seguimiento a la gestión de aviso, formalización, definición y pago de los siniestros a nivel nacional. 
Realización de 3 comités con la compañía de seguros.
Realización de 63 Comités de Seguros para informar el estado de los siniestros, y el avance del programa de prevención de perdidas con las 20 Direcciones Seccionales y el Nivel Central.
Se no presento reconsideración porque no se presentaron objeciones por cobertura.</t>
  </si>
  <si>
    <t>1. Actualización y mantenimiento al software y hardware del aplicativo de gestión documental SIGOBius
2. Entrega de documentos a través de planillas o actas de entrega
3. Reunión de trabajo para verificación actividades</t>
  </si>
  <si>
    <t>1.- Se continuó con la socialización del procedimiento de la toma de inventarios 
2.Se continuo realizando seguimiento de la toma de invenataarios</t>
  </si>
  <si>
    <t>Se efectuo seguimiento del procedimiento de tomas de inventario resultando mas efectivos</t>
  </si>
  <si>
    <t>SEGUIMIENTO MATRIZ DE RIESGOS SIGCMA 3 TRIMESTRE</t>
  </si>
  <si>
    <t>ANÁLISIS DEL RESULTADO FINAL 
3 TRIMESTRE</t>
  </si>
  <si>
    <t>1. Designación de dos (2) servidores judiciales para adelantar las liquidaciones y hacer seguimiento.
2. Designación de personal de respaldo (back up) que supla las actividades relacionadas con liquidaciones y cierres, en ausencia de los designados principales.
3. Participación activa y constante en capacitaciones relacionadas con cierres y liquidaciones.
4. Implementación de matriz de seguimiento al estado de los contratos disponibles para liquidación y/o cierre.</t>
  </si>
  <si>
    <t>1. Participación activa y constante en capacitaciones relacionadas, dirigidas a servidores judiciales que cumplen el rol de Supervisores de contratos y quienes prestan apoyo a la supervisión.
2. Revisión aleatoria de los informes de supervisión técnica y administrativa.
3. Campañas de sensibilización con mensajes relacionados a la ética del servidor judicial.</t>
  </si>
  <si>
    <t>En el mes de julio se realizaron dos (2) capacitaciones sobre la póliza de automóviles en las seccionales de Bucaramanga y Cucuta, igualmente de realizaron 10 capacitaciones de jueces de paz y reconsideración.
Consulta permanentemente el repositorio de información de los siniestros, para realizar el seguimiento a la gestión de aviso, formalización, definición y pago de los siniestros a nivel nacional. 
Realización de 3 comités con la compañía de seguros.
Realización de 63 comités de seguros para informar el estado de los siniestros, y el avance del programa de prevención de perdidas con las 20 Direcciones Seccionales y el Nivel Central.
Se presento reconsideración a la objeción de dos (2) siniestros.</t>
  </si>
  <si>
    <t>1. Entrega de documentos a través de planillas o actas
2. Capacitación de empleados del Centro de Documentacón, relacionados con la gestión documental</t>
  </si>
  <si>
    <t>1. Transferir directamente al responsable de este trámite las facturas a su SIGOBius
2. Asignación específica de servidores judiciales para realizar el seguimiento periódico y oportuno a los pagos realizados.
3. Actualización y socialización del procedimiento documentado para tal fin.</t>
  </si>
  <si>
    <t>1. Socialización a Direcciones Seccionales del proceso de administración del parque automotor e instructivos asociados a presentar al SIGCMA.
2.  Participación en construcción del módulo del Plan Estratégico de Seguridad Vial en Ofinomina.
3. Actualización de campos de la base de datos de registro del parque automotor.
4. Actualización mensual de registro de Revisiones Técnico Mecanicas e informe de novedades a Coordinaciones.
5. Coordinación con la División de Inventarios sobre actualización de registros del parque automotor.</t>
  </si>
  <si>
    <t>No se realizó inventario selectivo porque se llevó a cabo el traslado de la sede del almacén general y de la División de Almacén e Inventarios.
Se programó inventario general de bienes del almacén por el cambio de director administrativo de la División Almacén e Inventarios</t>
  </si>
  <si>
    <t>SEGUIMIENTO MATRIZ DE RIESGOS SIGCMA 4 TRIMESTRE</t>
  </si>
  <si>
    <t>ANÁLISIS DEL RESULTADO FINAL 
4 TRIMESTRE</t>
  </si>
  <si>
    <t>Se actualizó el Manual de Seguros, de acuerdo con las nuevas condiciones del contrato de seguros vigencia oct 2021-oct 2022 y se encuentra en aprobación del Director de la Unidad Administrativa, para dar inicio al ciclo se socialización y capacitación en todas las dependencia de la Entidad.
Consulta permanentemente el repositorio de información de los siniestros, para realizar el seguimiento a la gestión de aviso, formalización, definición y pago de los siniestros a nivel nacional. Como medida de mitigación del riesgo adicional al repositorio suministrado por el corredor de seguros para el seguimiento de los siniestros, la Unidad Administrativa ha diseñado una herramienta propia para realizar el seguimiento del trámite de los siniestros la cual será diligenciada por todas las dependencias de la Entidad.
Realización de 3 comités con la compañía de seguros.
Realización de 63 comités de seguros para informar el estado de los siniestros, y el avance del programa de prevención de perdidas con las 20 Direcciones Seccionales y el Nivel Central.
Se presentó reconsideración a la objeción de cinco (5) siniestros.</t>
  </si>
  <si>
    <t>No se ha materializado el riesgo, por tanto las actividades son eficaces para la adminstración del riesgo.</t>
  </si>
  <si>
    <t>1. Socialización a Direcciones Seccionales del proceso de administración del parque automotor e instructivos asociados a presentar al SIGCMA.
2. Actualización de campos de la base de datos de registro del parque automotor.
3. Actualización mensual de registro de Revisiones Técnico Mecanicas e informe de novedades a Coordinaciones.
4. Coordinación con la División de Inventarios sobre actualización de registros del parque automotor.</t>
  </si>
  <si>
    <t xml:space="preserve">El día 20 de octubre de 2021 se llevó a cabo el inventario selectivo de insumos de impresión. </t>
  </si>
  <si>
    <t>Se presentaron sobrantes en dos (2) ítems y faltantes en un (1) ítem. Como se estaba preparando el inventario final, se decidió realizar los registros en el SICOF una vez se tengan los resultados de este último.</t>
  </si>
  <si>
    <t>No se ha materializado el riesgo, por tanto las actividades son eficaces para la administración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</si>
</sst>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9" x14ac:knownFonts="1">
    <font>
      <sz val="11"/>
      <color theme="1"/>
      <name val="Calibri"/>
      <family val="2"/>
      <scheme val="minor"/>
    </font>
    <font>
      <sz val="14"/>
      <color theme="1"/>
      <name val="Arial Narrow"/>
      <family val="2"/>
    </font>
    <font>
      <b/>
      <sz val="11"/>
      <color theme="1"/>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b/>
      <sz val="14"/>
      <color theme="0"/>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1"/>
      <color theme="1"/>
      <name val="Arial"/>
      <family val="2"/>
    </font>
    <font>
      <b/>
      <sz val="11"/>
      <color theme="1"/>
      <name val="Arial"/>
      <family val="2"/>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26"/>
      <color theme="1"/>
      <name val="Arial"/>
      <family val="2"/>
    </font>
    <font>
      <sz val="11"/>
      <color rgb="FF00000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9"/>
      <color theme="1"/>
      <name val="Arial Narrow"/>
      <family val="2"/>
    </font>
    <font>
      <sz val="14"/>
      <color rgb="FFC00000"/>
      <name val="Calibri"/>
      <family val="2"/>
      <scheme val="minor"/>
    </font>
    <font>
      <sz val="10"/>
      <color theme="4"/>
      <name val="Arial"/>
      <family val="2"/>
    </font>
    <font>
      <b/>
      <sz val="16"/>
      <color theme="0"/>
      <name val="Arial"/>
      <family val="2"/>
    </font>
    <font>
      <b/>
      <sz val="22"/>
      <color theme="0"/>
      <name val="Arial"/>
      <family val="2"/>
    </font>
    <font>
      <b/>
      <sz val="14"/>
      <color theme="0"/>
      <name val="Arial"/>
      <family val="2"/>
    </font>
    <font>
      <sz val="14"/>
      <color theme="1"/>
      <name val="Arial"/>
      <family val="2"/>
    </font>
    <font>
      <b/>
      <sz val="11"/>
      <color theme="0"/>
      <name val="Arial"/>
      <family val="2"/>
    </font>
    <font>
      <b/>
      <sz val="20"/>
      <color theme="0"/>
      <name val="Arial"/>
      <family val="2"/>
    </font>
    <font>
      <b/>
      <sz val="10"/>
      <color theme="2"/>
      <name val="Arial"/>
      <family val="2"/>
    </font>
    <font>
      <sz val="11"/>
      <color rgb="FF00B050"/>
      <name val="Arial"/>
      <family val="2"/>
    </font>
    <font>
      <sz val="10"/>
      <color rgb="FF00B050"/>
      <name val="Arial"/>
      <family val="2"/>
    </font>
  </fonts>
  <fills count="2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EAEAEA"/>
        <bgColor indexed="64"/>
      </patternFill>
    </fill>
    <fill>
      <patternFill patternType="solid">
        <fgColor theme="7" tint="0.79998168889431442"/>
        <bgColor indexed="64"/>
      </patternFill>
    </fill>
  </fills>
  <borders count="103">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right/>
      <top style="thin">
        <color indexed="64"/>
      </top>
      <bottom style="dashed">
        <color theme="9" tint="-0.24994659260841701"/>
      </bottom>
      <diagonal/>
    </border>
    <border>
      <left/>
      <right style="dashed">
        <color theme="9" tint="-0.24994659260841701"/>
      </right>
      <top style="thin">
        <color indexed="64"/>
      </top>
      <bottom style="dashed">
        <color theme="9" tint="-0.24994659260841701"/>
      </bottom>
      <diagonal/>
    </border>
    <border>
      <left style="thin">
        <color theme="0"/>
      </left>
      <right style="thin">
        <color theme="0"/>
      </right>
      <top style="thin">
        <color theme="0"/>
      </top>
      <bottom style="thin">
        <color theme="0"/>
      </bottom>
      <diagonal/>
    </border>
  </borders>
  <cellStyleXfs count="3">
    <xf numFmtId="0" fontId="0" fillId="0" borderId="0"/>
    <xf numFmtId="0" fontId="6" fillId="0" borderId="0"/>
    <xf numFmtId="0" fontId="12" fillId="0" borderId="0"/>
  </cellStyleXfs>
  <cellXfs count="540">
    <xf numFmtId="0" fontId="0" fillId="0" borderId="0" xfId="0"/>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8" fillId="3" borderId="15" xfId="1" quotePrefix="1" applyFont="1" applyFill="1" applyBorder="1" applyAlignment="1">
      <alignment horizontal="left" vertical="top" wrapText="1"/>
    </xf>
    <xf numFmtId="0" fontId="9" fillId="3" borderId="0" xfId="1" quotePrefix="1" applyFont="1" applyFill="1" applyAlignment="1">
      <alignment horizontal="left" vertical="top" wrapText="1"/>
    </xf>
    <xf numFmtId="0" fontId="9" fillId="3" borderId="16" xfId="1" quotePrefix="1" applyFont="1" applyFill="1" applyBorder="1" applyAlignment="1">
      <alignment horizontal="left" vertical="top" wrapText="1"/>
    </xf>
    <xf numFmtId="0" fontId="7" fillId="3" borderId="15" xfId="1" applyFont="1" applyFill="1" applyBorder="1"/>
    <xf numFmtId="0" fontId="7" fillId="3" borderId="0" xfId="1" applyFont="1" applyFill="1"/>
    <xf numFmtId="0" fontId="11" fillId="3" borderId="0" xfId="1" applyFont="1" applyFill="1" applyAlignment="1">
      <alignment horizontal="left" vertical="center" wrapText="1"/>
    </xf>
    <xf numFmtId="0" fontId="7" fillId="3" borderId="0" xfId="1" applyFont="1" applyFill="1" applyAlignment="1">
      <alignment horizontal="left" vertical="center" wrapText="1"/>
    </xf>
    <xf numFmtId="0" fontId="7" fillId="3" borderId="0" xfId="1" quotePrefix="1" applyFont="1" applyFill="1" applyAlignment="1">
      <alignment horizontal="left" vertical="center" wrapText="1"/>
    </xf>
    <xf numFmtId="0" fontId="7" fillId="3" borderId="16" xfId="1" applyFont="1" applyFill="1" applyBorder="1"/>
    <xf numFmtId="0" fontId="13" fillId="3" borderId="0" xfId="0" applyFont="1" applyFill="1" applyAlignment="1">
      <alignment horizontal="left" vertical="center" wrapText="1"/>
    </xf>
    <xf numFmtId="0" fontId="14" fillId="3" borderId="0" xfId="0" applyFont="1" applyFill="1" applyAlignment="1">
      <alignment horizontal="left" vertical="top" wrapText="1"/>
    </xf>
    <xf numFmtId="0" fontId="20" fillId="3" borderId="0" xfId="0" applyFont="1" applyFill="1" applyAlignment="1">
      <alignment horizontal="center" vertical="center"/>
    </xf>
    <xf numFmtId="0" fontId="22" fillId="3" borderId="44" xfId="0" applyFont="1" applyFill="1" applyBorder="1" applyAlignment="1">
      <alignment vertical="top" wrapText="1"/>
    </xf>
    <xf numFmtId="0" fontId="22" fillId="3" borderId="45" xfId="0" applyFont="1" applyFill="1" applyBorder="1" applyAlignment="1">
      <alignment vertical="top" wrapText="1"/>
    </xf>
    <xf numFmtId="0" fontId="24" fillId="0" borderId="0" xfId="0" applyFont="1" applyAlignment="1">
      <alignment horizontal="center" vertical="center" wrapText="1"/>
    </xf>
    <xf numFmtId="0" fontId="25" fillId="3" borderId="0" xfId="0" applyFont="1" applyFill="1"/>
    <xf numFmtId="0" fontId="2" fillId="3" borderId="0" xfId="0" applyFont="1" applyFill="1" applyAlignment="1">
      <alignment horizontal="left" vertical="center"/>
    </xf>
    <xf numFmtId="0" fontId="26" fillId="3" borderId="0" xfId="0" applyFont="1" applyFill="1" applyAlignment="1">
      <alignment horizontal="center" vertical="center" wrapText="1"/>
    </xf>
    <xf numFmtId="0" fontId="19" fillId="3" borderId="0" xfId="0" applyFont="1" applyFill="1"/>
    <xf numFmtId="0" fontId="23" fillId="3" borderId="0" xfId="0" applyFont="1" applyFill="1" applyAlignment="1">
      <alignment horizontal="justify" vertical="center" wrapText="1" readingOrder="1"/>
    </xf>
    <xf numFmtId="0" fontId="2" fillId="3" borderId="0" xfId="0" applyFont="1" applyFill="1" applyAlignment="1">
      <alignment vertical="center"/>
    </xf>
    <xf numFmtId="0" fontId="19" fillId="0" borderId="0" xfId="0" applyFont="1"/>
    <xf numFmtId="0" fontId="23" fillId="0" borderId="0" xfId="0" applyFont="1" applyAlignment="1">
      <alignment horizontal="justify" vertical="center" wrapText="1" readingOrder="1"/>
    </xf>
    <xf numFmtId="0" fontId="27" fillId="0" borderId="0" xfId="0" applyFont="1" applyAlignment="1">
      <alignment vertical="center"/>
    </xf>
    <xf numFmtId="0" fontId="28" fillId="0" borderId="0" xfId="0" applyFont="1"/>
    <xf numFmtId="0" fontId="17" fillId="0" borderId="0" xfId="0" applyFont="1"/>
    <xf numFmtId="0" fontId="25" fillId="0" borderId="0" xfId="0" applyFont="1"/>
    <xf numFmtId="0" fontId="30" fillId="3" borderId="0" xfId="0" applyFont="1" applyFill="1"/>
    <xf numFmtId="0" fontId="31" fillId="3" borderId="0" xfId="0" applyFont="1" applyFill="1"/>
    <xf numFmtId="0" fontId="32" fillId="13" borderId="52" xfId="0" applyFont="1" applyFill="1" applyBorder="1" applyAlignment="1">
      <alignment horizontal="center" vertical="center" wrapText="1" readingOrder="1"/>
    </xf>
    <xf numFmtId="0" fontId="32" fillId="13" borderId="53" xfId="0" applyFont="1" applyFill="1" applyBorder="1" applyAlignment="1">
      <alignment horizontal="center" vertical="center" wrapText="1" readingOrder="1"/>
    </xf>
    <xf numFmtId="0" fontId="32" fillId="3" borderId="55" xfId="0" applyFont="1" applyFill="1" applyBorder="1" applyAlignment="1">
      <alignment horizontal="center" vertical="center" wrapText="1" readingOrder="1"/>
    </xf>
    <xf numFmtId="0" fontId="33" fillId="3" borderId="55" xfId="0" applyFont="1" applyFill="1" applyBorder="1" applyAlignment="1">
      <alignment horizontal="justify" vertical="center" wrapText="1" readingOrder="1"/>
    </xf>
    <xf numFmtId="9" fontId="32" fillId="3" borderId="56" xfId="0" applyNumberFormat="1"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33" fillId="3" borderId="8" xfId="0" applyFont="1" applyFill="1" applyBorder="1" applyAlignment="1">
      <alignment horizontal="justify" vertical="center" wrapText="1" readingOrder="1"/>
    </xf>
    <xf numFmtId="9" fontId="32" fillId="3" borderId="58" xfId="0" applyNumberFormat="1" applyFont="1" applyFill="1" applyBorder="1" applyAlignment="1">
      <alignment horizontal="center" vertical="center" wrapText="1" readingOrder="1"/>
    </xf>
    <xf numFmtId="0" fontId="33" fillId="3" borderId="58" xfId="0" applyFont="1" applyFill="1" applyBorder="1" applyAlignment="1">
      <alignment horizontal="center" vertical="center" wrapText="1" readingOrder="1"/>
    </xf>
    <xf numFmtId="0" fontId="32" fillId="3" borderId="60" xfId="0" applyFont="1" applyFill="1" applyBorder="1" applyAlignment="1">
      <alignment horizontal="center" vertical="center" wrapText="1" readingOrder="1"/>
    </xf>
    <xf numFmtId="0" fontId="33" fillId="3" borderId="60" xfId="0" applyFont="1" applyFill="1" applyBorder="1" applyAlignment="1">
      <alignment horizontal="justify" vertical="center" wrapText="1" readingOrder="1"/>
    </xf>
    <xf numFmtId="0" fontId="33" fillId="3" borderId="61" xfId="0" applyFont="1" applyFill="1" applyBorder="1" applyAlignment="1">
      <alignment horizontal="center" vertical="center" wrapText="1" readingOrder="1"/>
    </xf>
    <xf numFmtId="0" fontId="37" fillId="3" borderId="0" xfId="0" applyFont="1" applyFill="1"/>
    <xf numFmtId="0" fontId="39" fillId="15" borderId="62" xfId="0" applyFont="1" applyFill="1" applyBorder="1" applyAlignment="1" applyProtection="1">
      <alignment horizontal="center" vertical="center" wrapText="1" readingOrder="1"/>
      <protection hidden="1"/>
    </xf>
    <xf numFmtId="0" fontId="39" fillId="15" borderId="63" xfId="0" applyFont="1" applyFill="1" applyBorder="1" applyAlignment="1" applyProtection="1">
      <alignment horizontal="center" vertical="center" wrapText="1" readingOrder="1"/>
      <protection hidden="1"/>
    </xf>
    <xf numFmtId="0" fontId="39" fillId="15" borderId="64" xfId="0" applyFont="1" applyFill="1" applyBorder="1" applyAlignment="1" applyProtection="1">
      <alignment horizontal="center" vertical="center" wrapText="1" readingOrder="1"/>
      <protection hidden="1"/>
    </xf>
    <xf numFmtId="0" fontId="39" fillId="16" borderId="62" xfId="0" applyFont="1" applyFill="1" applyBorder="1" applyAlignment="1" applyProtection="1">
      <alignment horizontal="center" wrapText="1" readingOrder="1"/>
      <protection hidden="1"/>
    </xf>
    <xf numFmtId="0" fontId="39" fillId="16" borderId="63" xfId="0" applyFont="1" applyFill="1" applyBorder="1" applyAlignment="1" applyProtection="1">
      <alignment horizontal="center" wrapText="1" readingOrder="1"/>
      <protection hidden="1"/>
    </xf>
    <xf numFmtId="0" fontId="39" fillId="15" borderId="15" xfId="0" applyFont="1" applyFill="1" applyBorder="1" applyAlignment="1" applyProtection="1">
      <alignment horizontal="center" vertical="center" wrapText="1" readingOrder="1"/>
      <protection hidden="1"/>
    </xf>
    <xf numFmtId="0" fontId="39" fillId="15" borderId="0" xfId="0" applyFont="1" applyFill="1" applyAlignment="1" applyProtection="1">
      <alignment horizontal="center" vertical="center" wrapText="1" readingOrder="1"/>
      <protection hidden="1"/>
    </xf>
    <xf numFmtId="0" fontId="39" fillId="15" borderId="16" xfId="0" applyFont="1" applyFill="1" applyBorder="1" applyAlignment="1" applyProtection="1">
      <alignment horizontal="center" vertical="center" wrapText="1" readingOrder="1"/>
      <protection hidden="1"/>
    </xf>
    <xf numFmtId="0" fontId="39" fillId="16" borderId="15" xfId="0" applyFont="1" applyFill="1" applyBorder="1" applyAlignment="1" applyProtection="1">
      <alignment horizontal="center" wrapText="1" readingOrder="1"/>
      <protection hidden="1"/>
    </xf>
    <xf numFmtId="0" fontId="39" fillId="16" borderId="0" xfId="0" applyFont="1" applyFill="1" applyAlignment="1" applyProtection="1">
      <alignment horizontal="center" wrapText="1" readingOrder="1"/>
      <protection hidden="1"/>
    </xf>
    <xf numFmtId="0" fontId="39" fillId="15" borderId="38" xfId="0" applyFont="1" applyFill="1" applyBorder="1" applyAlignment="1" applyProtection="1">
      <alignment horizontal="center" vertical="center" wrapText="1" readingOrder="1"/>
      <protection hidden="1"/>
    </xf>
    <xf numFmtId="0" fontId="39" fillId="15" borderId="39" xfId="0" applyFont="1" applyFill="1" applyBorder="1" applyAlignment="1" applyProtection="1">
      <alignment horizontal="center" vertical="center" wrapText="1" readingOrder="1"/>
      <protection hidden="1"/>
    </xf>
    <xf numFmtId="0" fontId="39" fillId="15" borderId="40" xfId="0" applyFont="1" applyFill="1" applyBorder="1" applyAlignment="1" applyProtection="1">
      <alignment horizontal="center" vertical="center" wrapText="1" readingOrder="1"/>
      <protection hidden="1"/>
    </xf>
    <xf numFmtId="0" fontId="39" fillId="16" borderId="38" xfId="0" applyFont="1" applyFill="1" applyBorder="1" applyAlignment="1" applyProtection="1">
      <alignment horizontal="center" wrapText="1" readingOrder="1"/>
      <protection hidden="1"/>
    </xf>
    <xf numFmtId="0" fontId="39" fillId="16" borderId="39" xfId="0" applyFont="1" applyFill="1" applyBorder="1" applyAlignment="1" applyProtection="1">
      <alignment horizontal="center" wrapText="1" readingOrder="1"/>
      <protection hidden="1"/>
    </xf>
    <xf numFmtId="0" fontId="39" fillId="17" borderId="63" xfId="0" applyFont="1" applyFill="1" applyBorder="1" applyAlignment="1" applyProtection="1">
      <alignment horizontal="center" wrapText="1" readingOrder="1"/>
      <protection hidden="1"/>
    </xf>
    <xf numFmtId="0" fontId="39" fillId="17" borderId="64" xfId="0" applyFont="1" applyFill="1" applyBorder="1" applyAlignment="1" applyProtection="1">
      <alignment horizontal="center" wrapText="1" readingOrder="1"/>
      <protection hidden="1"/>
    </xf>
    <xf numFmtId="0" fontId="39" fillId="17" borderId="15" xfId="0" applyFont="1" applyFill="1" applyBorder="1" applyAlignment="1" applyProtection="1">
      <alignment horizontal="center" wrapText="1" readingOrder="1"/>
      <protection hidden="1"/>
    </xf>
    <xf numFmtId="0" fontId="39" fillId="17" borderId="0" xfId="0" applyFont="1" applyFill="1" applyAlignment="1" applyProtection="1">
      <alignment horizontal="center" wrapText="1" readingOrder="1"/>
      <protection hidden="1"/>
    </xf>
    <xf numFmtId="0" fontId="39" fillId="17" borderId="16" xfId="0" applyFont="1" applyFill="1" applyBorder="1" applyAlignment="1" applyProtection="1">
      <alignment horizontal="center" wrapText="1" readingOrder="1"/>
      <protection hidden="1"/>
    </xf>
    <xf numFmtId="0" fontId="39" fillId="17" borderId="38" xfId="0" applyFont="1" applyFill="1" applyBorder="1" applyAlignment="1" applyProtection="1">
      <alignment horizontal="center" wrapText="1" readingOrder="1"/>
      <protection hidden="1"/>
    </xf>
    <xf numFmtId="0" fontId="39" fillId="17" borderId="39" xfId="0" applyFont="1" applyFill="1" applyBorder="1" applyAlignment="1" applyProtection="1">
      <alignment horizontal="center" wrapText="1" readingOrder="1"/>
      <protection hidden="1"/>
    </xf>
    <xf numFmtId="0" fontId="39" fillId="17" borderId="40" xfId="0" applyFont="1" applyFill="1" applyBorder="1" applyAlignment="1" applyProtection="1">
      <alignment horizontal="center" wrapText="1" readingOrder="1"/>
      <protection hidden="1"/>
    </xf>
    <xf numFmtId="0" fontId="39" fillId="8" borderId="62" xfId="0" applyFont="1" applyFill="1" applyBorder="1" applyAlignment="1" applyProtection="1">
      <alignment horizontal="center" wrapText="1" readingOrder="1"/>
      <protection hidden="1"/>
    </xf>
    <xf numFmtId="0" fontId="39" fillId="8" borderId="63" xfId="0" applyFont="1" applyFill="1" applyBorder="1" applyAlignment="1" applyProtection="1">
      <alignment horizontal="center" wrapText="1" readingOrder="1"/>
      <protection hidden="1"/>
    </xf>
    <xf numFmtId="0" fontId="39" fillId="8" borderId="64" xfId="0" applyFont="1" applyFill="1" applyBorder="1" applyAlignment="1" applyProtection="1">
      <alignment horizontal="center" wrapText="1" readingOrder="1"/>
      <protection hidden="1"/>
    </xf>
    <xf numFmtId="0" fontId="39" fillId="8" borderId="15" xfId="0" applyFont="1" applyFill="1" applyBorder="1" applyAlignment="1" applyProtection="1">
      <alignment horizontal="center" wrapText="1" readingOrder="1"/>
      <protection hidden="1"/>
    </xf>
    <xf numFmtId="0" fontId="39" fillId="8" borderId="0" xfId="0" applyFont="1" applyFill="1" applyAlignment="1" applyProtection="1">
      <alignment horizontal="center" wrapText="1" readingOrder="1"/>
      <protection hidden="1"/>
    </xf>
    <xf numFmtId="0" fontId="39" fillId="8" borderId="16" xfId="0" applyFont="1" applyFill="1" applyBorder="1" applyAlignment="1" applyProtection="1">
      <alignment horizontal="center" wrapText="1" readingOrder="1"/>
      <protection hidden="1"/>
    </xf>
    <xf numFmtId="0" fontId="39" fillId="8" borderId="38" xfId="0" applyFont="1" applyFill="1" applyBorder="1" applyAlignment="1" applyProtection="1">
      <alignment horizontal="center" wrapText="1" readingOrder="1"/>
      <protection hidden="1"/>
    </xf>
    <xf numFmtId="0" fontId="39" fillId="8" borderId="39" xfId="0" applyFont="1" applyFill="1" applyBorder="1" applyAlignment="1" applyProtection="1">
      <alignment horizontal="center" wrapText="1" readingOrder="1"/>
      <protection hidden="1"/>
    </xf>
    <xf numFmtId="0" fontId="39" fillId="8" borderId="40"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4" fillId="18" borderId="42" xfId="0" applyFont="1" applyFill="1" applyBorder="1" applyAlignment="1">
      <alignment horizontal="center" vertical="center" wrapText="1"/>
    </xf>
    <xf numFmtId="0" fontId="4" fillId="18" borderId="42" xfId="0" applyFont="1" applyFill="1" applyBorder="1" applyAlignment="1">
      <alignment horizontal="center" vertical="center"/>
    </xf>
    <xf numFmtId="0" fontId="42" fillId="0" borderId="0" xfId="0" applyFont="1" applyAlignment="1">
      <alignment horizontal="center"/>
    </xf>
    <xf numFmtId="0" fontId="43" fillId="0" borderId="0" xfId="0" applyFont="1"/>
    <xf numFmtId="0" fontId="45" fillId="4" borderId="0" xfId="0" applyFont="1" applyFill="1" applyAlignment="1" applyProtection="1">
      <alignment horizontal="left" vertical="center" wrapText="1"/>
      <protection locked="0"/>
    </xf>
    <xf numFmtId="0" fontId="44" fillId="19" borderId="0" xfId="0" applyFont="1" applyFill="1" applyAlignment="1" applyProtection="1">
      <alignment vertical="center" wrapText="1"/>
      <protection locked="0"/>
    </xf>
    <xf numFmtId="0" fontId="45" fillId="4" borderId="0" xfId="0" applyFont="1" applyFill="1" applyAlignment="1" applyProtection="1">
      <alignment vertical="center" wrapText="1"/>
      <protection locked="0"/>
    </xf>
    <xf numFmtId="0" fontId="0" fillId="0" borderId="0" xfId="0" applyAlignment="1">
      <alignment horizontal="left"/>
    </xf>
    <xf numFmtId="0" fontId="46"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45" fillId="0" borderId="0" xfId="0" applyFont="1" applyAlignment="1" applyProtection="1">
      <alignment horizontal="center" vertical="center"/>
      <protection locked="0"/>
    </xf>
    <xf numFmtId="0" fontId="18" fillId="0" borderId="0" xfId="0" applyFont="1" applyAlignment="1">
      <alignment horizontal="center"/>
    </xf>
    <xf numFmtId="0" fontId="51" fillId="5" borderId="8" xfId="0" applyFont="1" applyFill="1" applyBorder="1" applyAlignment="1">
      <alignment horizontal="center" vertical="center"/>
    </xf>
    <xf numFmtId="0" fontId="50" fillId="20" borderId="8" xfId="0" applyFont="1" applyFill="1" applyBorder="1" applyAlignment="1">
      <alignment horizontal="center"/>
    </xf>
    <xf numFmtId="0" fontId="50" fillId="20" borderId="8" xfId="0" applyFont="1" applyFill="1" applyBorder="1" applyAlignment="1">
      <alignment vertical="center" wrapText="1"/>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4" fillId="21" borderId="0" xfId="0" applyFont="1" applyFill="1" applyAlignment="1" applyProtection="1">
      <alignment horizontal="left" vertical="center"/>
      <protection locked="0"/>
    </xf>
    <xf numFmtId="0" fontId="44" fillId="21" borderId="0" xfId="0" applyFont="1" applyFill="1" applyAlignment="1" applyProtection="1">
      <alignment horizontal="left" vertical="center" wrapText="1"/>
      <protection locked="0"/>
    </xf>
    <xf numFmtId="0" fontId="43" fillId="0" borderId="0" xfId="0" applyFont="1" applyAlignment="1" applyProtection="1">
      <alignment horizontal="center" vertical="center"/>
      <protection locked="0"/>
    </xf>
    <xf numFmtId="0" fontId="57" fillId="0" borderId="0" xfId="0" applyFont="1"/>
    <xf numFmtId="0" fontId="44" fillId="21" borderId="8" xfId="0" applyFont="1" applyFill="1" applyBorder="1" applyAlignment="1">
      <alignment horizontal="center" vertical="center" wrapText="1" readingOrder="1"/>
    </xf>
    <xf numFmtId="0" fontId="61" fillId="0" borderId="0" xfId="0" applyFont="1"/>
    <xf numFmtId="0" fontId="43" fillId="0" borderId="0" xfId="0" applyFont="1" applyAlignment="1">
      <alignment horizontal="left"/>
    </xf>
    <xf numFmtId="0" fontId="43" fillId="0" borderId="0" xfId="0" applyFont="1" applyAlignment="1">
      <alignment horizontal="center"/>
    </xf>
    <xf numFmtId="0" fontId="43" fillId="3" borderId="0" xfId="0" applyFont="1" applyFill="1"/>
    <xf numFmtId="0" fontId="64" fillId="7" borderId="0" xfId="0" applyFont="1" applyFill="1" applyAlignment="1">
      <alignment horizontal="center" vertical="center" wrapText="1" readingOrder="1"/>
    </xf>
    <xf numFmtId="0" fontId="65" fillId="8" borderId="46" xfId="0" applyFont="1" applyFill="1" applyBorder="1" applyAlignment="1">
      <alignment horizontal="center" vertical="center" wrapText="1" readingOrder="1"/>
    </xf>
    <xf numFmtId="0" fontId="65" fillId="0" borderId="46" xfId="0" applyFont="1" applyBorder="1" applyAlignment="1">
      <alignment horizontal="center" vertical="center" wrapText="1" readingOrder="1"/>
    </xf>
    <xf numFmtId="0" fontId="65" fillId="0" borderId="46" xfId="0" applyFont="1" applyBorder="1" applyAlignment="1">
      <alignment horizontal="justify" vertical="center" wrapText="1" readingOrder="1"/>
    </xf>
    <xf numFmtId="0" fontId="65" fillId="9" borderId="47" xfId="0" applyFont="1" applyFill="1" applyBorder="1" applyAlignment="1">
      <alignment horizontal="center" vertical="center" wrapText="1" readingOrder="1"/>
    </xf>
    <xf numFmtId="0" fontId="65" fillId="0" borderId="47" xfId="0" applyFont="1" applyBorder="1" applyAlignment="1">
      <alignment horizontal="center" vertical="center" wrapText="1" readingOrder="1"/>
    </xf>
    <xf numFmtId="0" fontId="65" fillId="0" borderId="47" xfId="0" applyFont="1" applyBorder="1" applyAlignment="1">
      <alignment horizontal="justify" vertical="center" wrapText="1" readingOrder="1"/>
    </xf>
    <xf numFmtId="0" fontId="65" fillId="10" borderId="47" xfId="0" applyFont="1" applyFill="1" applyBorder="1" applyAlignment="1">
      <alignment horizontal="center" vertical="center" wrapText="1" readingOrder="1"/>
    </xf>
    <xf numFmtId="0" fontId="65" fillId="11" borderId="47" xfId="0" applyFont="1" applyFill="1" applyBorder="1" applyAlignment="1">
      <alignment horizontal="center" vertical="center" wrapText="1" readingOrder="1"/>
    </xf>
    <xf numFmtId="0" fontId="66" fillId="12" borderId="47" xfId="0" applyFont="1" applyFill="1" applyBorder="1" applyAlignment="1">
      <alignment horizontal="center" vertical="center" wrapText="1" readingOrder="1"/>
    </xf>
    <xf numFmtId="0" fontId="68" fillId="7" borderId="0" xfId="0" applyFont="1" applyFill="1" applyAlignment="1">
      <alignment horizontal="center" vertical="center" wrapText="1" readingOrder="1"/>
    </xf>
    <xf numFmtId="0" fontId="69" fillId="8" borderId="46" xfId="0" applyFont="1" applyFill="1" applyBorder="1" applyAlignment="1">
      <alignment horizontal="center" vertical="center" wrapText="1" readingOrder="1"/>
    </xf>
    <xf numFmtId="0" fontId="69" fillId="0" borderId="46" xfId="0" applyFont="1" applyBorder="1" applyAlignment="1">
      <alignment horizontal="justify" vertical="center" wrapText="1" readingOrder="1"/>
    </xf>
    <xf numFmtId="9" fontId="69" fillId="0" borderId="46" xfId="0" applyNumberFormat="1" applyFont="1" applyBorder="1" applyAlignment="1">
      <alignment horizontal="center" vertical="center" wrapText="1" readingOrder="1"/>
    </xf>
    <xf numFmtId="0" fontId="69" fillId="9" borderId="47" xfId="0" applyFont="1" applyFill="1" applyBorder="1" applyAlignment="1">
      <alignment horizontal="center" vertical="center" wrapText="1" readingOrder="1"/>
    </xf>
    <xf numFmtId="0" fontId="69" fillId="0" borderId="47" xfId="0" applyFont="1" applyBorder="1" applyAlignment="1">
      <alignment horizontal="justify" vertical="center" wrapText="1" readingOrder="1"/>
    </xf>
    <xf numFmtId="9" fontId="69" fillId="0" borderId="47" xfId="0" applyNumberFormat="1" applyFont="1" applyBorder="1" applyAlignment="1">
      <alignment horizontal="center" vertical="center" wrapText="1" readingOrder="1"/>
    </xf>
    <xf numFmtId="0" fontId="69" fillId="10" borderId="47" xfId="0" applyFont="1" applyFill="1" applyBorder="1" applyAlignment="1">
      <alignment horizontal="center" vertical="center" wrapText="1" readingOrder="1"/>
    </xf>
    <xf numFmtId="0" fontId="69" fillId="11" borderId="47" xfId="0" applyFont="1" applyFill="1" applyBorder="1" applyAlignment="1">
      <alignment horizontal="center" vertical="center" wrapText="1" readingOrder="1"/>
    </xf>
    <xf numFmtId="0" fontId="70" fillId="12" borderId="47"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9" fontId="0" fillId="3" borderId="0" xfId="0" applyNumberFormat="1" applyFill="1"/>
    <xf numFmtId="9" fontId="65" fillId="0" borderId="47" xfId="0" applyNumberFormat="1" applyFont="1" applyBorder="1" applyAlignment="1">
      <alignment horizontal="justify" vertical="center" wrapText="1" readingOrder="1"/>
    </xf>
    <xf numFmtId="0" fontId="0" fillId="0" borderId="8" xfId="0" applyBorder="1" applyAlignment="1">
      <alignment horizontal="left" vertical="center" wrapText="1"/>
    </xf>
    <xf numFmtId="0" fontId="30" fillId="3" borderId="8" xfId="0" applyFont="1" applyFill="1" applyBorder="1"/>
    <xf numFmtId="9" fontId="30" fillId="3" borderId="0" xfId="0" applyNumberFormat="1" applyFont="1" applyFill="1"/>
    <xf numFmtId="9" fontId="30" fillId="3" borderId="8" xfId="0" applyNumberFormat="1" applyFont="1" applyFill="1" applyBorder="1"/>
    <xf numFmtId="0" fontId="71" fillId="0" borderId="8" xfId="0" applyFont="1" applyBorder="1" applyAlignment="1">
      <alignment horizontal="left" vertical="center" wrapText="1"/>
    </xf>
    <xf numFmtId="0" fontId="71" fillId="0" borderId="0" xfId="0" applyFont="1" applyAlignment="1">
      <alignment horizontal="left" vertical="center" wrapText="1"/>
    </xf>
    <xf numFmtId="0" fontId="0" fillId="0" borderId="0" xfId="0" applyAlignment="1">
      <alignment vertical="center" wrapText="1"/>
    </xf>
    <xf numFmtId="0" fontId="32" fillId="5" borderId="55" xfId="0" applyFont="1" applyFill="1" applyBorder="1" applyAlignment="1">
      <alignment horizontal="center" vertical="center" wrapText="1" readingOrder="1"/>
    </xf>
    <xf numFmtId="0" fontId="32" fillId="5" borderId="8" xfId="0" applyFont="1" applyFill="1" applyBorder="1" applyAlignment="1">
      <alignment horizontal="center" vertical="center" wrapText="1" readingOrder="1"/>
    </xf>
    <xf numFmtId="0" fontId="4" fillId="18" borderId="48" xfId="0" applyFont="1" applyFill="1" applyBorder="1" applyAlignment="1">
      <alignment horizontal="center" vertical="center"/>
    </xf>
    <xf numFmtId="0" fontId="46" fillId="20" borderId="0" xfId="0" applyFont="1" applyFill="1" applyAlignment="1" applyProtection="1">
      <alignment horizontal="center" vertical="center" wrapText="1"/>
      <protection locked="0"/>
    </xf>
    <xf numFmtId="0" fontId="58" fillId="0" borderId="8" xfId="0" applyFont="1" applyBorder="1" applyAlignment="1">
      <alignment horizontal="left" vertical="center" wrapText="1" readingOrder="1"/>
    </xf>
    <xf numFmtId="0" fontId="57" fillId="0" borderId="8" xfId="0" applyFont="1" applyBorder="1" applyAlignment="1">
      <alignment horizontal="left" vertical="center" wrapText="1"/>
    </xf>
    <xf numFmtId="0" fontId="22" fillId="3" borderId="43" xfId="0" applyFont="1" applyFill="1" applyBorder="1" applyAlignment="1">
      <alignment vertical="top" wrapText="1"/>
    </xf>
    <xf numFmtId="0" fontId="58" fillId="0" borderId="77" xfId="0" applyFont="1" applyBorder="1" applyAlignment="1">
      <alignment horizontal="left" vertical="center" wrapText="1" readingOrder="1"/>
    </xf>
    <xf numFmtId="0" fontId="39" fillId="25" borderId="62" xfId="0" applyFont="1" applyFill="1" applyBorder="1" applyAlignment="1" applyProtection="1">
      <alignment horizontal="center" wrapText="1" readingOrder="1"/>
      <protection hidden="1"/>
    </xf>
    <xf numFmtId="0" fontId="39" fillId="25" borderId="63" xfId="0" applyFont="1" applyFill="1" applyBorder="1" applyAlignment="1" applyProtection="1">
      <alignment horizontal="center" wrapText="1" readingOrder="1"/>
      <protection hidden="1"/>
    </xf>
    <xf numFmtId="0" fontId="39" fillId="25" borderId="64" xfId="0" applyFont="1" applyFill="1" applyBorder="1" applyAlignment="1" applyProtection="1">
      <alignment horizontal="center" wrapText="1" readingOrder="1"/>
      <protection hidden="1"/>
    </xf>
    <xf numFmtId="0" fontId="39" fillId="25" borderId="15" xfId="0" applyFont="1" applyFill="1" applyBorder="1" applyAlignment="1" applyProtection="1">
      <alignment horizontal="center" wrapText="1" readingOrder="1"/>
      <protection hidden="1"/>
    </xf>
    <xf numFmtId="0" fontId="39" fillId="25" borderId="0" xfId="0" applyFont="1" applyFill="1" applyAlignment="1" applyProtection="1">
      <alignment horizontal="center" wrapText="1" readingOrder="1"/>
      <protection hidden="1"/>
    </xf>
    <xf numFmtId="0" fontId="39" fillId="25" borderId="16" xfId="0" applyFont="1" applyFill="1" applyBorder="1" applyAlignment="1" applyProtection="1">
      <alignment horizontal="center" wrapText="1" readingOrder="1"/>
      <protection hidden="1"/>
    </xf>
    <xf numFmtId="0" fontId="39" fillId="25" borderId="38" xfId="0" applyFont="1" applyFill="1" applyBorder="1" applyAlignment="1" applyProtection="1">
      <alignment horizontal="center" wrapText="1" readingOrder="1"/>
      <protection hidden="1"/>
    </xf>
    <xf numFmtId="0" fontId="39" fillId="25" borderId="39" xfId="0" applyFont="1" applyFill="1" applyBorder="1" applyAlignment="1" applyProtection="1">
      <alignment horizontal="center" wrapText="1" readingOrder="1"/>
      <protection hidden="1"/>
    </xf>
    <xf numFmtId="0" fontId="39" fillId="25" borderId="40" xfId="0" applyFont="1" applyFill="1" applyBorder="1" applyAlignment="1" applyProtection="1">
      <alignment horizontal="center" wrapText="1" readingOrder="1"/>
      <protection hidden="1"/>
    </xf>
    <xf numFmtId="0" fontId="40" fillId="25" borderId="63" xfId="0" applyFont="1" applyFill="1" applyBorder="1" applyAlignment="1" applyProtection="1">
      <alignment horizontal="center" wrapText="1" readingOrder="1"/>
      <protection hidden="1"/>
    </xf>
    <xf numFmtId="0" fontId="6" fillId="0" borderId="8"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center" vertical="center" wrapText="1" readingOrder="1"/>
    </xf>
    <xf numFmtId="0" fontId="6" fillId="0" borderId="8" xfId="0" applyFont="1" applyBorder="1" applyAlignment="1">
      <alignment horizontal="justify" vertical="center" wrapText="1"/>
    </xf>
    <xf numFmtId="0" fontId="58" fillId="0" borderId="73" xfId="0" applyFont="1" applyBorder="1" applyAlignment="1">
      <alignment horizontal="left" vertical="center" wrapText="1" readingOrder="1"/>
    </xf>
    <xf numFmtId="0" fontId="6" fillId="0" borderId="8" xfId="0" applyFont="1" applyBorder="1" applyAlignment="1">
      <alignment horizontal="justify" vertical="center" wrapText="1" readingOrder="1"/>
    </xf>
    <xf numFmtId="0" fontId="6" fillId="0" borderId="8" xfId="0" applyFont="1" applyBorder="1" applyAlignment="1">
      <alignment horizontal="left" vertical="center" wrapText="1" readingOrder="1"/>
    </xf>
    <xf numFmtId="0" fontId="6" fillId="0" borderId="55" xfId="0" applyFont="1" applyBorder="1" applyAlignment="1">
      <alignment horizontal="left" vertical="center" wrapText="1" readingOrder="1"/>
    </xf>
    <xf numFmtId="0" fontId="44" fillId="22" borderId="8" xfId="0" applyFont="1" applyFill="1" applyBorder="1" applyAlignment="1">
      <alignment horizontal="center" vertical="center" wrapText="1" readingOrder="1"/>
    </xf>
    <xf numFmtId="0" fontId="60" fillId="22" borderId="76" xfId="0" applyFont="1" applyFill="1" applyBorder="1" applyAlignment="1">
      <alignment horizontal="center" vertical="center" wrapText="1" readingOrder="1"/>
    </xf>
    <xf numFmtId="0" fontId="60" fillId="22" borderId="74" xfId="0" applyFont="1" applyFill="1" applyBorder="1" applyAlignment="1">
      <alignment horizontal="center" vertical="center" wrapText="1" readingOrder="1"/>
    </xf>
    <xf numFmtId="0" fontId="44" fillId="0" borderId="0" xfId="0" applyFont="1" applyAlignment="1" applyProtection="1">
      <alignment horizontal="left"/>
      <protection locked="0"/>
    </xf>
    <xf numFmtId="0" fontId="43" fillId="0" borderId="0" xfId="0" applyFont="1" applyProtection="1">
      <protection locked="0"/>
    </xf>
    <xf numFmtId="0" fontId="55" fillId="0" borderId="0" xfId="0" applyFont="1" applyAlignment="1" applyProtection="1">
      <alignment vertical="center"/>
      <protection locked="0"/>
    </xf>
    <xf numFmtId="0" fontId="54" fillId="0" borderId="0" xfId="0" applyFont="1" applyAlignment="1" applyProtection="1">
      <alignment horizontal="center" vertical="center"/>
      <protection locked="0"/>
    </xf>
    <xf numFmtId="0" fontId="78" fillId="0" borderId="0" xfId="0" applyFont="1" applyAlignment="1">
      <alignment horizontal="center"/>
    </xf>
    <xf numFmtId="0" fontId="78" fillId="0" borderId="0" xfId="0" applyFont="1" applyAlignment="1">
      <alignment horizontal="left"/>
    </xf>
    <xf numFmtId="0" fontId="76" fillId="0" borderId="8" xfId="0" applyFont="1" applyBorder="1" applyAlignment="1">
      <alignment horizontal="center" vertical="center" wrapText="1"/>
    </xf>
    <xf numFmtId="0" fontId="59"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77" xfId="0" applyFont="1" applyBorder="1" applyAlignment="1">
      <alignment horizontal="left" vertical="center" wrapText="1"/>
    </xf>
    <xf numFmtId="0" fontId="6" fillId="0" borderId="77" xfId="0" applyFont="1" applyBorder="1" applyAlignment="1">
      <alignment horizontal="justify" vertical="center" wrapText="1"/>
    </xf>
    <xf numFmtId="0" fontId="0" fillId="0" borderId="0" xfId="0" applyAlignment="1">
      <alignment vertical="center"/>
    </xf>
    <xf numFmtId="0" fontId="72" fillId="0" borderId="0" xfId="0" applyFont="1" applyAlignment="1">
      <alignment vertical="center"/>
    </xf>
    <xf numFmtId="0" fontId="6" fillId="0" borderId="55"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8" xfId="0" applyFont="1" applyBorder="1" applyAlignment="1" applyProtection="1">
      <alignment vertical="top" wrapText="1"/>
      <protection locked="0"/>
    </xf>
    <xf numFmtId="0" fontId="57" fillId="27" borderId="8" xfId="0" applyFont="1" applyFill="1" applyBorder="1" applyAlignment="1">
      <alignment horizontal="center" vertical="center" wrapText="1"/>
    </xf>
    <xf numFmtId="0" fontId="61" fillId="0" borderId="0" xfId="0" applyFont="1" applyAlignment="1">
      <alignment wrapText="1"/>
    </xf>
    <xf numFmtId="0" fontId="57" fillId="0" borderId="8" xfId="0" applyFont="1" applyBorder="1" applyAlignment="1">
      <alignment horizontal="center" vertical="center" wrapText="1"/>
    </xf>
    <xf numFmtId="0" fontId="57" fillId="26" borderId="8" xfId="0" applyFont="1" applyFill="1" applyBorder="1" applyAlignment="1">
      <alignment horizontal="center" vertical="center" wrapText="1"/>
    </xf>
    <xf numFmtId="9" fontId="57" fillId="0" borderId="8" xfId="0" applyNumberFormat="1" applyFont="1" applyBorder="1" applyAlignment="1">
      <alignment horizontal="center" vertical="center" wrapText="1"/>
    </xf>
    <xf numFmtId="0" fontId="57" fillId="0" borderId="8" xfId="0" applyFont="1" applyBorder="1" applyAlignment="1">
      <alignment vertical="center" wrapText="1"/>
    </xf>
    <xf numFmtId="0" fontId="57" fillId="0" borderId="8" xfId="0" applyFont="1" applyBorder="1" applyAlignment="1">
      <alignment wrapText="1"/>
    </xf>
    <xf numFmtId="0" fontId="57" fillId="0" borderId="77" xfId="0" applyFont="1" applyBorder="1" applyAlignment="1">
      <alignment horizontal="center" vertical="center" wrapText="1"/>
    </xf>
    <xf numFmtId="0" fontId="57" fillId="26" borderId="77" xfId="0" applyFont="1" applyFill="1" applyBorder="1" applyAlignment="1">
      <alignment horizontal="center" vertical="center" wrapText="1"/>
    </xf>
    <xf numFmtId="9" fontId="57" fillId="0" borderId="77" xfId="0" applyNumberFormat="1" applyFont="1" applyBorder="1" applyAlignment="1">
      <alignment horizontal="center" vertical="center" wrapText="1"/>
    </xf>
    <xf numFmtId="0" fontId="57" fillId="0" borderId="77" xfId="0" applyFont="1" applyBorder="1" applyAlignment="1">
      <alignment horizontal="left" vertical="center" wrapText="1"/>
    </xf>
    <xf numFmtId="14" fontId="57" fillId="0" borderId="77" xfId="0" applyNumberFormat="1" applyFont="1" applyBorder="1" applyAlignment="1">
      <alignment horizontal="center" vertical="center" wrapText="1"/>
    </xf>
    <xf numFmtId="0" fontId="57" fillId="3" borderId="0" xfId="0" applyFont="1" applyFill="1"/>
    <xf numFmtId="0" fontId="46" fillId="0" borderId="0" xfId="0" applyFont="1" applyAlignment="1">
      <alignment wrapText="1"/>
    </xf>
    <xf numFmtId="0" fontId="43" fillId="3" borderId="0" xfId="0" applyFont="1" applyFill="1" applyAlignment="1">
      <alignment horizontal="center" vertical="center" wrapText="1"/>
    </xf>
    <xf numFmtId="0" fontId="43" fillId="3" borderId="0" xfId="0" applyFont="1" applyFill="1" applyAlignment="1">
      <alignment horizontal="left" vertical="center" wrapText="1"/>
    </xf>
    <xf numFmtId="0" fontId="43" fillId="3" borderId="13" xfId="0" applyFont="1" applyFill="1" applyBorder="1" applyAlignment="1">
      <alignment wrapText="1"/>
    </xf>
    <xf numFmtId="14" fontId="43" fillId="3" borderId="13" xfId="0" applyNumberFormat="1" applyFont="1" applyFill="1" applyBorder="1" applyAlignment="1">
      <alignment wrapText="1"/>
    </xf>
    <xf numFmtId="0" fontId="43" fillId="3" borderId="85" xfId="0" applyFont="1" applyFill="1" applyBorder="1" applyAlignment="1">
      <alignment wrapText="1"/>
    </xf>
    <xf numFmtId="0" fontId="43" fillId="3" borderId="0" xfId="0" applyFont="1" applyFill="1" applyAlignment="1">
      <alignment wrapText="1"/>
    </xf>
    <xf numFmtId="14" fontId="43" fillId="3" borderId="0" xfId="0" applyNumberFormat="1" applyFont="1" applyFill="1" applyAlignment="1">
      <alignment wrapText="1"/>
    </xf>
    <xf numFmtId="0" fontId="43" fillId="3" borderId="84" xfId="0" applyFont="1" applyFill="1" applyBorder="1" applyAlignment="1">
      <alignment wrapText="1"/>
    </xf>
    <xf numFmtId="0" fontId="84" fillId="4" borderId="102" xfId="0" applyFont="1" applyFill="1" applyBorder="1" applyAlignment="1">
      <alignment horizontal="center" vertical="center" textRotation="90" wrapText="1"/>
    </xf>
    <xf numFmtId="0" fontId="84" fillId="0" borderId="0" xfId="0" applyFont="1" applyAlignment="1">
      <alignment horizontal="center" vertical="center" wrapText="1"/>
    </xf>
    <xf numFmtId="0" fontId="84" fillId="2" borderId="0" xfId="0" applyFont="1" applyFill="1" applyAlignment="1">
      <alignment horizontal="center" vertical="center" wrapText="1"/>
    </xf>
    <xf numFmtId="0" fontId="43" fillId="0" borderId="0" xfId="0" applyFont="1" applyAlignment="1">
      <alignment wrapText="1"/>
    </xf>
    <xf numFmtId="14" fontId="43" fillId="0" borderId="0" xfId="0" applyNumberFormat="1" applyFont="1" applyAlignment="1">
      <alignment wrapText="1"/>
    </xf>
    <xf numFmtId="0" fontId="46" fillId="3" borderId="0" xfId="0" applyFont="1" applyFill="1"/>
    <xf numFmtId="0" fontId="46" fillId="0" borderId="0" xfId="0" applyFont="1"/>
    <xf numFmtId="0" fontId="43" fillId="3" borderId="0" xfId="0" applyFont="1" applyFill="1" applyAlignment="1">
      <alignment horizontal="center" vertical="center"/>
    </xf>
    <xf numFmtId="0" fontId="43" fillId="3" borderId="0" xfId="0" applyFont="1" applyFill="1" applyAlignment="1">
      <alignment horizontal="left" vertical="center"/>
    </xf>
    <xf numFmtId="14" fontId="43" fillId="3" borderId="0" xfId="0" applyNumberFormat="1" applyFont="1" applyFill="1"/>
    <xf numFmtId="0" fontId="45" fillId="4" borderId="86" xfId="0" applyFont="1" applyFill="1" applyBorder="1" applyAlignment="1">
      <alignment horizontal="center" vertical="center"/>
    </xf>
    <xf numFmtId="0" fontId="57" fillId="3" borderId="0" xfId="0" applyFont="1" applyFill="1" applyAlignment="1" applyProtection="1">
      <alignment vertical="center"/>
      <protection locked="0"/>
    </xf>
    <xf numFmtId="0" fontId="57" fillId="0" borderId="0" xfId="0" applyFont="1" applyAlignment="1" applyProtection="1">
      <alignment vertical="center"/>
      <protection locked="0"/>
    </xf>
    <xf numFmtId="0" fontId="45" fillId="4" borderId="86" xfId="0" applyFont="1" applyFill="1" applyBorder="1" applyAlignment="1" applyProtection="1">
      <alignment horizontal="center" vertical="center" wrapText="1"/>
      <protection locked="0"/>
    </xf>
    <xf numFmtId="0" fontId="45" fillId="4" borderId="86" xfId="0" applyFont="1" applyFill="1" applyBorder="1" applyAlignment="1" applyProtection="1">
      <alignment horizontal="center" vertical="center"/>
      <protection locked="0"/>
    </xf>
    <xf numFmtId="0" fontId="45" fillId="4" borderId="86" xfId="0" applyFont="1" applyFill="1" applyBorder="1" applyAlignment="1">
      <alignment horizontal="center" vertical="center" wrapText="1"/>
    </xf>
    <xf numFmtId="0" fontId="45" fillId="23" borderId="86" xfId="0" applyFont="1" applyFill="1" applyBorder="1" applyAlignment="1" applyProtection="1">
      <alignment horizontal="center" vertical="center" textRotation="90"/>
      <protection locked="0"/>
    </xf>
    <xf numFmtId="0" fontId="86" fillId="4" borderId="86" xfId="0" applyFont="1" applyFill="1" applyBorder="1" applyAlignment="1">
      <alignment horizontal="center" vertical="center" wrapText="1"/>
    </xf>
    <xf numFmtId="14" fontId="86" fillId="4" borderId="86" xfId="0" applyNumberFormat="1" applyFont="1" applyFill="1" applyBorder="1" applyAlignment="1">
      <alignment horizontal="center" vertical="center" wrapText="1"/>
    </xf>
    <xf numFmtId="0" fontId="44" fillId="3" borderId="0" xfId="0" applyFont="1" applyFill="1" applyAlignment="1" applyProtection="1">
      <alignment horizontal="center" vertical="center"/>
      <protection locked="0"/>
    </xf>
    <xf numFmtId="0" fontId="44" fillId="0" borderId="0" xfId="0" applyFont="1" applyAlignment="1" applyProtection="1">
      <alignment horizontal="center" vertical="center"/>
      <protection locked="0"/>
    </xf>
    <xf numFmtId="0" fontId="87" fillId="0" borderId="0" xfId="0" applyFont="1"/>
    <xf numFmtId="0" fontId="87" fillId="3" borderId="0" xfId="0" applyFont="1" applyFill="1"/>
    <xf numFmtId="0" fontId="43" fillId="0" borderId="0" xfId="0" applyFont="1" applyAlignment="1">
      <alignment horizontal="center" wrapText="1"/>
    </xf>
    <xf numFmtId="0" fontId="43" fillId="0" borderId="0" xfId="0" applyFont="1" applyAlignment="1" applyProtection="1">
      <alignment vertical="top"/>
      <protection locked="0"/>
    </xf>
    <xf numFmtId="0" fontId="61" fillId="3" borderId="0" xfId="0" applyFont="1" applyFill="1"/>
    <xf numFmtId="0" fontId="57" fillId="3" borderId="0" xfId="0" applyFont="1" applyFill="1" applyAlignment="1">
      <alignment horizontal="center" vertical="center"/>
    </xf>
    <xf numFmtId="0" fontId="57" fillId="3" borderId="0" xfId="0" applyFont="1" applyFill="1" applyAlignment="1">
      <alignment horizontal="left" vertical="center"/>
    </xf>
    <xf numFmtId="0" fontId="45" fillId="4" borderId="86" xfId="0" applyFont="1" applyFill="1" applyBorder="1" applyAlignment="1" applyProtection="1">
      <alignment vertical="center" wrapText="1"/>
      <protection locked="0"/>
    </xf>
    <xf numFmtId="0" fontId="45" fillId="4" borderId="86" xfId="0" applyFont="1" applyFill="1" applyBorder="1" applyAlignment="1" applyProtection="1">
      <alignment vertical="center"/>
      <protection locked="0"/>
    </xf>
    <xf numFmtId="0" fontId="88" fillId="0" borderId="0" xfId="0" applyFont="1"/>
    <xf numFmtId="0" fontId="88" fillId="24" borderId="0" xfId="0" applyFont="1" applyFill="1"/>
    <xf numFmtId="0" fontId="88" fillId="3" borderId="0" xfId="0" applyFont="1" applyFill="1"/>
    <xf numFmtId="0" fontId="57" fillId="0" borderId="0" xfId="0" applyFont="1" applyAlignment="1">
      <alignment wrapText="1"/>
    </xf>
    <xf numFmtId="0" fontId="57" fillId="0" borderId="0" xfId="0" applyFont="1" applyAlignment="1">
      <alignment horizontal="center" wrapText="1"/>
    </xf>
    <xf numFmtId="0" fontId="57" fillId="0" borderId="0" xfId="0" applyFont="1" applyProtection="1">
      <protection locked="0"/>
    </xf>
    <xf numFmtId="0" fontId="57" fillId="0" borderId="0" xfId="0" applyFont="1" applyAlignment="1" applyProtection="1">
      <alignment vertical="top"/>
      <protection locked="0"/>
    </xf>
    <xf numFmtId="0" fontId="57" fillId="0" borderId="55" xfId="0" applyFont="1" applyBorder="1" applyAlignment="1">
      <alignment horizontal="center" vertical="center" wrapText="1"/>
    </xf>
    <xf numFmtId="0" fontId="57" fillId="26" borderId="55" xfId="0" applyFont="1" applyFill="1" applyBorder="1" applyAlignment="1">
      <alignment horizontal="center" vertical="center" wrapText="1"/>
    </xf>
    <xf numFmtId="9" fontId="57" fillId="0" borderId="55" xfId="0" applyNumberFormat="1" applyFont="1" applyBorder="1" applyAlignment="1">
      <alignment horizontal="center" vertical="center" wrapText="1"/>
    </xf>
    <xf numFmtId="0" fontId="57" fillId="3" borderId="0" xfId="0" applyFont="1" applyFill="1" applyAlignment="1">
      <alignment vertical="center"/>
    </xf>
    <xf numFmtId="0" fontId="57" fillId="0" borderId="0" xfId="0" applyFont="1" applyAlignment="1">
      <alignment vertical="center"/>
    </xf>
    <xf numFmtId="14" fontId="57" fillId="3" borderId="0" xfId="0" applyNumberFormat="1" applyFont="1" applyFill="1"/>
    <xf numFmtId="14" fontId="88" fillId="0" borderId="0" xfId="0" applyNumberFormat="1" applyFont="1"/>
    <xf numFmtId="14" fontId="57" fillId="0" borderId="0" xfId="0" applyNumberFormat="1" applyFont="1"/>
    <xf numFmtId="0" fontId="87" fillId="0" borderId="0" xfId="0" applyFont="1" applyAlignment="1">
      <alignment horizontal="center" vertical="center" wrapText="1"/>
    </xf>
    <xf numFmtId="0" fontId="87" fillId="24" borderId="0" xfId="0" applyFont="1" applyFill="1" applyAlignment="1">
      <alignment horizontal="center" vertical="center" wrapText="1"/>
    </xf>
    <xf numFmtId="0" fontId="43" fillId="0" borderId="0" xfId="0" applyFont="1" applyAlignment="1">
      <alignment horizontal="center" vertical="center" wrapText="1"/>
    </xf>
    <xf numFmtId="14" fontId="43" fillId="3" borderId="0" xfId="0" applyNumberFormat="1" applyFont="1" applyFill="1" applyAlignment="1">
      <alignment horizontal="center" vertical="center" wrapText="1"/>
    </xf>
    <xf numFmtId="14" fontId="87" fillId="0" borderId="0" xfId="0" applyNumberFormat="1" applyFont="1" applyAlignment="1">
      <alignment horizontal="center" vertical="center" wrapText="1"/>
    </xf>
    <xf numFmtId="14" fontId="43" fillId="0" borderId="0" xfId="0" applyNumberFormat="1" applyFont="1" applyAlignment="1">
      <alignment horizontal="center" vertical="center" wrapText="1"/>
    </xf>
    <xf numFmtId="14" fontId="43" fillId="3" borderId="0" xfId="0" applyNumberFormat="1" applyFont="1" applyFill="1" applyAlignment="1">
      <alignment vertical="center"/>
    </xf>
    <xf numFmtId="0" fontId="43" fillId="3" borderId="0" xfId="0" applyFont="1" applyFill="1" applyAlignment="1">
      <alignment vertical="center"/>
    </xf>
    <xf numFmtId="0" fontId="57" fillId="3" borderId="0" xfId="0" applyFont="1" applyFill="1" applyAlignment="1" applyProtection="1">
      <alignment vertical="center" wrapText="1"/>
      <protection locked="0"/>
    </xf>
    <xf numFmtId="0" fontId="57" fillId="0" borderId="0" xfId="0" applyFont="1" applyAlignment="1" applyProtection="1">
      <alignment vertical="center" wrapText="1"/>
      <protection locked="0"/>
    </xf>
    <xf numFmtId="0" fontId="44" fillId="3" borderId="0" xfId="0" applyFont="1" applyFill="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87" fillId="0" borderId="0" xfId="0" applyFont="1" applyAlignment="1">
      <alignment vertical="center" wrapText="1"/>
    </xf>
    <xf numFmtId="14" fontId="87" fillId="0" borderId="0" xfId="0" applyNumberFormat="1" applyFont="1" applyAlignment="1">
      <alignment vertical="center" wrapText="1"/>
    </xf>
    <xf numFmtId="0" fontId="87" fillId="24" borderId="0" xfId="0" applyFont="1" applyFill="1" applyAlignment="1">
      <alignment vertical="center" wrapText="1"/>
    </xf>
    <xf numFmtId="0" fontId="43" fillId="0" borderId="0" xfId="0" applyFont="1" applyAlignment="1">
      <alignment vertical="center" wrapText="1"/>
    </xf>
    <xf numFmtId="14" fontId="43" fillId="0" borderId="0" xfId="0" applyNumberFormat="1" applyFont="1" applyAlignment="1">
      <alignment vertical="center" wrapText="1"/>
    </xf>
    <xf numFmtId="0" fontId="87" fillId="3" borderId="0" xfId="0" applyFont="1" applyFill="1" applyAlignment="1">
      <alignment vertical="center" wrapText="1"/>
    </xf>
    <xf numFmtId="0" fontId="57" fillId="3" borderId="0" xfId="0" applyFont="1" applyFill="1" applyAlignment="1">
      <alignment vertical="center" wrapText="1"/>
    </xf>
    <xf numFmtId="0" fontId="57" fillId="0" borderId="0" xfId="0" applyFont="1" applyAlignment="1">
      <alignment vertical="center" wrapText="1"/>
    </xf>
    <xf numFmtId="0" fontId="43" fillId="3" borderId="0" xfId="0" applyFont="1" applyFill="1" applyAlignment="1">
      <alignment vertical="center" wrapText="1"/>
    </xf>
    <xf numFmtId="164" fontId="44" fillId="19" borderId="0" xfId="0" applyNumberFormat="1" applyFont="1" applyFill="1" applyAlignment="1" applyProtection="1">
      <alignment horizontal="center" vertical="center" wrapText="1"/>
      <protection locked="0"/>
    </xf>
    <xf numFmtId="0" fontId="44" fillId="19" borderId="0" xfId="0" applyFont="1" applyFill="1" applyAlignment="1" applyProtection="1">
      <alignment horizontal="center" vertical="center" wrapText="1"/>
      <protection locked="0"/>
    </xf>
    <xf numFmtId="0" fontId="62" fillId="0" borderId="0" xfId="0" applyFont="1" applyAlignment="1">
      <alignment horizontal="center" wrapText="1"/>
    </xf>
    <xf numFmtId="0" fontId="47" fillId="0" borderId="0" xfId="0" applyFont="1" applyAlignment="1">
      <alignment horizontal="center"/>
    </xf>
    <xf numFmtId="0" fontId="44" fillId="19" borderId="0" xfId="0" applyFont="1" applyFill="1" applyAlignment="1" applyProtection="1">
      <alignment horizontal="center" vertical="center"/>
      <protection locked="0"/>
    </xf>
    <xf numFmtId="0" fontId="6" fillId="0" borderId="77" xfId="0" applyFont="1" applyBorder="1" applyAlignment="1">
      <alignment horizontal="left" vertical="center" wrapText="1" readingOrder="1"/>
    </xf>
    <xf numFmtId="0" fontId="6" fillId="0" borderId="55" xfId="0" applyFont="1" applyBorder="1" applyAlignment="1">
      <alignment horizontal="left" vertical="center" wrapText="1" readingOrder="1"/>
    </xf>
    <xf numFmtId="0" fontId="58" fillId="0" borderId="77" xfId="0" applyFont="1" applyBorder="1" applyAlignment="1">
      <alignment horizontal="left" vertical="center" wrapText="1" readingOrder="1"/>
    </xf>
    <xf numFmtId="0" fontId="58" fillId="0" borderId="55" xfId="0" applyFont="1" applyBorder="1" applyAlignment="1">
      <alignment horizontal="left" vertical="center" wrapText="1" readingOrder="1"/>
    </xf>
    <xf numFmtId="0" fontId="54" fillId="0" borderId="0" xfId="0" applyFont="1" applyAlignment="1" applyProtection="1">
      <alignment horizontal="center" vertical="center"/>
      <protection locked="0"/>
    </xf>
    <xf numFmtId="0" fontId="58" fillId="0" borderId="73" xfId="0" applyFont="1" applyBorder="1" applyAlignment="1">
      <alignment horizontal="left" vertical="center" wrapText="1" readingOrder="1"/>
    </xf>
    <xf numFmtId="0" fontId="58" fillId="0" borderId="77" xfId="0" applyFont="1" applyBorder="1" applyAlignment="1">
      <alignment horizontal="justify" vertical="center" wrapText="1" readingOrder="1"/>
    </xf>
    <xf numFmtId="0" fontId="58" fillId="0" borderId="73" xfId="0" applyFont="1" applyBorder="1" applyAlignment="1">
      <alignment horizontal="justify" vertical="center" wrapText="1" readingOrder="1"/>
    </xf>
    <xf numFmtId="0" fontId="58" fillId="0" borderId="55" xfId="0" applyFont="1" applyBorder="1" applyAlignment="1">
      <alignment horizontal="justify" vertical="center" wrapText="1" readingOrder="1"/>
    </xf>
    <xf numFmtId="0" fontId="56" fillId="4" borderId="8" xfId="0" applyFont="1" applyFill="1" applyBorder="1" applyAlignment="1">
      <alignment horizontal="center" vertical="center" wrapText="1" readingOrder="1"/>
    </xf>
    <xf numFmtId="0" fontId="45" fillId="20" borderId="0" xfId="0" applyFont="1" applyFill="1" applyAlignment="1" applyProtection="1">
      <alignment horizontal="center" vertical="center"/>
      <protection locked="0"/>
    </xf>
    <xf numFmtId="0" fontId="45" fillId="19" borderId="0" xfId="0" applyFont="1" applyFill="1" applyAlignment="1" applyProtection="1">
      <alignment horizontal="left" vertical="center" wrapText="1"/>
      <protection locked="0"/>
    </xf>
    <xf numFmtId="0" fontId="49" fillId="0" borderId="0" xfId="0" applyFont="1" applyAlignment="1">
      <alignment horizontal="center"/>
    </xf>
    <xf numFmtId="0" fontId="50" fillId="4" borderId="74" xfId="0" applyFont="1" applyFill="1" applyBorder="1" applyAlignment="1">
      <alignment horizontal="center"/>
    </xf>
    <xf numFmtId="0" fontId="50" fillId="4" borderId="75" xfId="0" applyFont="1" applyFill="1" applyBorder="1" applyAlignment="1">
      <alignment horizontal="center"/>
    </xf>
    <xf numFmtId="0" fontId="50" fillId="4" borderId="76" xfId="0" applyFont="1" applyFill="1" applyBorder="1" applyAlignment="1">
      <alignment horizontal="center"/>
    </xf>
    <xf numFmtId="0" fontId="51" fillId="5" borderId="74" xfId="0" applyFont="1" applyFill="1" applyBorder="1" applyAlignment="1">
      <alignment horizontal="center" vertical="center"/>
    </xf>
    <xf numFmtId="0" fontId="51" fillId="5" borderId="75" xfId="0" applyFont="1" applyFill="1" applyBorder="1" applyAlignment="1">
      <alignment horizontal="center" vertical="center"/>
    </xf>
    <xf numFmtId="0" fontId="51" fillId="5" borderId="76" xfId="0" applyFont="1" applyFill="1" applyBorder="1" applyAlignment="1">
      <alignment horizontal="center" vertical="center"/>
    </xf>
    <xf numFmtId="0" fontId="48" fillId="0" borderId="0" xfId="0" applyFont="1" applyAlignment="1">
      <alignment horizontal="center" wrapText="1"/>
    </xf>
    <xf numFmtId="0" fontId="51" fillId="5" borderId="77" xfId="0" applyFont="1" applyFill="1" applyBorder="1" applyAlignment="1">
      <alignment horizontal="center" vertical="center" wrapText="1"/>
    </xf>
    <xf numFmtId="0" fontId="51" fillId="5" borderId="55" xfId="0" applyFont="1" applyFill="1" applyBorder="1" applyAlignment="1">
      <alignment horizontal="center" vertical="center" wrapText="1"/>
    </xf>
    <xf numFmtId="0" fontId="16" fillId="4" borderId="20" xfId="2" applyFont="1" applyFill="1" applyBorder="1" applyAlignment="1">
      <alignment horizontal="center" vertical="center" wrapText="1"/>
    </xf>
    <xf numFmtId="0" fontId="16" fillId="4" borderId="21" xfId="2" applyFont="1" applyFill="1" applyBorder="1" applyAlignment="1">
      <alignment horizontal="center" vertical="center" wrapText="1"/>
    </xf>
    <xf numFmtId="0" fontId="16" fillId="4" borderId="22" xfId="1" applyFont="1" applyFill="1" applyBorder="1" applyAlignment="1">
      <alignment horizontal="center" vertical="center"/>
    </xf>
    <xf numFmtId="0" fontId="16" fillId="4" borderId="23" xfId="1" applyFont="1" applyFill="1" applyBorder="1" applyAlignment="1">
      <alignment horizontal="center" vertical="center"/>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4" borderId="11" xfId="1" applyFont="1" applyFill="1" applyBorder="1" applyAlignment="1">
      <alignment horizontal="center" vertical="center" wrapText="1"/>
    </xf>
    <xf numFmtId="0" fontId="8" fillId="3" borderId="12" xfId="1" quotePrefix="1" applyFont="1" applyFill="1" applyBorder="1" applyAlignment="1">
      <alignment horizontal="left" vertical="top" wrapText="1"/>
    </xf>
    <xf numFmtId="0" fontId="9" fillId="3" borderId="13" xfId="1" quotePrefix="1" applyFont="1" applyFill="1" applyBorder="1" applyAlignment="1">
      <alignment horizontal="left" vertical="top" wrapText="1"/>
    </xf>
    <xf numFmtId="0" fontId="9" fillId="3" borderId="14" xfId="1" quotePrefix="1" applyFont="1" applyFill="1" applyBorder="1" applyAlignment="1">
      <alignment horizontal="left" vertical="top" wrapText="1"/>
    </xf>
    <xf numFmtId="0" fontId="10" fillId="3" borderId="17" xfId="1" quotePrefix="1" applyFont="1" applyFill="1" applyBorder="1" applyAlignment="1">
      <alignment horizontal="justify" vertical="center" wrapText="1"/>
    </xf>
    <xf numFmtId="0" fontId="10" fillId="3" borderId="18" xfId="1" quotePrefix="1" applyFont="1" applyFill="1" applyBorder="1" applyAlignment="1">
      <alignment horizontal="justify" vertical="center" wrapText="1"/>
    </xf>
    <xf numFmtId="0" fontId="10" fillId="3" borderId="19" xfId="1" quotePrefix="1" applyFont="1" applyFill="1" applyBorder="1" applyAlignment="1">
      <alignment horizontal="justify" vertical="center" wrapText="1"/>
    </xf>
    <xf numFmtId="0" fontId="7" fillId="0" borderId="15" xfId="1" quotePrefix="1" applyFont="1" applyBorder="1" applyAlignment="1">
      <alignment horizontal="left" vertical="top" wrapText="1"/>
    </xf>
    <xf numFmtId="0" fontId="7" fillId="0" borderId="0" xfId="1" quotePrefix="1" applyFont="1" applyAlignment="1">
      <alignment horizontal="left" vertical="top" wrapText="1"/>
    </xf>
    <xf numFmtId="0" fontId="7" fillId="0" borderId="16" xfId="1" quotePrefix="1" applyFont="1" applyBorder="1" applyAlignment="1">
      <alignment horizontal="left" vertical="top" wrapText="1"/>
    </xf>
    <xf numFmtId="0" fontId="13" fillId="3" borderId="24" xfId="2" applyFont="1" applyFill="1" applyBorder="1" applyAlignment="1">
      <alignment horizontal="left" vertical="top" wrapText="1" readingOrder="1"/>
    </xf>
    <xf numFmtId="0" fontId="13" fillId="3" borderId="25" xfId="2" applyFont="1" applyFill="1" applyBorder="1" applyAlignment="1">
      <alignment horizontal="left" vertical="top" wrapText="1" readingOrder="1"/>
    </xf>
    <xf numFmtId="0" fontId="14" fillId="3" borderId="26" xfId="1" applyFont="1" applyFill="1" applyBorder="1" applyAlignment="1">
      <alignment horizontal="justify" vertical="center" wrapText="1"/>
    </xf>
    <xf numFmtId="0" fontId="14" fillId="3" borderId="27" xfId="1" applyFont="1" applyFill="1" applyBorder="1" applyAlignment="1">
      <alignment horizontal="justify" vertical="center" wrapText="1"/>
    </xf>
    <xf numFmtId="0" fontId="13" fillId="3" borderId="28"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4" fillId="3" borderId="30" xfId="1" applyFont="1" applyFill="1" applyBorder="1" applyAlignment="1">
      <alignment horizontal="justify" vertical="center" wrapText="1"/>
    </xf>
    <xf numFmtId="0" fontId="14" fillId="3" borderId="31" xfId="1" applyFont="1" applyFill="1" applyBorder="1" applyAlignment="1">
      <alignment horizontal="justify" vertical="center" wrapText="1"/>
    </xf>
    <xf numFmtId="0" fontId="13" fillId="3" borderId="32" xfId="0" applyFont="1" applyFill="1" applyBorder="1" applyAlignment="1">
      <alignment horizontal="left" vertical="center" wrapText="1"/>
    </xf>
    <xf numFmtId="0" fontId="13" fillId="3" borderId="33" xfId="0"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7" fillId="3" borderId="38" xfId="1" applyFont="1" applyFill="1" applyBorder="1" applyAlignment="1">
      <alignment horizontal="left" vertical="top"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14" fillId="3" borderId="36" xfId="0" applyFont="1" applyFill="1" applyBorder="1" applyAlignment="1">
      <alignment horizontal="justify" vertical="center" wrapText="1"/>
    </xf>
    <xf numFmtId="0" fontId="14" fillId="3" borderId="37" xfId="0" applyFont="1" applyFill="1" applyBorder="1" applyAlignment="1">
      <alignment horizontal="justify" vertical="center" wrapText="1"/>
    </xf>
    <xf numFmtId="0" fontId="57" fillId="0" borderId="77" xfId="0" applyFont="1" applyBorder="1" applyAlignment="1">
      <alignment horizontal="center" vertical="center" wrapText="1"/>
    </xf>
    <xf numFmtId="0" fontId="57" fillId="0" borderId="73" xfId="0" applyFont="1" applyBorder="1" applyAlignment="1">
      <alignment horizontal="center" vertical="center" wrapText="1"/>
    </xf>
    <xf numFmtId="0" fontId="57" fillId="26" borderId="77" xfId="0" applyFont="1" applyFill="1" applyBorder="1" applyAlignment="1">
      <alignment horizontal="center" vertical="center" wrapText="1"/>
    </xf>
    <xf numFmtId="0" fontId="57" fillId="26" borderId="73" xfId="0" applyFont="1" applyFill="1" applyBorder="1" applyAlignment="1">
      <alignment horizontal="center" vertical="center" wrapText="1"/>
    </xf>
    <xf numFmtId="0" fontId="57" fillId="0" borderId="8" xfId="0" applyFont="1" applyBorder="1" applyAlignment="1">
      <alignment horizontal="center" vertical="center" wrapText="1"/>
    </xf>
    <xf numFmtId="0" fontId="57" fillId="26" borderId="8" xfId="0" applyFont="1" applyFill="1" applyBorder="1" applyAlignment="1">
      <alignment horizontal="center" vertical="center" wrapText="1"/>
    </xf>
    <xf numFmtId="0" fontId="57" fillId="0" borderId="8" xfId="0" applyFont="1" applyBorder="1" applyAlignment="1">
      <alignment horizontal="left" vertical="center" wrapText="1"/>
    </xf>
    <xf numFmtId="9" fontId="57" fillId="0" borderId="8" xfId="0" applyNumberFormat="1" applyFont="1" applyBorder="1" applyAlignment="1">
      <alignment horizontal="center" vertical="center" wrapText="1"/>
    </xf>
    <xf numFmtId="14" fontId="57" fillId="0" borderId="8" xfId="0" applyNumberFormat="1" applyFont="1" applyBorder="1" applyAlignment="1">
      <alignment horizontal="center" vertical="center" wrapText="1"/>
    </xf>
    <xf numFmtId="0" fontId="57" fillId="26" borderId="55" xfId="0" applyFont="1" applyFill="1" applyBorder="1" applyAlignment="1">
      <alignment horizontal="center" vertical="center" wrapText="1"/>
    </xf>
    <xf numFmtId="0" fontId="6" fillId="0" borderId="77" xfId="0" applyFont="1" applyBorder="1" applyAlignment="1">
      <alignment horizontal="left" vertical="center" wrapText="1"/>
    </xf>
    <xf numFmtId="0" fontId="6" fillId="0" borderId="73" xfId="0" applyFont="1" applyBorder="1" applyAlignment="1">
      <alignment horizontal="left" vertical="center" wrapText="1"/>
    </xf>
    <xf numFmtId="0" fontId="6" fillId="0" borderId="55" xfId="0" applyFont="1" applyBorder="1" applyAlignment="1">
      <alignment horizontal="left" vertical="center" wrapText="1"/>
    </xf>
    <xf numFmtId="0" fontId="6" fillId="0" borderId="77"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55" xfId="0" applyFont="1" applyBorder="1" applyAlignment="1">
      <alignment horizontal="center" vertical="center" wrapText="1"/>
    </xf>
    <xf numFmtId="0" fontId="57" fillId="0" borderId="55" xfId="0" applyFont="1" applyBorder="1" applyAlignment="1">
      <alignment horizontal="center" vertical="center" wrapText="1"/>
    </xf>
    <xf numFmtId="14" fontId="57" fillId="0" borderId="55" xfId="0" applyNumberFormat="1" applyFont="1" applyBorder="1" applyAlignment="1">
      <alignment horizontal="center" vertical="center" wrapText="1"/>
    </xf>
    <xf numFmtId="0" fontId="84" fillId="4" borderId="102" xfId="0" applyFont="1" applyFill="1" applyBorder="1" applyAlignment="1">
      <alignment horizontal="center" vertical="center" wrapText="1"/>
    </xf>
    <xf numFmtId="0" fontId="81" fillId="4" borderId="2" xfId="0" applyFont="1" applyFill="1" applyBorder="1" applyAlignment="1">
      <alignment horizontal="center" vertical="center" wrapText="1"/>
    </xf>
    <xf numFmtId="0" fontId="81" fillId="4"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82" fillId="4" borderId="102" xfId="0" applyFont="1" applyFill="1" applyBorder="1" applyAlignment="1">
      <alignment horizontal="left" vertical="center" wrapText="1"/>
    </xf>
    <xf numFmtId="0" fontId="83" fillId="3" borderId="100" xfId="0" applyFont="1" applyFill="1" applyBorder="1" applyAlignment="1" applyProtection="1">
      <alignment horizontal="left" vertical="center" wrapText="1"/>
      <protection locked="0"/>
    </xf>
    <xf numFmtId="0" fontId="83" fillId="3" borderId="101" xfId="0" applyFont="1" applyFill="1" applyBorder="1" applyAlignment="1" applyProtection="1">
      <alignment horizontal="left" vertical="center" wrapText="1"/>
      <protection locked="0"/>
    </xf>
    <xf numFmtId="0" fontId="43" fillId="3" borderId="13" xfId="0" applyFont="1" applyFill="1" applyBorder="1" applyAlignment="1">
      <alignment horizontal="left" vertical="center" wrapText="1"/>
    </xf>
    <xf numFmtId="0" fontId="80" fillId="3" borderId="1" xfId="0" applyFont="1" applyFill="1" applyBorder="1" applyAlignment="1">
      <alignment horizontal="center" vertical="center" wrapText="1"/>
    </xf>
    <xf numFmtId="0" fontId="80" fillId="3" borderId="2" xfId="0" applyFont="1" applyFill="1" applyBorder="1" applyAlignment="1">
      <alignment horizontal="center" vertical="center" wrapText="1"/>
    </xf>
    <xf numFmtId="0" fontId="80" fillId="3" borderId="3" xfId="0" applyFont="1" applyFill="1" applyBorder="1" applyAlignment="1">
      <alignment horizontal="center" vertical="center" wrapText="1"/>
    </xf>
    <xf numFmtId="0" fontId="80" fillId="3" borderId="4" xfId="0" applyFont="1" applyFill="1" applyBorder="1" applyAlignment="1">
      <alignment horizontal="center" vertical="center" wrapText="1"/>
    </xf>
    <xf numFmtId="0" fontId="83" fillId="3" borderId="7" xfId="0" applyFont="1" applyFill="1" applyBorder="1" applyAlignment="1" applyProtection="1">
      <alignment horizontal="left" vertical="center" wrapText="1"/>
      <protection locked="0"/>
    </xf>
    <xf numFmtId="0" fontId="83" fillId="3" borderId="6" xfId="0" applyFont="1" applyFill="1" applyBorder="1" applyAlignment="1" applyProtection="1">
      <alignment horizontal="left" vertical="center" wrapText="1"/>
      <protection locked="0"/>
    </xf>
    <xf numFmtId="0" fontId="83" fillId="3" borderId="2" xfId="0" applyFont="1" applyFill="1" applyBorder="1" applyAlignment="1" applyProtection="1">
      <alignment horizontal="left" vertical="center" wrapText="1"/>
      <protection locked="0"/>
    </xf>
    <xf numFmtId="0" fontId="83" fillId="3" borderId="81" xfId="0" applyFont="1" applyFill="1" applyBorder="1" applyAlignment="1" applyProtection="1">
      <alignment horizontal="left" vertical="center" wrapText="1"/>
      <protection locked="0"/>
    </xf>
    <xf numFmtId="0" fontId="84" fillId="4" borderId="102" xfId="0" applyFont="1" applyFill="1" applyBorder="1" applyAlignment="1">
      <alignment horizontal="center" vertical="center" textRotation="1" wrapText="1"/>
    </xf>
    <xf numFmtId="14" fontId="84" fillId="4" borderId="102" xfId="0" applyNumberFormat="1" applyFont="1" applyFill="1" applyBorder="1" applyAlignment="1">
      <alignment horizontal="center" vertical="center" wrapText="1"/>
    </xf>
    <xf numFmtId="0" fontId="84" fillId="4" borderId="102" xfId="0" applyFont="1" applyFill="1" applyBorder="1" applyAlignment="1">
      <alignment horizontal="center" vertical="center" textRotation="90" wrapText="1"/>
    </xf>
    <xf numFmtId="14" fontId="57" fillId="0" borderId="77" xfId="0" applyNumberFormat="1" applyFont="1" applyBorder="1" applyAlignment="1">
      <alignment horizontal="center" vertical="center" wrapText="1"/>
    </xf>
    <xf numFmtId="14" fontId="57" fillId="0" borderId="73" xfId="0" applyNumberFormat="1" applyFont="1" applyBorder="1" applyAlignment="1">
      <alignment horizontal="center" vertical="center" wrapText="1"/>
    </xf>
    <xf numFmtId="9" fontId="57" fillId="0" borderId="55" xfId="0" applyNumberFormat="1" applyFont="1" applyBorder="1" applyAlignment="1">
      <alignment horizontal="center" vertical="center" wrapText="1"/>
    </xf>
    <xf numFmtId="0" fontId="20" fillId="0" borderId="0" xfId="0" applyFont="1" applyAlignment="1">
      <alignment horizontal="center" vertical="center"/>
    </xf>
    <xf numFmtId="0" fontId="21" fillId="6" borderId="41"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67" fillId="0" borderId="0" xfId="0" applyFont="1" applyAlignment="1">
      <alignment horizontal="center" vertical="center"/>
    </xf>
    <xf numFmtId="0" fontId="63" fillId="0" borderId="0" xfId="0" applyFont="1" applyAlignment="1">
      <alignment horizontal="center" vertical="center"/>
    </xf>
    <xf numFmtId="0" fontId="36" fillId="3" borderId="0" xfId="0" applyFont="1" applyFill="1" applyAlignment="1">
      <alignment horizontal="justify" vertical="center" wrapText="1"/>
    </xf>
    <xf numFmtId="0" fontId="29" fillId="13" borderId="48" xfId="0" applyFont="1" applyFill="1" applyBorder="1" applyAlignment="1">
      <alignment horizontal="center" vertical="center" wrapText="1" readingOrder="1"/>
    </xf>
    <xf numFmtId="0" fontId="29" fillId="13" borderId="49" xfId="0" applyFont="1" applyFill="1" applyBorder="1" applyAlignment="1">
      <alignment horizontal="center" vertical="center" wrapText="1" readingOrder="1"/>
    </xf>
    <xf numFmtId="0" fontId="29" fillId="13" borderId="50" xfId="0" applyFont="1" applyFill="1" applyBorder="1" applyAlignment="1">
      <alignment horizontal="center" vertical="center" wrapText="1" readingOrder="1"/>
    </xf>
    <xf numFmtId="0" fontId="32" fillId="13" borderId="51" xfId="0" applyFont="1" applyFill="1" applyBorder="1" applyAlignment="1">
      <alignment horizontal="center" vertical="center" wrapText="1" readingOrder="1"/>
    </xf>
    <xf numFmtId="0" fontId="32" fillId="13" borderId="52" xfId="0" applyFont="1" applyFill="1" applyBorder="1" applyAlignment="1">
      <alignment horizontal="center" vertical="center" wrapText="1" readingOrder="1"/>
    </xf>
    <xf numFmtId="0" fontId="32" fillId="3" borderId="54" xfId="0" applyFont="1" applyFill="1" applyBorder="1" applyAlignment="1">
      <alignment horizontal="center" vertical="center" wrapText="1" readingOrder="1"/>
    </xf>
    <xf numFmtId="0" fontId="32" fillId="3" borderId="57" xfId="0" applyFont="1" applyFill="1" applyBorder="1" applyAlignment="1">
      <alignment horizontal="center" vertical="center" wrapText="1" readingOrder="1"/>
    </xf>
    <xf numFmtId="0" fontId="32" fillId="3" borderId="55" xfId="0"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32" fillId="3" borderId="59" xfId="0" applyFont="1" applyFill="1" applyBorder="1" applyAlignment="1">
      <alignment horizontal="center" vertical="center" wrapText="1" readingOrder="1"/>
    </xf>
    <xf numFmtId="0" fontId="32" fillId="3" borderId="60" xfId="0" applyFont="1" applyFill="1" applyBorder="1" applyAlignment="1">
      <alignment horizontal="center" vertical="center" wrapText="1" readingOrder="1"/>
    </xf>
    <xf numFmtId="0" fontId="73" fillId="0" borderId="62" xfId="0" applyFont="1" applyBorder="1" applyAlignment="1">
      <alignment horizontal="center" vertical="center" wrapText="1"/>
    </xf>
    <xf numFmtId="0" fontId="73" fillId="0" borderId="63" xfId="0" applyFont="1" applyBorder="1" applyAlignment="1">
      <alignment horizontal="center" vertical="center"/>
    </xf>
    <xf numFmtId="0" fontId="73" fillId="0" borderId="64" xfId="0" applyFont="1" applyBorder="1" applyAlignment="1">
      <alignment horizontal="center" vertical="center"/>
    </xf>
    <xf numFmtId="0" fontId="73" fillId="0" borderId="15" xfId="0" applyFont="1" applyBorder="1" applyAlignment="1">
      <alignment horizontal="center" vertical="center" wrapText="1"/>
    </xf>
    <xf numFmtId="0" fontId="73" fillId="0" borderId="0" xfId="0" applyFont="1" applyAlignment="1">
      <alignment horizontal="center" vertical="center"/>
    </xf>
    <xf numFmtId="0" fontId="73" fillId="0" borderId="16" xfId="0" applyFont="1" applyBorder="1" applyAlignment="1">
      <alignment horizontal="center" vertical="center"/>
    </xf>
    <xf numFmtId="0" fontId="73" fillId="0" borderId="15" xfId="0" applyFont="1" applyBorder="1" applyAlignment="1">
      <alignment horizontal="center" vertical="center"/>
    </xf>
    <xf numFmtId="0" fontId="73" fillId="0" borderId="38" xfId="0" applyFont="1" applyBorder="1" applyAlignment="1">
      <alignment horizontal="center" vertical="center"/>
    </xf>
    <xf numFmtId="0" fontId="73" fillId="0" borderId="39" xfId="0" applyFont="1" applyBorder="1" applyAlignment="1">
      <alignment horizontal="center" vertical="center"/>
    </xf>
    <xf numFmtId="0" fontId="73" fillId="0" borderId="40" xfId="0" applyFont="1" applyBorder="1" applyAlignment="1">
      <alignment horizontal="center" vertical="center"/>
    </xf>
    <xf numFmtId="0" fontId="75" fillId="25" borderId="65" xfId="0" applyFont="1" applyFill="1" applyBorder="1" applyAlignment="1">
      <alignment horizontal="center" vertical="center" wrapText="1" readingOrder="1"/>
    </xf>
    <xf numFmtId="0" fontId="75" fillId="25" borderId="66" xfId="0" applyFont="1" applyFill="1" applyBorder="1" applyAlignment="1">
      <alignment horizontal="center" vertical="center" wrapText="1" readingOrder="1"/>
    </xf>
    <xf numFmtId="0" fontId="75" fillId="25" borderId="68" xfId="0" applyFont="1" applyFill="1" applyBorder="1" applyAlignment="1">
      <alignment horizontal="center" vertical="center" wrapText="1" readingOrder="1"/>
    </xf>
    <xf numFmtId="0" fontId="75" fillId="25" borderId="0" xfId="0" applyFont="1" applyFill="1" applyAlignment="1">
      <alignment horizontal="center" vertical="center" wrapText="1" readingOrder="1"/>
    </xf>
    <xf numFmtId="0" fontId="75" fillId="25" borderId="69" xfId="0" applyFont="1" applyFill="1" applyBorder="1" applyAlignment="1">
      <alignment horizontal="center" vertical="center" wrapText="1" readingOrder="1"/>
    </xf>
    <xf numFmtId="0" fontId="75" fillId="25" borderId="70" xfId="0" applyFont="1" applyFill="1" applyBorder="1" applyAlignment="1">
      <alignment horizontal="center" vertical="center" wrapText="1" readingOrder="1"/>
    </xf>
    <xf numFmtId="0" fontId="75" fillId="25" borderId="71" xfId="0" applyFont="1" applyFill="1" applyBorder="1" applyAlignment="1">
      <alignment horizontal="center" vertical="center" wrapText="1" readingOrder="1"/>
    </xf>
    <xf numFmtId="0" fontId="75" fillId="25" borderId="72" xfId="0" applyFont="1" applyFill="1" applyBorder="1" applyAlignment="1">
      <alignment horizontal="center" vertical="center" wrapText="1" readingOrder="1"/>
    </xf>
    <xf numFmtId="0" fontId="31" fillId="3" borderId="8" xfId="0" applyFont="1" applyFill="1" applyBorder="1" applyAlignment="1">
      <alignment horizontal="center" vertical="center" wrapText="1"/>
    </xf>
    <xf numFmtId="0" fontId="75" fillId="8" borderId="65" xfId="0" applyFont="1" applyFill="1" applyBorder="1" applyAlignment="1">
      <alignment horizontal="center" vertical="center" wrapText="1" readingOrder="1"/>
    </xf>
    <xf numFmtId="0" fontId="75" fillId="8" borderId="66" xfId="0" applyFont="1" applyFill="1" applyBorder="1" applyAlignment="1">
      <alignment horizontal="center" vertical="center" wrapText="1" readingOrder="1"/>
    </xf>
    <xf numFmtId="0" fontId="75" fillId="8" borderId="68" xfId="0" applyFont="1" applyFill="1" applyBorder="1" applyAlignment="1">
      <alignment horizontal="center" vertical="center" wrapText="1" readingOrder="1"/>
    </xf>
    <xf numFmtId="0" fontId="75" fillId="8" borderId="0" xfId="0" applyFont="1" applyFill="1" applyAlignment="1">
      <alignment horizontal="center" vertical="center" wrapText="1" readingOrder="1"/>
    </xf>
    <xf numFmtId="0" fontId="75" fillId="8" borderId="69" xfId="0" applyFont="1" applyFill="1" applyBorder="1" applyAlignment="1">
      <alignment horizontal="center" vertical="center" wrapText="1" readingOrder="1"/>
    </xf>
    <xf numFmtId="0" fontId="75" fillId="8" borderId="70" xfId="0" applyFont="1" applyFill="1" applyBorder="1" applyAlignment="1">
      <alignment horizontal="center" vertical="center" wrapText="1" readingOrder="1"/>
    </xf>
    <xf numFmtId="0" fontId="75" fillId="8" borderId="71" xfId="0" applyFont="1" applyFill="1" applyBorder="1" applyAlignment="1">
      <alignment horizontal="center" vertical="center" wrapText="1" readingOrder="1"/>
    </xf>
    <xf numFmtId="0" fontId="75" fillId="8" borderId="72" xfId="0" applyFont="1" applyFill="1" applyBorder="1" applyAlignment="1">
      <alignment horizontal="center" vertical="center" wrapText="1" readingOrder="1"/>
    </xf>
    <xf numFmtId="0" fontId="31" fillId="0" borderId="8" xfId="0" applyFont="1" applyBorder="1" applyAlignment="1">
      <alignment horizontal="center" vertical="center" wrapText="1"/>
    </xf>
    <xf numFmtId="0" fontId="73" fillId="0" borderId="63" xfId="0" applyFont="1" applyBorder="1" applyAlignment="1">
      <alignment horizontal="center" vertical="center" wrapText="1"/>
    </xf>
    <xf numFmtId="0" fontId="1" fillId="0" borderId="0" xfId="0" applyFont="1" applyAlignment="1">
      <alignment horizontal="center" vertical="center" wrapText="1"/>
    </xf>
    <xf numFmtId="0" fontId="74" fillId="14" borderId="0" xfId="0" applyFont="1" applyFill="1" applyAlignment="1">
      <alignment horizontal="center" vertical="center" wrapText="1" readingOrder="1"/>
    </xf>
    <xf numFmtId="0" fontId="38" fillId="5" borderId="0" xfId="0" applyFont="1" applyFill="1" applyAlignment="1">
      <alignment horizontal="center" vertical="center" wrapText="1"/>
    </xf>
    <xf numFmtId="0" fontId="74" fillId="14" borderId="0" xfId="0" applyFont="1" applyFill="1" applyAlignment="1">
      <alignment horizontal="center" vertical="center" textRotation="90" wrapText="1" readingOrder="1"/>
    </xf>
    <xf numFmtId="0" fontId="74" fillId="14" borderId="16" xfId="0" applyFont="1" applyFill="1" applyBorder="1" applyAlignment="1">
      <alignment horizontal="center" vertical="center" textRotation="90" wrapText="1" readingOrder="1"/>
    </xf>
    <xf numFmtId="0" fontId="75" fillId="16" borderId="65" xfId="0" applyFont="1" applyFill="1" applyBorder="1" applyAlignment="1">
      <alignment horizontal="center" vertical="center" wrapText="1" readingOrder="1"/>
    </xf>
    <xf numFmtId="0" fontId="75" fillId="16" borderId="66" xfId="0" applyFont="1" applyFill="1" applyBorder="1" applyAlignment="1">
      <alignment horizontal="center" vertical="center" wrapText="1" readingOrder="1"/>
    </xf>
    <xf numFmtId="0" fontId="75" fillId="16" borderId="67" xfId="0" applyFont="1" applyFill="1" applyBorder="1" applyAlignment="1">
      <alignment horizontal="center" vertical="center" wrapText="1" readingOrder="1"/>
    </xf>
    <xf numFmtId="0" fontId="75" fillId="16" borderId="68" xfId="0" applyFont="1" applyFill="1" applyBorder="1" applyAlignment="1">
      <alignment horizontal="center" vertical="center" wrapText="1" readingOrder="1"/>
    </xf>
    <xf numFmtId="0" fontId="75" fillId="16" borderId="0" xfId="0" applyFont="1" applyFill="1" applyAlignment="1">
      <alignment horizontal="center" vertical="center" wrapText="1" readingOrder="1"/>
    </xf>
    <xf numFmtId="0" fontId="75" fillId="16" borderId="69" xfId="0" applyFont="1" applyFill="1" applyBorder="1" applyAlignment="1">
      <alignment horizontal="center" vertical="center" wrapText="1" readingOrder="1"/>
    </xf>
    <xf numFmtId="0" fontId="75" fillId="16" borderId="70" xfId="0" applyFont="1" applyFill="1" applyBorder="1" applyAlignment="1">
      <alignment horizontal="center" vertical="center" wrapText="1" readingOrder="1"/>
    </xf>
    <xf numFmtId="0" fontId="75" fillId="16" borderId="71" xfId="0" applyFont="1" applyFill="1" applyBorder="1" applyAlignment="1">
      <alignment horizontal="center" vertical="center" wrapText="1" readingOrder="1"/>
    </xf>
    <xf numFmtId="0" fontId="75" fillId="16" borderId="72" xfId="0" applyFont="1" applyFill="1" applyBorder="1" applyAlignment="1">
      <alignment horizontal="center" vertical="center" wrapText="1" readingOrder="1"/>
    </xf>
    <xf numFmtId="0" fontId="75" fillId="15" borderId="65" xfId="0" applyFont="1" applyFill="1" applyBorder="1" applyAlignment="1">
      <alignment horizontal="center" vertical="center" wrapText="1" readingOrder="1"/>
    </xf>
    <xf numFmtId="0" fontId="75" fillId="15" borderId="66" xfId="0" applyFont="1" applyFill="1" applyBorder="1" applyAlignment="1">
      <alignment horizontal="center" vertical="center" wrapText="1" readingOrder="1"/>
    </xf>
    <xf numFmtId="0" fontId="75" fillId="15" borderId="68" xfId="0" applyFont="1" applyFill="1" applyBorder="1" applyAlignment="1">
      <alignment horizontal="center" vertical="center" wrapText="1" readingOrder="1"/>
    </xf>
    <xf numFmtId="0" fontId="75" fillId="15" borderId="0" xfId="0" applyFont="1" applyFill="1" applyAlignment="1">
      <alignment horizontal="center" vertical="center" wrapText="1" readingOrder="1"/>
    </xf>
    <xf numFmtId="0" fontId="75" fillId="15" borderId="70" xfId="0" applyFont="1" applyFill="1" applyBorder="1" applyAlignment="1">
      <alignment horizontal="center" vertical="center" wrapText="1" readingOrder="1"/>
    </xf>
    <xf numFmtId="0" fontId="75" fillId="15" borderId="71" xfId="0" applyFont="1" applyFill="1" applyBorder="1" applyAlignment="1">
      <alignment horizontal="center" vertical="center" wrapText="1" readingOrder="1"/>
    </xf>
    <xf numFmtId="0" fontId="31" fillId="3" borderId="78" xfId="0" applyFont="1" applyFill="1" applyBorder="1" applyAlignment="1">
      <alignment horizontal="center" vertical="center" wrapText="1"/>
    </xf>
    <xf numFmtId="0" fontId="31" fillId="3" borderId="85" xfId="0" applyFont="1" applyFill="1" applyBorder="1" applyAlignment="1">
      <alignment horizontal="center" vertical="center" wrapText="1"/>
    </xf>
    <xf numFmtId="0" fontId="31" fillId="3" borderId="79" xfId="0" applyFont="1" applyFill="1" applyBorder="1" applyAlignment="1">
      <alignment horizontal="center" vertical="center" wrapText="1"/>
    </xf>
    <xf numFmtId="0" fontId="31" fillId="3" borderId="84" xfId="0" applyFont="1" applyFill="1" applyBorder="1" applyAlignment="1">
      <alignment horizontal="center" vertical="center" wrapText="1"/>
    </xf>
    <xf numFmtId="0" fontId="31" fillId="3" borderId="80" xfId="0" applyFont="1" applyFill="1" applyBorder="1" applyAlignment="1">
      <alignment horizontal="center" vertical="center" wrapText="1"/>
    </xf>
    <xf numFmtId="0" fontId="31" fillId="3" borderId="83" xfId="0" applyFont="1" applyFill="1" applyBorder="1" applyAlignment="1">
      <alignment horizontal="center" vertical="center" wrapText="1"/>
    </xf>
    <xf numFmtId="1" fontId="79" fillId="0" borderId="82" xfId="0" applyNumberFormat="1" applyFont="1" applyBorder="1" applyAlignment="1">
      <alignment horizontal="center" vertical="center"/>
    </xf>
    <xf numFmtId="0" fontId="79" fillId="0" borderId="8" xfId="0" applyFont="1" applyBorder="1" applyAlignment="1">
      <alignment horizontal="center" vertical="center"/>
    </xf>
    <xf numFmtId="0" fontId="79" fillId="0" borderId="60" xfId="0" applyFont="1" applyBorder="1" applyAlignment="1">
      <alignment horizontal="center" vertical="center"/>
    </xf>
    <xf numFmtId="0" fontId="57" fillId="0" borderId="92" xfId="0" applyFont="1" applyBorder="1" applyAlignment="1">
      <alignment horizontal="center" vertical="center" wrapText="1"/>
    </xf>
    <xf numFmtId="0" fontId="57" fillId="0" borderId="95" xfId="0" applyFont="1" applyBorder="1" applyAlignment="1">
      <alignment horizontal="center" vertical="center" wrapText="1"/>
    </xf>
    <xf numFmtId="14" fontId="57" fillId="0" borderId="92" xfId="0" applyNumberFormat="1" applyFont="1" applyBorder="1" applyAlignment="1">
      <alignment horizontal="center" vertical="center" wrapText="1"/>
    </xf>
    <xf numFmtId="14" fontId="57" fillId="0" borderId="95" xfId="0" applyNumberFormat="1" applyFont="1" applyBorder="1" applyAlignment="1">
      <alignment horizontal="center" vertical="center" wrapText="1"/>
    </xf>
    <xf numFmtId="1" fontId="79" fillId="0" borderId="91" xfId="0" applyNumberFormat="1" applyFont="1" applyBorder="1" applyAlignment="1" applyProtection="1">
      <alignment horizontal="center" vertical="center" wrapText="1"/>
      <protection locked="0"/>
    </xf>
    <xf numFmtId="1" fontId="79" fillId="0" borderId="93" xfId="0" applyNumberFormat="1" applyFont="1" applyBorder="1" applyAlignment="1" applyProtection="1">
      <alignment horizontal="center" vertical="center" wrapText="1"/>
      <protection locked="0"/>
    </xf>
    <xf numFmtId="1" fontId="79" fillId="0" borderId="94" xfId="0" applyNumberFormat="1" applyFont="1" applyBorder="1" applyAlignment="1" applyProtection="1">
      <alignment horizontal="center" vertical="center" wrapText="1"/>
      <protection locked="0"/>
    </xf>
    <xf numFmtId="1" fontId="79" fillId="0" borderId="92" xfId="0" applyNumberFormat="1" applyFont="1" applyBorder="1" applyAlignment="1" applyProtection="1">
      <alignment horizontal="center" vertical="center" wrapText="1"/>
      <protection locked="0"/>
    </xf>
    <xf numFmtId="0" fontId="79" fillId="0" borderId="92" xfId="0" applyFont="1" applyBorder="1" applyAlignment="1" applyProtection="1">
      <alignment horizontal="left" vertical="center" wrapText="1"/>
      <protection locked="0"/>
    </xf>
    <xf numFmtId="0" fontId="79" fillId="0" borderId="73" xfId="0" applyFont="1" applyBorder="1" applyAlignment="1" applyProtection="1">
      <alignment horizontal="left" vertical="center" wrapText="1"/>
      <protection locked="0"/>
    </xf>
    <xf numFmtId="0" fontId="79" fillId="0" borderId="95" xfId="0" applyFont="1" applyBorder="1" applyAlignment="1" applyProtection="1">
      <alignment horizontal="left" vertical="center" wrapText="1"/>
      <protection locked="0"/>
    </xf>
    <xf numFmtId="0" fontId="79" fillId="0" borderId="92" xfId="0" applyFont="1" applyBorder="1" applyAlignment="1" applyProtection="1">
      <alignment horizontal="center" vertical="center" wrapText="1"/>
      <protection locked="0"/>
    </xf>
    <xf numFmtId="0" fontId="79" fillId="0" borderId="73" xfId="0" applyFont="1" applyBorder="1" applyAlignment="1" applyProtection="1">
      <alignment horizontal="center" vertical="center" wrapText="1"/>
      <protection locked="0"/>
    </xf>
    <xf numFmtId="0" fontId="79" fillId="0" borderId="95" xfId="0" applyFont="1" applyBorder="1" applyAlignment="1" applyProtection="1">
      <alignment horizontal="center" vertical="center" wrapText="1"/>
      <protection locked="0"/>
    </xf>
    <xf numFmtId="0" fontId="79" fillId="0" borderId="92" xfId="0" applyFont="1" applyBorder="1" applyAlignment="1" applyProtection="1">
      <alignment horizontal="center" vertical="center"/>
      <protection locked="0"/>
    </xf>
    <xf numFmtId="0" fontId="79" fillId="0" borderId="73" xfId="0" applyFont="1" applyBorder="1" applyAlignment="1" applyProtection="1">
      <alignment horizontal="center" vertical="center"/>
      <protection locked="0"/>
    </xf>
    <xf numFmtId="0" fontId="79" fillId="0" borderId="95" xfId="0" applyFont="1" applyBorder="1" applyAlignment="1" applyProtection="1">
      <alignment horizontal="center" vertical="center"/>
      <protection locked="0"/>
    </xf>
    <xf numFmtId="0" fontId="79" fillId="0" borderId="82" xfId="0" applyFont="1" applyBorder="1" applyAlignment="1" applyProtection="1">
      <alignment horizontal="center" vertical="center"/>
      <protection locked="0"/>
    </xf>
    <xf numFmtId="0" fontId="79" fillId="0" borderId="8" xfId="0" applyFont="1" applyBorder="1" applyAlignment="1" applyProtection="1">
      <alignment horizontal="center" vertical="center"/>
      <protection locked="0"/>
    </xf>
    <xf numFmtId="0" fontId="79" fillId="0" borderId="60" xfId="0" applyFont="1" applyBorder="1" applyAlignment="1" applyProtection="1">
      <alignment horizontal="center" vertical="center"/>
      <protection locked="0"/>
    </xf>
    <xf numFmtId="0" fontId="57" fillId="0" borderId="82" xfId="0" applyFont="1" applyBorder="1" applyAlignment="1" applyProtection="1">
      <alignment horizontal="center" vertical="center"/>
      <protection locked="0"/>
    </xf>
    <xf numFmtId="0" fontId="57" fillId="0" borderId="8" xfId="0" applyFont="1" applyBorder="1" applyAlignment="1" applyProtection="1">
      <alignment horizontal="center" vertical="center"/>
      <protection locked="0"/>
    </xf>
    <xf numFmtId="0" fontId="57" fillId="0" borderId="60" xfId="0" applyFont="1" applyBorder="1" applyAlignment="1" applyProtection="1">
      <alignment horizontal="center" vertical="center"/>
      <protection locked="0"/>
    </xf>
    <xf numFmtId="0" fontId="57" fillId="0" borderId="92" xfId="0" applyFont="1" applyBorder="1" applyAlignment="1" applyProtection="1">
      <alignment horizontal="center" vertical="center"/>
      <protection locked="0"/>
    </xf>
    <xf numFmtId="0" fontId="57" fillId="0" borderId="73" xfId="0" applyFont="1" applyBorder="1" applyAlignment="1" applyProtection="1">
      <alignment horizontal="center" vertical="center"/>
      <protection locked="0"/>
    </xf>
    <xf numFmtId="0" fontId="57" fillId="0" borderId="95" xfId="0" applyFont="1" applyBorder="1" applyAlignment="1" applyProtection="1">
      <alignment horizontal="center" vertical="center"/>
      <protection locked="0"/>
    </xf>
    <xf numFmtId="0" fontId="5" fillId="3" borderId="8" xfId="0" applyFont="1" applyFill="1" applyBorder="1" applyAlignment="1">
      <alignment horizontal="center" vertical="center"/>
    </xf>
    <xf numFmtId="0" fontId="82" fillId="4" borderId="5" xfId="0" applyFont="1" applyFill="1" applyBorder="1" applyAlignment="1">
      <alignment horizontal="left" vertical="center"/>
    </xf>
    <xf numFmtId="0" fontId="82" fillId="4" borderId="7" xfId="0" applyFont="1" applyFill="1" applyBorder="1" applyAlignment="1">
      <alignment horizontal="left" vertical="center"/>
    </xf>
    <xf numFmtId="0" fontId="82" fillId="4" borderId="6" xfId="0" applyFont="1" applyFill="1" applyBorder="1" applyAlignment="1">
      <alignment horizontal="left" vertical="center"/>
    </xf>
    <xf numFmtId="0" fontId="83" fillId="3" borderId="5" xfId="0" applyFont="1" applyFill="1" applyBorder="1" applyAlignment="1" applyProtection="1">
      <alignment horizontal="left" vertical="center"/>
      <protection locked="0"/>
    </xf>
    <xf numFmtId="0" fontId="83" fillId="3" borderId="7" xfId="0" applyFont="1" applyFill="1" applyBorder="1" applyAlignment="1" applyProtection="1">
      <alignment horizontal="left" vertical="center"/>
      <protection locked="0"/>
    </xf>
    <xf numFmtId="0" fontId="83" fillId="3" borderId="6" xfId="0" applyFont="1" applyFill="1" applyBorder="1" applyAlignment="1" applyProtection="1">
      <alignment horizontal="left" vertical="center"/>
      <protection locked="0"/>
    </xf>
    <xf numFmtId="0" fontId="43" fillId="3" borderId="0" xfId="0" applyFont="1" applyFill="1" applyAlignment="1">
      <alignment horizontal="left" vertical="center"/>
    </xf>
    <xf numFmtId="0" fontId="83" fillId="3" borderId="5" xfId="0" applyFont="1" applyFill="1" applyBorder="1" applyAlignment="1" applyProtection="1">
      <alignment horizontal="left" vertical="center" wrapText="1"/>
      <protection locked="0"/>
    </xf>
    <xf numFmtId="0" fontId="45" fillId="4" borderId="88" xfId="0" applyFont="1" applyFill="1" applyBorder="1" applyAlignment="1">
      <alignment horizontal="center" vertical="center"/>
    </xf>
    <xf numFmtId="0" fontId="45" fillId="4" borderId="98" xfId="0" applyFont="1" applyFill="1" applyBorder="1" applyAlignment="1">
      <alignment horizontal="center" vertical="center"/>
    </xf>
    <xf numFmtId="0" fontId="45" fillId="4" borderId="89" xfId="0" applyFont="1" applyFill="1" applyBorder="1" applyAlignment="1">
      <alignment horizontal="center" vertical="center"/>
    </xf>
    <xf numFmtId="0" fontId="45" fillId="23" borderId="86" xfId="0" applyFont="1" applyFill="1" applyBorder="1" applyAlignment="1" applyProtection="1">
      <alignment horizontal="center" vertical="center" wrapText="1"/>
      <protection locked="0"/>
    </xf>
    <xf numFmtId="0" fontId="45" fillId="4" borderId="86" xfId="0" applyFont="1" applyFill="1" applyBorder="1" applyAlignment="1" applyProtection="1">
      <alignment horizontal="center" vertical="center" wrapText="1"/>
      <protection locked="0"/>
    </xf>
    <xf numFmtId="0" fontId="80" fillId="3" borderId="1" xfId="0" applyFont="1" applyFill="1" applyBorder="1" applyAlignment="1">
      <alignment horizontal="center" vertical="center"/>
    </xf>
    <xf numFmtId="0" fontId="80" fillId="3" borderId="2" xfId="0" applyFont="1" applyFill="1" applyBorder="1" applyAlignment="1">
      <alignment horizontal="center" vertical="center"/>
    </xf>
    <xf numFmtId="0" fontId="80" fillId="3" borderId="3" xfId="0" applyFont="1" applyFill="1" applyBorder="1" applyAlignment="1">
      <alignment horizontal="center" vertical="center"/>
    </xf>
    <xf numFmtId="0" fontId="80" fillId="3" borderId="4" xfId="0" applyFont="1" applyFill="1" applyBorder="1" applyAlignment="1">
      <alignment horizontal="center" vertical="center"/>
    </xf>
    <xf numFmtId="0" fontId="85" fillId="4" borderId="2" xfId="0" applyFont="1" applyFill="1" applyBorder="1" applyAlignment="1">
      <alignment horizontal="center" vertical="center" wrapText="1"/>
    </xf>
    <xf numFmtId="0" fontId="85" fillId="4" borderId="99" xfId="0" applyFont="1" applyFill="1" applyBorder="1" applyAlignment="1">
      <alignment horizontal="center" vertical="center" wrapText="1"/>
    </xf>
    <xf numFmtId="0" fontId="85" fillId="4" borderId="0" xfId="0" applyFont="1" applyFill="1" applyAlignment="1">
      <alignment horizontal="center" vertical="center" wrapText="1"/>
    </xf>
    <xf numFmtId="0" fontId="85" fillId="4" borderId="84" xfId="0" applyFont="1" applyFill="1" applyBorder="1" applyAlignment="1">
      <alignment horizontal="center" vertical="center" wrapText="1"/>
    </xf>
    <xf numFmtId="0" fontId="86" fillId="4" borderId="87" xfId="0" applyFont="1" applyFill="1" applyBorder="1" applyAlignment="1">
      <alignment horizontal="center" vertical="center" wrapText="1"/>
    </xf>
    <xf numFmtId="0" fontId="86" fillId="4" borderId="90" xfId="0" applyFont="1" applyFill="1" applyBorder="1" applyAlignment="1">
      <alignment horizontal="center" vertical="center" wrapText="1"/>
    </xf>
    <xf numFmtId="0" fontId="86" fillId="4" borderId="88" xfId="0" applyFont="1" applyFill="1" applyBorder="1" applyAlignment="1">
      <alignment horizontal="center" vertical="center" wrapText="1"/>
    </xf>
    <xf numFmtId="0" fontId="86" fillId="4" borderId="89" xfId="0" applyFont="1" applyFill="1" applyBorder="1" applyAlignment="1">
      <alignment horizontal="center" vertical="center" wrapText="1"/>
    </xf>
    <xf numFmtId="14" fontId="86" fillId="4" borderId="88" xfId="0" applyNumberFormat="1" applyFont="1" applyFill="1" applyBorder="1" applyAlignment="1">
      <alignment horizontal="center" vertical="center" wrapText="1"/>
    </xf>
    <xf numFmtId="14" fontId="86" fillId="4" borderId="89" xfId="0" applyNumberFormat="1" applyFont="1" applyFill="1" applyBorder="1" applyAlignment="1">
      <alignment horizontal="center" vertical="center" wrapText="1"/>
    </xf>
    <xf numFmtId="0" fontId="45" fillId="4" borderId="88" xfId="0" applyFont="1" applyFill="1" applyBorder="1" applyAlignment="1" applyProtection="1">
      <alignment horizontal="center" vertical="center" wrapText="1"/>
      <protection locked="0"/>
    </xf>
    <xf numFmtId="0" fontId="87" fillId="24" borderId="96" xfId="0" applyFont="1" applyFill="1" applyBorder="1" applyAlignment="1">
      <alignment horizontal="center"/>
    </xf>
    <xf numFmtId="0" fontId="87" fillId="24" borderId="97" xfId="0" applyFont="1" applyFill="1" applyBorder="1" applyAlignment="1">
      <alignment horizontal="center"/>
    </xf>
    <xf numFmtId="1" fontId="79" fillId="0" borderId="73" xfId="0" applyNumberFormat="1" applyFont="1" applyBorder="1" applyAlignment="1" applyProtection="1">
      <alignment horizontal="center" vertical="center" wrapText="1"/>
      <protection locked="0"/>
    </xf>
    <xf numFmtId="1" fontId="79" fillId="0" borderId="95" xfId="0" applyNumberFormat="1" applyFont="1" applyBorder="1" applyAlignment="1" applyProtection="1">
      <alignment horizontal="center" vertical="center" wrapText="1"/>
      <protection locked="0"/>
    </xf>
    <xf numFmtId="14" fontId="57" fillId="0" borderId="92" xfId="0" applyNumberFormat="1" applyFont="1" applyBorder="1" applyAlignment="1">
      <alignment horizontal="center" vertical="center"/>
    </xf>
    <xf numFmtId="14" fontId="57" fillId="0" borderId="73" xfId="0" applyNumberFormat="1" applyFont="1" applyBorder="1" applyAlignment="1">
      <alignment horizontal="center" vertical="center"/>
    </xf>
    <xf numFmtId="14" fontId="57" fillId="0" borderId="95" xfId="0" applyNumberFormat="1" applyFont="1" applyBorder="1" applyAlignment="1">
      <alignment horizontal="center" vertical="center"/>
    </xf>
    <xf numFmtId="0" fontId="57" fillId="0" borderId="73" xfId="0" applyFont="1" applyBorder="1" applyAlignment="1">
      <alignment horizontal="center" vertical="center"/>
    </xf>
    <xf numFmtId="0" fontId="57" fillId="0" borderId="95" xfId="0" applyFont="1" applyBorder="1" applyAlignment="1">
      <alignment horizontal="center" vertical="center"/>
    </xf>
    <xf numFmtId="0" fontId="57" fillId="0" borderId="92" xfId="0" applyFont="1" applyBorder="1" applyAlignment="1">
      <alignment horizontal="center" vertical="center"/>
    </xf>
    <xf numFmtId="0" fontId="44" fillId="3" borderId="8" xfId="0" applyFont="1" applyFill="1" applyBorder="1" applyAlignment="1">
      <alignment horizontal="center" vertical="center"/>
    </xf>
    <xf numFmtId="0" fontId="45" fillId="4" borderId="5" xfId="0" applyFont="1" applyFill="1" applyBorder="1" applyAlignment="1">
      <alignment horizontal="left" vertical="center"/>
    </xf>
    <xf numFmtId="0" fontId="45" fillId="4" borderId="7" xfId="0" applyFont="1" applyFill="1" applyBorder="1" applyAlignment="1">
      <alignment horizontal="left" vertical="center"/>
    </xf>
    <xf numFmtId="0" fontId="45" fillId="4" borderId="6" xfId="0" applyFont="1" applyFill="1" applyBorder="1" applyAlignment="1">
      <alignment horizontal="left" vertical="center"/>
    </xf>
    <xf numFmtId="0" fontId="57" fillId="3" borderId="5" xfId="0" applyFont="1" applyFill="1" applyBorder="1" applyAlignment="1" applyProtection="1">
      <alignment horizontal="left" vertical="center"/>
      <protection locked="0"/>
    </xf>
    <xf numFmtId="0" fontId="57" fillId="3" borderId="7" xfId="0" applyFont="1" applyFill="1" applyBorder="1" applyAlignment="1" applyProtection="1">
      <alignment horizontal="left" vertical="center"/>
      <protection locked="0"/>
    </xf>
    <xf numFmtId="0" fontId="57" fillId="3" borderId="6" xfId="0" applyFont="1" applyFill="1" applyBorder="1" applyAlignment="1" applyProtection="1">
      <alignment horizontal="left" vertical="center"/>
      <protection locked="0"/>
    </xf>
    <xf numFmtId="0" fontId="57" fillId="3" borderId="0" xfId="0" applyFont="1" applyFill="1" applyAlignment="1">
      <alignment horizontal="left" vertical="center"/>
    </xf>
    <xf numFmtId="0" fontId="57" fillId="3" borderId="5" xfId="0" applyFont="1" applyFill="1" applyBorder="1" applyAlignment="1" applyProtection="1">
      <alignment horizontal="left" vertical="center" wrapText="1"/>
      <protection locked="0"/>
    </xf>
    <xf numFmtId="0" fontId="57" fillId="3" borderId="7" xfId="0" applyFont="1" applyFill="1" applyBorder="1" applyAlignment="1" applyProtection="1">
      <alignment horizontal="left" vertical="center" wrapText="1"/>
      <protection locked="0"/>
    </xf>
    <xf numFmtId="0" fontId="57" fillId="3" borderId="6" xfId="0" applyFont="1" applyFill="1" applyBorder="1" applyAlignment="1" applyProtection="1">
      <alignment horizontal="left" vertical="center" wrapText="1"/>
      <protection locked="0"/>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45" fillId="4" borderId="2" xfId="0" applyFont="1" applyFill="1" applyBorder="1" applyAlignment="1">
      <alignment horizontal="center" vertical="center" wrapText="1"/>
    </xf>
    <xf numFmtId="0" fontId="45" fillId="4" borderId="99" xfId="0" applyFont="1" applyFill="1" applyBorder="1" applyAlignment="1">
      <alignment horizontal="center" vertical="center" wrapText="1"/>
    </xf>
    <xf numFmtId="0" fontId="45" fillId="4" borderId="0" xfId="0" applyFont="1" applyFill="1" applyAlignment="1">
      <alignment horizontal="center" vertical="center" wrapText="1"/>
    </xf>
    <xf numFmtId="0" fontId="45" fillId="4" borderId="84" xfId="0" applyFont="1" applyFill="1" applyBorder="1" applyAlignment="1">
      <alignment horizontal="center" vertical="center" wrapText="1"/>
    </xf>
    <xf numFmtId="0" fontId="88" fillId="24" borderId="96" xfId="0" applyFont="1" applyFill="1" applyBorder="1" applyAlignment="1">
      <alignment horizontal="center"/>
    </xf>
    <xf numFmtId="0" fontId="88" fillId="24" borderId="97" xfId="0" applyFont="1" applyFill="1" applyBorder="1" applyAlignment="1">
      <alignment horizontal="center"/>
    </xf>
    <xf numFmtId="0" fontId="43" fillId="3" borderId="0" xfId="0" applyFont="1" applyFill="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3179">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7172960" y="260350"/>
          <a:ext cx="697864" cy="58293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6014EA8C-3C4D-40CC-8251-06E0FCC8FA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676274" cy="552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FE3B4D05-9C4B-45D1-A635-0B5DA31DD138}"/>
            </a:ext>
          </a:extLst>
        </xdr:cNvPr>
        <xdr:cNvSpPr txBox="1"/>
      </xdr:nvSpPr>
      <xdr:spPr>
        <a:xfrm>
          <a:off x="3524250" y="57150"/>
          <a:ext cx="0" cy="476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2714624</xdr:colOff>
      <xdr:row>4</xdr:row>
      <xdr:rowOff>38100</xdr:rowOff>
    </xdr:to>
    <xdr:grpSp>
      <xdr:nvGrpSpPr>
        <xdr:cNvPr id="4" name="Group 8">
          <a:extLst>
            <a:ext uri="{FF2B5EF4-FFF2-40B4-BE49-F238E27FC236}">
              <a16:creationId xmlns:a16="http://schemas.microsoft.com/office/drawing/2014/main" id="{5F2BD7CD-9761-45DA-AC5C-0AC9E585EC0F}"/>
            </a:ext>
          </a:extLst>
        </xdr:cNvPr>
        <xdr:cNvGrpSpPr>
          <a:grpSpLocks/>
        </xdr:cNvGrpSpPr>
      </xdr:nvGrpSpPr>
      <xdr:grpSpPr bwMode="auto">
        <a:xfrm>
          <a:off x="7111365" y="443865"/>
          <a:ext cx="2628899" cy="234315"/>
          <a:chOff x="2381" y="720"/>
          <a:chExt cx="3154" cy="65"/>
        </a:xfrm>
      </xdr:grpSpPr>
      <xdr:pic>
        <xdr:nvPicPr>
          <xdr:cNvPr id="5" name="6 Imagen">
            <a:extLst>
              <a:ext uri="{FF2B5EF4-FFF2-40B4-BE49-F238E27FC236}">
                <a16:creationId xmlns:a16="http://schemas.microsoft.com/office/drawing/2014/main" id="{AF6553E9-2338-4E8C-A81B-C935238B4C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F25845C-C373-4DDC-BE18-8268CDABF9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47625</xdr:rowOff>
    </xdr:from>
    <xdr:ext cx="1529862" cy="271054"/>
    <xdr:pic>
      <xdr:nvPicPr>
        <xdr:cNvPr id="7" name="Imagen 6">
          <a:extLst>
            <a:ext uri="{FF2B5EF4-FFF2-40B4-BE49-F238E27FC236}">
              <a16:creationId xmlns:a16="http://schemas.microsoft.com/office/drawing/2014/main" id="{200520BA-DAE8-49A3-AFDD-237C94F5F543}"/>
            </a:ext>
          </a:extLst>
        </xdr:cNvPr>
        <xdr:cNvPicPr>
          <a:picLocks noChangeAspect="1"/>
        </xdr:cNvPicPr>
      </xdr:nvPicPr>
      <xdr:blipFill>
        <a:blip xmlns:r="http://schemas.openxmlformats.org/officeDocument/2006/relationships" r:embed="rId4"/>
        <a:stretch>
          <a:fillRect/>
        </a:stretch>
      </xdr:blipFill>
      <xdr:spPr>
        <a:xfrm>
          <a:off x="3524250" y="428625"/>
          <a:ext cx="1529862" cy="271054"/>
        </a:xfrm>
        <a:prstGeom prst="rect">
          <a:avLst/>
        </a:prstGeom>
      </xdr:spPr>
    </xdr:pic>
    <xdr:clientData/>
  </xdr:one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5635ED68-BF60-46B9-B340-6D906E045162}"/>
            </a:ext>
          </a:extLst>
        </xdr:cNvPr>
        <xdr:cNvSpPr txBox="1"/>
      </xdr:nvSpPr>
      <xdr:spPr>
        <a:xfrm>
          <a:off x="3966210" y="190119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B783ED26-0FB7-4354-BFFF-6120C20C15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7048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469583D4-AFCC-4CAB-91B1-177A59E1D7CC}"/>
            </a:ext>
          </a:extLst>
        </xdr:cNvPr>
        <xdr:cNvSpPr txBox="1"/>
      </xdr:nvSpPr>
      <xdr:spPr>
        <a:xfrm>
          <a:off x="4229100" y="38100"/>
          <a:ext cx="0"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A97761A1-E65F-4EBA-A987-75C6144E6093}"/>
            </a:ext>
          </a:extLst>
        </xdr:cNvPr>
        <xdr:cNvGrpSpPr>
          <a:grpSpLocks/>
        </xdr:cNvGrpSpPr>
      </xdr:nvGrpSpPr>
      <xdr:grpSpPr bwMode="auto">
        <a:xfrm>
          <a:off x="7147561" y="443865"/>
          <a:ext cx="2886074" cy="66675"/>
          <a:chOff x="2381" y="720"/>
          <a:chExt cx="3154" cy="65"/>
        </a:xfrm>
      </xdr:grpSpPr>
      <xdr:pic>
        <xdr:nvPicPr>
          <xdr:cNvPr id="5" name="6 Imagen">
            <a:extLst>
              <a:ext uri="{FF2B5EF4-FFF2-40B4-BE49-F238E27FC236}">
                <a16:creationId xmlns:a16="http://schemas.microsoft.com/office/drawing/2014/main" id="{DBB49210-1E28-4D58-BA91-CE48C2779F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20B4FFF2-794D-4611-9896-EB1034AA961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5</xdr:col>
      <xdr:colOff>1266824</xdr:colOff>
      <xdr:row>1</xdr:row>
      <xdr:rowOff>57150</xdr:rowOff>
    </xdr:from>
    <xdr:ext cx="1533526" cy="271054"/>
    <xdr:pic>
      <xdr:nvPicPr>
        <xdr:cNvPr id="7" name="Imagen 6">
          <a:extLst>
            <a:ext uri="{FF2B5EF4-FFF2-40B4-BE49-F238E27FC236}">
              <a16:creationId xmlns:a16="http://schemas.microsoft.com/office/drawing/2014/main" id="{8B8B1CE6-BF3E-4607-B06D-75CD5D3F5958}"/>
            </a:ext>
          </a:extLst>
        </xdr:cNvPr>
        <xdr:cNvPicPr>
          <a:picLocks noChangeAspect="1"/>
        </xdr:cNvPicPr>
      </xdr:nvPicPr>
      <xdr:blipFill>
        <a:blip xmlns:r="http://schemas.openxmlformats.org/officeDocument/2006/relationships" r:embed="rId4"/>
        <a:stretch>
          <a:fillRect/>
        </a:stretch>
      </xdr:blipFill>
      <xdr:spPr>
        <a:xfrm>
          <a:off x="4229099" y="247650"/>
          <a:ext cx="1533526" cy="271054"/>
        </a:xfrm>
        <a:prstGeom prst="rect">
          <a:avLst/>
        </a:prstGeom>
      </xdr:spPr>
    </xdr:pic>
    <xdr:clientData/>
  </xdr:one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A859DFC3-6739-4995-95F5-0FEEA467B170}"/>
            </a:ext>
          </a:extLst>
        </xdr:cNvPr>
        <xdr:cNvSpPr txBox="1"/>
      </xdr:nvSpPr>
      <xdr:spPr>
        <a:xfrm>
          <a:off x="4709160" y="47244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4217</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680">
      <pivotArea field="1" type="button" dataOnly="0" labelOnly="1" outline="0" axis="axisRow" fieldPosition="1"/>
    </format>
    <format dxfId="2679">
      <pivotArea dataOnly="0" labelOnly="1" outline="0" fieldPosition="0">
        <references count="1">
          <reference field="0" count="1">
            <x v="0"/>
          </reference>
        </references>
      </pivotArea>
    </format>
    <format dxfId="2678">
      <pivotArea dataOnly="0" labelOnly="1" outline="0" fieldPosition="0">
        <references count="1">
          <reference field="0" count="1">
            <x v="1"/>
          </reference>
        </references>
      </pivotArea>
    </format>
    <format dxfId="2677">
      <pivotArea dataOnly="0" labelOnly="1" outline="0" fieldPosition="0">
        <references count="2">
          <reference field="0" count="1" selected="0">
            <x v="0"/>
          </reference>
          <reference field="1" count="5">
            <x v="0"/>
            <x v="6"/>
            <x v="7"/>
            <x v="8"/>
            <x v="9"/>
          </reference>
        </references>
      </pivotArea>
    </format>
    <format dxfId="2676">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675" dataDxfId="2674">
  <autoFilter ref="B237:C247" xr:uid="{00000000-0009-0000-0100-000001000000}"/>
  <tableColumns count="2">
    <tableColumn id="1" xr3:uid="{A0349234-F02A-492A-9A80-ED44E1EC4FF0}" name="Criterios" dataDxfId="2673"/>
    <tableColumn id="2" xr3:uid="{B9F25166-5D8D-4E4E-96B0-E759CC81BF3C}" name="Subcriterios" dataDxfId="2672"/>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workbookViewId="0">
      <selection sqref="A1:F1"/>
    </sheetView>
  </sheetViews>
  <sheetFormatPr baseColWidth="10" defaultColWidth="11.44140625" defaultRowHeight="14.4" x14ac:dyDescent="0.3"/>
  <cols>
    <col min="1" max="1" width="28.109375" customWidth="1"/>
    <col min="2" max="2" width="18" customWidth="1"/>
    <col min="3" max="3" width="14.109375" style="83" customWidth="1"/>
    <col min="4" max="8" width="12.44140625" customWidth="1"/>
  </cols>
  <sheetData>
    <row r="1" spans="1:9" ht="42" customHeight="1" x14ac:dyDescent="0.4">
      <c r="A1" s="276" t="s">
        <v>0</v>
      </c>
      <c r="B1" s="276"/>
      <c r="C1" s="276"/>
      <c r="D1" s="276"/>
      <c r="E1" s="276"/>
      <c r="F1" s="276"/>
    </row>
    <row r="5" spans="1:9" x14ac:dyDescent="0.3">
      <c r="D5" s="92"/>
      <c r="E5" s="92"/>
      <c r="F5" s="92"/>
      <c r="G5" s="92"/>
      <c r="H5" s="92"/>
    </row>
    <row r="6" spans="1:9" x14ac:dyDescent="0.3">
      <c r="D6" s="92"/>
      <c r="E6" s="92"/>
      <c r="F6" s="92"/>
      <c r="G6" s="92"/>
      <c r="H6" s="92"/>
    </row>
    <row r="7" spans="1:9" ht="33.6" x14ac:dyDescent="0.65">
      <c r="A7" s="277" t="s">
        <v>1</v>
      </c>
      <c r="B7" s="277"/>
      <c r="C7" s="277"/>
      <c r="D7" s="277"/>
      <c r="E7" s="277"/>
      <c r="F7" s="277"/>
      <c r="G7" s="277"/>
      <c r="H7" s="277"/>
      <c r="I7" s="277"/>
    </row>
    <row r="9" spans="1:9" s="84" customFormat="1" ht="81.75" customHeight="1" x14ac:dyDescent="0.25">
      <c r="A9" s="85" t="s">
        <v>2</v>
      </c>
      <c r="B9" s="278" t="s">
        <v>3</v>
      </c>
      <c r="C9" s="278"/>
      <c r="D9" s="278"/>
      <c r="E9" s="278"/>
      <c r="F9" s="278"/>
      <c r="G9" s="278"/>
      <c r="H9" s="278"/>
      <c r="I9" s="278"/>
    </row>
    <row r="10" spans="1:9" s="84" customFormat="1" ht="16.649999999999999" customHeight="1" x14ac:dyDescent="0.25">
      <c r="A10" s="90"/>
      <c r="B10" s="91"/>
      <c r="C10" s="91"/>
      <c r="D10" s="90"/>
      <c r="E10" s="89"/>
    </row>
    <row r="11" spans="1:9" s="84" customFormat="1" ht="84" customHeight="1" x14ac:dyDescent="0.25">
      <c r="A11" s="85" t="s">
        <v>4</v>
      </c>
      <c r="B11" s="86" t="s">
        <v>5</v>
      </c>
      <c r="C11" s="275" t="s">
        <v>6</v>
      </c>
      <c r="D11" s="275"/>
      <c r="E11" s="275"/>
      <c r="F11" s="275"/>
      <c r="G11" s="275"/>
      <c r="H11" s="275"/>
      <c r="I11" s="275"/>
    </row>
    <row r="12" spans="1:9" ht="32.25" customHeight="1" x14ac:dyDescent="0.3">
      <c r="A12" s="88"/>
    </row>
    <row r="13" spans="1:9" ht="32.25" customHeight="1" x14ac:dyDescent="0.3">
      <c r="A13" s="87" t="s">
        <v>7</v>
      </c>
      <c r="B13" s="275" t="s">
        <v>8</v>
      </c>
      <c r="C13" s="275"/>
      <c r="D13" s="275"/>
      <c r="E13" s="275"/>
      <c r="F13" s="275"/>
      <c r="G13" s="275"/>
      <c r="H13" s="275"/>
      <c r="I13" s="275"/>
    </row>
    <row r="14" spans="1:9" s="84" customFormat="1" ht="69" customHeight="1" x14ac:dyDescent="0.25">
      <c r="A14" s="87" t="s">
        <v>9</v>
      </c>
      <c r="B14" s="275"/>
      <c r="C14" s="275"/>
      <c r="D14" s="275"/>
      <c r="E14" s="275"/>
      <c r="F14" s="275"/>
      <c r="G14" s="275"/>
      <c r="H14" s="275"/>
      <c r="I14" s="275"/>
    </row>
    <row r="15" spans="1:9" s="84" customFormat="1" ht="54" customHeight="1" x14ac:dyDescent="0.25">
      <c r="A15" s="87" t="s">
        <v>10</v>
      </c>
      <c r="B15" s="275"/>
      <c r="C15" s="275"/>
      <c r="D15" s="275"/>
      <c r="E15" s="275"/>
      <c r="F15" s="275"/>
      <c r="G15" s="275"/>
      <c r="H15" s="275"/>
      <c r="I15" s="275"/>
    </row>
    <row r="16" spans="1:9" s="84" customFormat="1" ht="54" customHeight="1" x14ac:dyDescent="0.25">
      <c r="A16" s="85" t="s">
        <v>11</v>
      </c>
      <c r="B16" s="275"/>
      <c r="C16" s="275"/>
      <c r="D16" s="275"/>
      <c r="E16" s="275"/>
      <c r="F16" s="275"/>
      <c r="G16" s="275"/>
      <c r="H16" s="275"/>
      <c r="I16" s="275"/>
    </row>
    <row r="18" spans="1:9" s="84" customFormat="1" ht="54.75" customHeight="1" x14ac:dyDescent="0.25">
      <c r="A18" s="85" t="s">
        <v>12</v>
      </c>
      <c r="B18" s="274">
        <v>44342</v>
      </c>
      <c r="C18" s="274"/>
      <c r="D18" s="274"/>
      <c r="E18" s="274"/>
      <c r="F18" s="274"/>
      <c r="G18" s="274"/>
      <c r="H18" s="274"/>
      <c r="I18" s="274"/>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workbookViewId="0"/>
  </sheetViews>
  <sheetFormatPr baseColWidth="10" defaultColWidth="11.44140625" defaultRowHeight="14.4" x14ac:dyDescent="0.3"/>
  <cols>
    <col min="1" max="1" width="3.6640625" style="4" customWidth="1"/>
    <col min="2" max="2" width="6.6640625" style="4" customWidth="1"/>
    <col min="3" max="3" width="0.5546875" style="4" hidden="1" customWidth="1"/>
    <col min="4" max="4" width="11.44140625" style="4" hidden="1" customWidth="1"/>
    <col min="5" max="5" width="9.88671875" style="4" customWidth="1"/>
    <col min="6" max="8" width="11.44140625" style="4" hidden="1" customWidth="1"/>
    <col min="9" max="9" width="8.44140625" style="4" customWidth="1"/>
    <col min="10" max="11" width="11.44140625" style="4"/>
    <col min="12" max="12" width="0.109375" style="4" customWidth="1"/>
    <col min="13" max="13" width="0.33203125" style="4" hidden="1" customWidth="1"/>
    <col min="14" max="15" width="11.44140625" style="4" hidden="1" customWidth="1"/>
    <col min="16" max="16" width="11.44140625" style="4"/>
    <col min="17" max="17" width="10.33203125" style="4" customWidth="1"/>
    <col min="18" max="18" width="11.44140625" style="4" hidden="1" customWidth="1"/>
    <col min="19" max="19" width="0.88671875" style="4" hidden="1" customWidth="1"/>
    <col min="20" max="20" width="11.44140625" style="4" hidden="1" customWidth="1"/>
    <col min="21" max="21" width="0.109375" style="4" hidden="1" customWidth="1"/>
    <col min="22" max="22" width="11.44140625" style="4"/>
    <col min="23" max="23" width="10.109375" style="4" customWidth="1"/>
    <col min="24" max="24" width="3.88671875" style="4" hidden="1" customWidth="1"/>
    <col min="25" max="25" width="4.44140625" style="4" hidden="1" customWidth="1"/>
    <col min="26" max="27" width="11.44140625" style="4" hidden="1" customWidth="1"/>
    <col min="28" max="28" width="11.44140625" style="4"/>
    <col min="29" max="29" width="9.6640625" style="4" customWidth="1"/>
    <col min="30" max="30" width="1.5546875" style="4" hidden="1" customWidth="1"/>
    <col min="31" max="32" width="11.44140625" style="4" hidden="1" customWidth="1"/>
    <col min="33" max="33" width="0.88671875" style="4" hidden="1" customWidth="1"/>
    <col min="34" max="34" width="11.44140625" style="4"/>
    <col min="35" max="35" width="13" style="4" customWidth="1"/>
    <col min="36" max="37" width="1.5546875" style="4" hidden="1" customWidth="1"/>
    <col min="38" max="38" width="1" style="4" customWidth="1"/>
    <col min="39" max="40" width="11.44140625" style="4"/>
    <col min="41" max="41" width="4.5546875" style="4" customWidth="1"/>
    <col min="42" max="42" width="2.44140625" style="4" hidden="1" customWidth="1"/>
    <col min="43" max="45" width="11.44140625" style="4" hidden="1" customWidth="1"/>
    <col min="46" max="46" width="11.44140625" style="4"/>
    <col min="47" max="47" width="15.6640625" style="4" customWidth="1"/>
    <col min="48" max="16384" width="11.44140625" style="4"/>
  </cols>
  <sheetData>
    <row r="4" spans="2:47" x14ac:dyDescent="0.3">
      <c r="B4" s="424" t="s">
        <v>462</v>
      </c>
      <c r="C4" s="424"/>
      <c r="D4" s="424"/>
      <c r="E4" s="424"/>
      <c r="F4" s="424"/>
      <c r="G4" s="424"/>
      <c r="H4" s="424"/>
      <c r="I4" s="424"/>
      <c r="J4" s="425" t="s">
        <v>154</v>
      </c>
      <c r="K4" s="425"/>
      <c r="L4" s="425"/>
      <c r="M4" s="425"/>
      <c r="N4" s="425"/>
      <c r="O4" s="425"/>
      <c r="P4" s="425"/>
      <c r="Q4" s="425"/>
      <c r="R4" s="425"/>
      <c r="S4" s="425"/>
      <c r="T4" s="425"/>
      <c r="U4" s="425"/>
      <c r="V4" s="425"/>
      <c r="W4" s="425"/>
      <c r="X4" s="425"/>
      <c r="Y4" s="425"/>
      <c r="Z4" s="425"/>
      <c r="AA4" s="425"/>
      <c r="AB4" s="425"/>
      <c r="AC4" s="425"/>
      <c r="AD4" s="425"/>
      <c r="AE4" s="425"/>
      <c r="AF4" s="425"/>
      <c r="AG4" s="425"/>
      <c r="AH4" s="425"/>
      <c r="AI4" s="425"/>
      <c r="AJ4" s="425"/>
      <c r="AK4" s="425"/>
      <c r="AL4" s="425"/>
      <c r="AT4" s="426" t="s">
        <v>188</v>
      </c>
      <c r="AU4" s="426"/>
    </row>
    <row r="5" spans="2:47" x14ac:dyDescent="0.3">
      <c r="B5" s="424"/>
      <c r="C5" s="424"/>
      <c r="D5" s="424"/>
      <c r="E5" s="424"/>
      <c r="F5" s="424"/>
      <c r="G5" s="424"/>
      <c r="H5" s="424"/>
      <c r="I5" s="424"/>
      <c r="J5" s="425"/>
      <c r="K5" s="425"/>
      <c r="L5" s="425"/>
      <c r="M5" s="425"/>
      <c r="N5" s="425"/>
      <c r="O5" s="425"/>
      <c r="P5" s="425"/>
      <c r="Q5" s="425"/>
      <c r="R5" s="425"/>
      <c r="S5" s="425"/>
      <c r="T5" s="425"/>
      <c r="U5" s="425"/>
      <c r="V5" s="425"/>
      <c r="W5" s="425"/>
      <c r="X5" s="425"/>
      <c r="Y5" s="425"/>
      <c r="Z5" s="425"/>
      <c r="AA5" s="425"/>
      <c r="AB5" s="425"/>
      <c r="AC5" s="425"/>
      <c r="AD5" s="425"/>
      <c r="AE5" s="425"/>
      <c r="AF5" s="425"/>
      <c r="AG5" s="425"/>
      <c r="AH5" s="425"/>
      <c r="AI5" s="425"/>
      <c r="AJ5" s="425"/>
      <c r="AK5" s="425"/>
      <c r="AL5" s="425"/>
      <c r="AT5" s="426"/>
      <c r="AU5" s="426"/>
    </row>
    <row r="6" spans="2:47" x14ac:dyDescent="0.3">
      <c r="B6" s="424"/>
      <c r="C6" s="424"/>
      <c r="D6" s="424"/>
      <c r="E6" s="424"/>
      <c r="F6" s="424"/>
      <c r="G6" s="424"/>
      <c r="H6" s="424"/>
      <c r="I6" s="424"/>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5"/>
      <c r="AL6" s="425"/>
      <c r="AT6" s="426"/>
      <c r="AU6" s="426"/>
    </row>
    <row r="7" spans="2:47" ht="15" thickBot="1" x14ac:dyDescent="0.35"/>
    <row r="8" spans="2:47" ht="15.6" x14ac:dyDescent="0.3">
      <c r="B8" s="427" t="s">
        <v>342</v>
      </c>
      <c r="C8" s="427"/>
      <c r="D8" s="428"/>
      <c r="E8" s="395" t="s">
        <v>463</v>
      </c>
      <c r="F8" s="396"/>
      <c r="G8" s="396"/>
      <c r="H8" s="396"/>
      <c r="I8" s="397"/>
      <c r="J8" s="47" t="s">
        <v>464</v>
      </c>
      <c r="K8" s="48" t="s">
        <v>464</v>
      </c>
      <c r="L8" s="48" t="s">
        <v>464</v>
      </c>
      <c r="M8" s="48" t="s">
        <v>464</v>
      </c>
      <c r="N8" s="48" t="s">
        <v>464</v>
      </c>
      <c r="O8" s="49" t="s">
        <v>464</v>
      </c>
      <c r="P8" s="47" t="s">
        <v>464</v>
      </c>
      <c r="Q8" s="48" t="s">
        <v>464</v>
      </c>
      <c r="R8" s="48" t="s">
        <v>464</v>
      </c>
      <c r="S8" s="48" t="s">
        <v>464</v>
      </c>
      <c r="T8" s="48" t="s">
        <v>464</v>
      </c>
      <c r="U8" s="49" t="s">
        <v>464</v>
      </c>
      <c r="V8" s="47" t="s">
        <v>464</v>
      </c>
      <c r="W8" s="48" t="s">
        <v>464</v>
      </c>
      <c r="X8" s="48" t="s">
        <v>464</v>
      </c>
      <c r="Y8" s="48" t="s">
        <v>464</v>
      </c>
      <c r="Z8" s="48" t="s">
        <v>464</v>
      </c>
      <c r="AA8" s="49" t="s">
        <v>464</v>
      </c>
      <c r="AB8" s="47" t="s">
        <v>464</v>
      </c>
      <c r="AC8" s="48" t="s">
        <v>464</v>
      </c>
      <c r="AD8" s="48" t="s">
        <v>464</v>
      </c>
      <c r="AE8" s="48" t="s">
        <v>464</v>
      </c>
      <c r="AF8" s="48" t="s">
        <v>464</v>
      </c>
      <c r="AG8" s="49" t="s">
        <v>464</v>
      </c>
      <c r="AH8" s="50" t="s">
        <v>464</v>
      </c>
      <c r="AI8" s="51" t="s">
        <v>464</v>
      </c>
      <c r="AJ8" s="51" t="s">
        <v>464</v>
      </c>
      <c r="AK8" s="51" t="s">
        <v>464</v>
      </c>
      <c r="AL8" s="51" t="s">
        <v>464</v>
      </c>
      <c r="AN8" s="429" t="s">
        <v>465</v>
      </c>
      <c r="AO8" s="430"/>
      <c r="AP8" s="430"/>
      <c r="AQ8" s="430"/>
      <c r="AR8" s="430"/>
      <c r="AS8" s="431"/>
      <c r="AT8" s="413" t="s">
        <v>466</v>
      </c>
      <c r="AU8" s="413"/>
    </row>
    <row r="9" spans="2:47" ht="15.6" x14ac:dyDescent="0.3">
      <c r="B9" s="427"/>
      <c r="C9" s="427"/>
      <c r="D9" s="428"/>
      <c r="E9" s="401"/>
      <c r="F9" s="399"/>
      <c r="G9" s="399"/>
      <c r="H9" s="399"/>
      <c r="I9" s="400"/>
      <c r="J9" s="52" t="s">
        <v>464</v>
      </c>
      <c r="K9" s="53" t="s">
        <v>464</v>
      </c>
      <c r="L9" s="53" t="s">
        <v>464</v>
      </c>
      <c r="M9" s="53" t="s">
        <v>464</v>
      </c>
      <c r="N9" s="53" t="s">
        <v>464</v>
      </c>
      <c r="O9" s="54" t="s">
        <v>464</v>
      </c>
      <c r="P9" s="52" t="s">
        <v>464</v>
      </c>
      <c r="Q9" s="53" t="s">
        <v>464</v>
      </c>
      <c r="R9" s="53" t="s">
        <v>464</v>
      </c>
      <c r="S9" s="53" t="s">
        <v>464</v>
      </c>
      <c r="T9" s="53" t="s">
        <v>464</v>
      </c>
      <c r="U9" s="54" t="s">
        <v>464</v>
      </c>
      <c r="V9" s="52" t="s">
        <v>464</v>
      </c>
      <c r="W9" s="53" t="s">
        <v>464</v>
      </c>
      <c r="X9" s="53" t="s">
        <v>464</v>
      </c>
      <c r="Y9" s="53" t="s">
        <v>464</v>
      </c>
      <c r="Z9" s="53" t="s">
        <v>464</v>
      </c>
      <c r="AA9" s="54" t="s">
        <v>464</v>
      </c>
      <c r="AB9" s="52" t="s">
        <v>464</v>
      </c>
      <c r="AC9" s="53" t="s">
        <v>464</v>
      </c>
      <c r="AD9" s="53" t="s">
        <v>464</v>
      </c>
      <c r="AE9" s="53" t="s">
        <v>464</v>
      </c>
      <c r="AF9" s="53" t="s">
        <v>464</v>
      </c>
      <c r="AG9" s="54" t="s">
        <v>464</v>
      </c>
      <c r="AH9" s="55" t="s">
        <v>464</v>
      </c>
      <c r="AI9" s="56" t="s">
        <v>464</v>
      </c>
      <c r="AJ9" s="56" t="s">
        <v>464</v>
      </c>
      <c r="AK9" s="56" t="s">
        <v>464</v>
      </c>
      <c r="AL9" s="56" t="s">
        <v>464</v>
      </c>
      <c r="AN9" s="432"/>
      <c r="AO9" s="433"/>
      <c r="AP9" s="433"/>
      <c r="AQ9" s="433"/>
      <c r="AR9" s="433"/>
      <c r="AS9" s="434"/>
      <c r="AT9" s="413"/>
      <c r="AU9" s="413"/>
    </row>
    <row r="10" spans="2:47" ht="15.6" x14ac:dyDescent="0.3">
      <c r="B10" s="427"/>
      <c r="C10" s="427"/>
      <c r="D10" s="428"/>
      <c r="E10" s="401"/>
      <c r="F10" s="399"/>
      <c r="G10" s="399"/>
      <c r="H10" s="399"/>
      <c r="I10" s="400"/>
      <c r="J10" s="52" t="s">
        <v>464</v>
      </c>
      <c r="K10" s="53" t="s">
        <v>464</v>
      </c>
      <c r="L10" s="53" t="s">
        <v>464</v>
      </c>
      <c r="M10" s="53" t="s">
        <v>464</v>
      </c>
      <c r="N10" s="53" t="s">
        <v>464</v>
      </c>
      <c r="O10" s="54" t="s">
        <v>464</v>
      </c>
      <c r="P10" s="52" t="s">
        <v>464</v>
      </c>
      <c r="Q10" s="53" t="s">
        <v>464</v>
      </c>
      <c r="R10" s="53" t="s">
        <v>464</v>
      </c>
      <c r="S10" s="53" t="s">
        <v>464</v>
      </c>
      <c r="T10" s="53" t="s">
        <v>464</v>
      </c>
      <c r="U10" s="54" t="s">
        <v>464</v>
      </c>
      <c r="V10" s="52" t="s">
        <v>464</v>
      </c>
      <c r="W10" s="53" t="s">
        <v>464</v>
      </c>
      <c r="X10" s="53" t="s">
        <v>464</v>
      </c>
      <c r="Y10" s="53" t="s">
        <v>464</v>
      </c>
      <c r="Z10" s="53" t="s">
        <v>464</v>
      </c>
      <c r="AA10" s="54" t="s">
        <v>464</v>
      </c>
      <c r="AB10" s="52" t="s">
        <v>464</v>
      </c>
      <c r="AC10" s="53" t="s">
        <v>464</v>
      </c>
      <c r="AD10" s="53" t="s">
        <v>464</v>
      </c>
      <c r="AE10" s="53" t="s">
        <v>464</v>
      </c>
      <c r="AF10" s="53" t="s">
        <v>464</v>
      </c>
      <c r="AG10" s="54" t="s">
        <v>464</v>
      </c>
      <c r="AH10" s="55" t="s">
        <v>464</v>
      </c>
      <c r="AI10" s="56" t="s">
        <v>464</v>
      </c>
      <c r="AJ10" s="56" t="s">
        <v>464</v>
      </c>
      <c r="AK10" s="56" t="s">
        <v>464</v>
      </c>
      <c r="AL10" s="56" t="s">
        <v>464</v>
      </c>
      <c r="AN10" s="432"/>
      <c r="AO10" s="433"/>
      <c r="AP10" s="433"/>
      <c r="AQ10" s="433"/>
      <c r="AR10" s="433"/>
      <c r="AS10" s="434"/>
      <c r="AT10" s="413"/>
      <c r="AU10" s="413"/>
    </row>
    <row r="11" spans="2:47" ht="15.6" x14ac:dyDescent="0.3">
      <c r="B11" s="427"/>
      <c r="C11" s="427"/>
      <c r="D11" s="428"/>
      <c r="E11" s="401"/>
      <c r="F11" s="399"/>
      <c r="G11" s="399"/>
      <c r="H11" s="399"/>
      <c r="I11" s="400"/>
      <c r="J11" s="52" t="s">
        <v>464</v>
      </c>
      <c r="K11" s="53" t="s">
        <v>464</v>
      </c>
      <c r="L11" s="53" t="s">
        <v>464</v>
      </c>
      <c r="M11" s="53" t="s">
        <v>464</v>
      </c>
      <c r="N11" s="53" t="s">
        <v>464</v>
      </c>
      <c r="O11" s="54" t="s">
        <v>464</v>
      </c>
      <c r="P11" s="52" t="s">
        <v>464</v>
      </c>
      <c r="Q11" s="53" t="s">
        <v>464</v>
      </c>
      <c r="R11" s="53" t="s">
        <v>464</v>
      </c>
      <c r="S11" s="53" t="s">
        <v>464</v>
      </c>
      <c r="T11" s="53" t="s">
        <v>464</v>
      </c>
      <c r="U11" s="54" t="s">
        <v>464</v>
      </c>
      <c r="V11" s="52" t="s">
        <v>464</v>
      </c>
      <c r="W11" s="53" t="s">
        <v>464</v>
      </c>
      <c r="X11" s="53" t="s">
        <v>464</v>
      </c>
      <c r="Y11" s="53" t="s">
        <v>464</v>
      </c>
      <c r="Z11" s="53" t="s">
        <v>464</v>
      </c>
      <c r="AA11" s="54" t="s">
        <v>464</v>
      </c>
      <c r="AB11" s="52" t="s">
        <v>464</v>
      </c>
      <c r="AC11" s="53" t="s">
        <v>464</v>
      </c>
      <c r="AD11" s="53" t="s">
        <v>464</v>
      </c>
      <c r="AE11" s="53" t="s">
        <v>464</v>
      </c>
      <c r="AF11" s="53" t="s">
        <v>464</v>
      </c>
      <c r="AG11" s="54" t="s">
        <v>464</v>
      </c>
      <c r="AH11" s="55" t="s">
        <v>464</v>
      </c>
      <c r="AI11" s="56" t="s">
        <v>464</v>
      </c>
      <c r="AJ11" s="56" t="s">
        <v>464</v>
      </c>
      <c r="AK11" s="56" t="s">
        <v>464</v>
      </c>
      <c r="AL11" s="56" t="s">
        <v>464</v>
      </c>
      <c r="AN11" s="432"/>
      <c r="AO11" s="433"/>
      <c r="AP11" s="433"/>
      <c r="AQ11" s="433"/>
      <c r="AR11" s="433"/>
      <c r="AS11" s="434"/>
      <c r="AT11" s="413"/>
      <c r="AU11" s="413"/>
    </row>
    <row r="12" spans="2:47" ht="15.6" x14ac:dyDescent="0.3">
      <c r="B12" s="427"/>
      <c r="C12" s="427"/>
      <c r="D12" s="428"/>
      <c r="E12" s="401"/>
      <c r="F12" s="399"/>
      <c r="G12" s="399"/>
      <c r="H12" s="399"/>
      <c r="I12" s="400"/>
      <c r="J12" s="52" t="s">
        <v>464</v>
      </c>
      <c r="K12" s="53" t="s">
        <v>464</v>
      </c>
      <c r="L12" s="53" t="s">
        <v>464</v>
      </c>
      <c r="M12" s="53" t="s">
        <v>464</v>
      </c>
      <c r="N12" s="53" t="s">
        <v>464</v>
      </c>
      <c r="O12" s="54" t="s">
        <v>464</v>
      </c>
      <c r="P12" s="52" t="s">
        <v>464</v>
      </c>
      <c r="Q12" s="53" t="s">
        <v>464</v>
      </c>
      <c r="R12" s="53" t="s">
        <v>464</v>
      </c>
      <c r="S12" s="53" t="s">
        <v>464</v>
      </c>
      <c r="T12" s="53" t="s">
        <v>464</v>
      </c>
      <c r="U12" s="54" t="s">
        <v>464</v>
      </c>
      <c r="V12" s="52" t="s">
        <v>464</v>
      </c>
      <c r="W12" s="53" t="s">
        <v>464</v>
      </c>
      <c r="X12" s="53" t="s">
        <v>464</v>
      </c>
      <c r="Y12" s="53" t="s">
        <v>464</v>
      </c>
      <c r="Z12" s="53" t="s">
        <v>464</v>
      </c>
      <c r="AA12" s="54" t="s">
        <v>464</v>
      </c>
      <c r="AB12" s="52" t="s">
        <v>464</v>
      </c>
      <c r="AC12" s="53" t="s">
        <v>464</v>
      </c>
      <c r="AD12" s="53" t="s">
        <v>464</v>
      </c>
      <c r="AE12" s="53" t="s">
        <v>464</v>
      </c>
      <c r="AF12" s="53" t="s">
        <v>464</v>
      </c>
      <c r="AG12" s="54" t="s">
        <v>464</v>
      </c>
      <c r="AH12" s="55" t="s">
        <v>464</v>
      </c>
      <c r="AI12" s="56" t="s">
        <v>464</v>
      </c>
      <c r="AJ12" s="56" t="s">
        <v>464</v>
      </c>
      <c r="AK12" s="56" t="s">
        <v>464</v>
      </c>
      <c r="AL12" s="56" t="s">
        <v>464</v>
      </c>
      <c r="AN12" s="432"/>
      <c r="AO12" s="433"/>
      <c r="AP12" s="433"/>
      <c r="AQ12" s="433"/>
      <c r="AR12" s="433"/>
      <c r="AS12" s="434"/>
      <c r="AT12" s="413"/>
      <c r="AU12" s="413"/>
    </row>
    <row r="13" spans="2:47" ht="15.6" x14ac:dyDescent="0.3">
      <c r="B13" s="427"/>
      <c r="C13" s="427"/>
      <c r="D13" s="428"/>
      <c r="E13" s="401"/>
      <c r="F13" s="399"/>
      <c r="G13" s="399"/>
      <c r="H13" s="399"/>
      <c r="I13" s="400"/>
      <c r="J13" s="52" t="s">
        <v>464</v>
      </c>
      <c r="K13" s="53" t="s">
        <v>464</v>
      </c>
      <c r="L13" s="53" t="s">
        <v>464</v>
      </c>
      <c r="M13" s="53" t="s">
        <v>464</v>
      </c>
      <c r="N13" s="53" t="s">
        <v>464</v>
      </c>
      <c r="O13" s="54" t="s">
        <v>464</v>
      </c>
      <c r="P13" s="52" t="s">
        <v>464</v>
      </c>
      <c r="Q13" s="53" t="s">
        <v>464</v>
      </c>
      <c r="R13" s="53" t="s">
        <v>464</v>
      </c>
      <c r="S13" s="53" t="s">
        <v>464</v>
      </c>
      <c r="T13" s="53" t="s">
        <v>464</v>
      </c>
      <c r="U13" s="54" t="s">
        <v>464</v>
      </c>
      <c r="V13" s="52" t="s">
        <v>464</v>
      </c>
      <c r="W13" s="53" t="s">
        <v>464</v>
      </c>
      <c r="X13" s="53" t="s">
        <v>464</v>
      </c>
      <c r="Y13" s="53" t="s">
        <v>464</v>
      </c>
      <c r="Z13" s="53" t="s">
        <v>464</v>
      </c>
      <c r="AA13" s="54" t="s">
        <v>464</v>
      </c>
      <c r="AB13" s="52" t="s">
        <v>464</v>
      </c>
      <c r="AC13" s="53" t="s">
        <v>464</v>
      </c>
      <c r="AD13" s="53" t="s">
        <v>464</v>
      </c>
      <c r="AE13" s="53" t="s">
        <v>464</v>
      </c>
      <c r="AF13" s="53" t="s">
        <v>464</v>
      </c>
      <c r="AG13" s="54" t="s">
        <v>464</v>
      </c>
      <c r="AH13" s="55" t="s">
        <v>464</v>
      </c>
      <c r="AI13" s="56" t="s">
        <v>464</v>
      </c>
      <c r="AJ13" s="56" t="s">
        <v>464</v>
      </c>
      <c r="AK13" s="56" t="s">
        <v>464</v>
      </c>
      <c r="AL13" s="56" t="s">
        <v>464</v>
      </c>
      <c r="AN13" s="432"/>
      <c r="AO13" s="433"/>
      <c r="AP13" s="433"/>
      <c r="AQ13" s="433"/>
      <c r="AR13" s="433"/>
      <c r="AS13" s="434"/>
      <c r="AT13" s="413"/>
      <c r="AU13" s="413"/>
    </row>
    <row r="14" spans="2:47" ht="5.25" customHeight="1" thickBot="1" x14ac:dyDescent="0.35">
      <c r="B14" s="427"/>
      <c r="C14" s="427"/>
      <c r="D14" s="428"/>
      <c r="E14" s="401"/>
      <c r="F14" s="399"/>
      <c r="G14" s="399"/>
      <c r="H14" s="399"/>
      <c r="I14" s="400"/>
      <c r="J14" s="52" t="s">
        <v>464</v>
      </c>
      <c r="K14" s="53" t="s">
        <v>464</v>
      </c>
      <c r="L14" s="53" t="s">
        <v>464</v>
      </c>
      <c r="M14" s="53" t="s">
        <v>464</v>
      </c>
      <c r="N14" s="53" t="s">
        <v>464</v>
      </c>
      <c r="O14" s="54" t="s">
        <v>464</v>
      </c>
      <c r="P14" s="52" t="s">
        <v>464</v>
      </c>
      <c r="Q14" s="53" t="s">
        <v>464</v>
      </c>
      <c r="R14" s="53" t="s">
        <v>464</v>
      </c>
      <c r="S14" s="53" t="s">
        <v>464</v>
      </c>
      <c r="T14" s="53" t="s">
        <v>464</v>
      </c>
      <c r="U14" s="54" t="s">
        <v>464</v>
      </c>
      <c r="V14" s="52" t="s">
        <v>464</v>
      </c>
      <c r="W14" s="53" t="s">
        <v>464</v>
      </c>
      <c r="X14" s="53" t="s">
        <v>464</v>
      </c>
      <c r="Y14" s="53" t="s">
        <v>464</v>
      </c>
      <c r="Z14" s="53" t="s">
        <v>464</v>
      </c>
      <c r="AA14" s="54" t="s">
        <v>464</v>
      </c>
      <c r="AB14" s="52" t="s">
        <v>464</v>
      </c>
      <c r="AC14" s="53" t="s">
        <v>464</v>
      </c>
      <c r="AD14" s="53" t="s">
        <v>464</v>
      </c>
      <c r="AE14" s="53" t="s">
        <v>464</v>
      </c>
      <c r="AF14" s="53" t="s">
        <v>464</v>
      </c>
      <c r="AG14" s="54" t="s">
        <v>464</v>
      </c>
      <c r="AH14" s="55" t="s">
        <v>464</v>
      </c>
      <c r="AI14" s="56" t="s">
        <v>464</v>
      </c>
      <c r="AJ14" s="56" t="s">
        <v>464</v>
      </c>
      <c r="AK14" s="56" t="s">
        <v>464</v>
      </c>
      <c r="AL14" s="56" t="s">
        <v>464</v>
      </c>
      <c r="AN14" s="432"/>
      <c r="AO14" s="433"/>
      <c r="AP14" s="433"/>
      <c r="AQ14" s="433"/>
      <c r="AR14" s="433"/>
      <c r="AS14" s="434"/>
      <c r="AT14" s="413"/>
      <c r="AU14" s="413"/>
    </row>
    <row r="15" spans="2:47" ht="16.2" hidden="1" thickBot="1" x14ac:dyDescent="0.35">
      <c r="B15" s="427"/>
      <c r="C15" s="427"/>
      <c r="D15" s="428"/>
      <c r="E15" s="401"/>
      <c r="F15" s="399"/>
      <c r="G15" s="399"/>
      <c r="H15" s="399"/>
      <c r="I15" s="400"/>
      <c r="J15" s="52" t="s">
        <v>464</v>
      </c>
      <c r="K15" s="53" t="s">
        <v>464</v>
      </c>
      <c r="L15" s="53" t="s">
        <v>464</v>
      </c>
      <c r="M15" s="53" t="s">
        <v>464</v>
      </c>
      <c r="N15" s="53" t="s">
        <v>464</v>
      </c>
      <c r="O15" s="54" t="s">
        <v>464</v>
      </c>
      <c r="P15" s="52" t="s">
        <v>464</v>
      </c>
      <c r="Q15" s="53" t="s">
        <v>464</v>
      </c>
      <c r="R15" s="53" t="s">
        <v>464</v>
      </c>
      <c r="S15" s="53" t="s">
        <v>464</v>
      </c>
      <c r="T15" s="53" t="s">
        <v>464</v>
      </c>
      <c r="U15" s="54" t="s">
        <v>464</v>
      </c>
      <c r="V15" s="52" t="s">
        <v>464</v>
      </c>
      <c r="W15" s="53" t="s">
        <v>464</v>
      </c>
      <c r="X15" s="53" t="s">
        <v>464</v>
      </c>
      <c r="Y15" s="53" t="s">
        <v>464</v>
      </c>
      <c r="Z15" s="53" t="s">
        <v>464</v>
      </c>
      <c r="AA15" s="54" t="s">
        <v>464</v>
      </c>
      <c r="AB15" s="52" t="s">
        <v>464</v>
      </c>
      <c r="AC15" s="53" t="s">
        <v>464</v>
      </c>
      <c r="AD15" s="53" t="s">
        <v>464</v>
      </c>
      <c r="AE15" s="53" t="s">
        <v>464</v>
      </c>
      <c r="AF15" s="53" t="s">
        <v>464</v>
      </c>
      <c r="AG15" s="54" t="s">
        <v>464</v>
      </c>
      <c r="AH15" s="55" t="s">
        <v>464</v>
      </c>
      <c r="AI15" s="56" t="s">
        <v>464</v>
      </c>
      <c r="AJ15" s="56" t="s">
        <v>464</v>
      </c>
      <c r="AK15" s="56" t="s">
        <v>464</v>
      </c>
      <c r="AL15" s="56" t="s">
        <v>464</v>
      </c>
      <c r="AN15" s="432"/>
      <c r="AO15" s="433"/>
      <c r="AP15" s="433"/>
      <c r="AQ15" s="433"/>
      <c r="AR15" s="433"/>
      <c r="AS15" s="434"/>
      <c r="AT15" s="33"/>
      <c r="AU15" s="33"/>
    </row>
    <row r="16" spans="2:47" ht="16.2" hidden="1" thickBot="1" x14ac:dyDescent="0.35">
      <c r="B16" s="427"/>
      <c r="C16" s="427"/>
      <c r="D16" s="428"/>
      <c r="E16" s="401"/>
      <c r="F16" s="399"/>
      <c r="G16" s="399"/>
      <c r="H16" s="399"/>
      <c r="I16" s="400"/>
      <c r="J16" s="52" t="s">
        <v>464</v>
      </c>
      <c r="K16" s="53" t="s">
        <v>464</v>
      </c>
      <c r="L16" s="53" t="s">
        <v>464</v>
      </c>
      <c r="M16" s="53" t="s">
        <v>464</v>
      </c>
      <c r="N16" s="53" t="s">
        <v>464</v>
      </c>
      <c r="O16" s="54" t="s">
        <v>464</v>
      </c>
      <c r="P16" s="52" t="s">
        <v>464</v>
      </c>
      <c r="Q16" s="53" t="s">
        <v>464</v>
      </c>
      <c r="R16" s="53" t="s">
        <v>464</v>
      </c>
      <c r="S16" s="53" t="s">
        <v>464</v>
      </c>
      <c r="T16" s="53" t="s">
        <v>464</v>
      </c>
      <c r="U16" s="54" t="s">
        <v>464</v>
      </c>
      <c r="V16" s="52" t="s">
        <v>464</v>
      </c>
      <c r="W16" s="53" t="s">
        <v>464</v>
      </c>
      <c r="X16" s="53" t="s">
        <v>464</v>
      </c>
      <c r="Y16" s="53" t="s">
        <v>464</v>
      </c>
      <c r="Z16" s="53" t="s">
        <v>464</v>
      </c>
      <c r="AA16" s="54" t="s">
        <v>464</v>
      </c>
      <c r="AB16" s="52" t="s">
        <v>464</v>
      </c>
      <c r="AC16" s="53" t="s">
        <v>464</v>
      </c>
      <c r="AD16" s="53" t="s">
        <v>464</v>
      </c>
      <c r="AE16" s="53" t="s">
        <v>464</v>
      </c>
      <c r="AF16" s="53" t="s">
        <v>464</v>
      </c>
      <c r="AG16" s="54" t="s">
        <v>464</v>
      </c>
      <c r="AH16" s="55" t="s">
        <v>464</v>
      </c>
      <c r="AI16" s="56" t="s">
        <v>464</v>
      </c>
      <c r="AJ16" s="56" t="s">
        <v>464</v>
      </c>
      <c r="AK16" s="56" t="s">
        <v>464</v>
      </c>
      <c r="AL16" s="56" t="s">
        <v>464</v>
      </c>
      <c r="AN16" s="432"/>
      <c r="AO16" s="433"/>
      <c r="AP16" s="433"/>
      <c r="AQ16" s="433"/>
      <c r="AR16" s="433"/>
      <c r="AS16" s="434"/>
      <c r="AT16" s="33"/>
      <c r="AU16" s="33"/>
    </row>
    <row r="17" spans="2:47" ht="16.2" hidden="1" thickBot="1" x14ac:dyDescent="0.35">
      <c r="B17" s="427"/>
      <c r="C17" s="427"/>
      <c r="D17" s="428"/>
      <c r="E17" s="402"/>
      <c r="F17" s="403"/>
      <c r="G17" s="403"/>
      <c r="H17" s="403"/>
      <c r="I17" s="404"/>
      <c r="J17" s="57" t="s">
        <v>464</v>
      </c>
      <c r="K17" s="58" t="s">
        <v>464</v>
      </c>
      <c r="L17" s="58" t="s">
        <v>464</v>
      </c>
      <c r="M17" s="58" t="s">
        <v>464</v>
      </c>
      <c r="N17" s="58" t="s">
        <v>464</v>
      </c>
      <c r="O17" s="59" t="s">
        <v>464</v>
      </c>
      <c r="P17" s="52" t="s">
        <v>464</v>
      </c>
      <c r="Q17" s="53" t="s">
        <v>464</v>
      </c>
      <c r="R17" s="53" t="s">
        <v>464</v>
      </c>
      <c r="S17" s="53" t="s">
        <v>464</v>
      </c>
      <c r="T17" s="53" t="s">
        <v>464</v>
      </c>
      <c r="U17" s="54" t="s">
        <v>464</v>
      </c>
      <c r="V17" s="57" t="s">
        <v>464</v>
      </c>
      <c r="W17" s="58" t="s">
        <v>464</v>
      </c>
      <c r="X17" s="58" t="s">
        <v>464</v>
      </c>
      <c r="Y17" s="58" t="s">
        <v>464</v>
      </c>
      <c r="Z17" s="58" t="s">
        <v>464</v>
      </c>
      <c r="AA17" s="59" t="s">
        <v>464</v>
      </c>
      <c r="AB17" s="52" t="s">
        <v>464</v>
      </c>
      <c r="AC17" s="53" t="s">
        <v>464</v>
      </c>
      <c r="AD17" s="53" t="s">
        <v>464</v>
      </c>
      <c r="AE17" s="53" t="s">
        <v>464</v>
      </c>
      <c r="AF17" s="53" t="s">
        <v>464</v>
      </c>
      <c r="AG17" s="54" t="s">
        <v>464</v>
      </c>
      <c r="AH17" s="60" t="s">
        <v>464</v>
      </c>
      <c r="AI17" s="61" t="s">
        <v>464</v>
      </c>
      <c r="AJ17" s="61" t="s">
        <v>464</v>
      </c>
      <c r="AK17" s="61" t="s">
        <v>464</v>
      </c>
      <c r="AL17" s="61" t="s">
        <v>464</v>
      </c>
      <c r="AN17" s="435"/>
      <c r="AO17" s="436"/>
      <c r="AP17" s="436"/>
      <c r="AQ17" s="436"/>
      <c r="AR17" s="436"/>
      <c r="AS17" s="437"/>
      <c r="AT17" s="33"/>
      <c r="AU17" s="33"/>
    </row>
    <row r="18" spans="2:47" ht="15.75" customHeight="1" x14ac:dyDescent="0.3">
      <c r="B18" s="427"/>
      <c r="C18" s="427"/>
      <c r="D18" s="428"/>
      <c r="E18" s="395" t="s">
        <v>467</v>
      </c>
      <c r="F18" s="396"/>
      <c r="G18" s="396"/>
      <c r="H18" s="396"/>
      <c r="I18" s="396"/>
      <c r="J18" s="149" t="s">
        <v>464</v>
      </c>
      <c r="K18" s="150" t="s">
        <v>464</v>
      </c>
      <c r="L18" s="150" t="s">
        <v>464</v>
      </c>
      <c r="M18" s="150" t="s">
        <v>464</v>
      </c>
      <c r="N18" s="150" t="s">
        <v>464</v>
      </c>
      <c r="O18" s="151" t="s">
        <v>464</v>
      </c>
      <c r="P18" s="149" t="s">
        <v>464</v>
      </c>
      <c r="Q18" s="150" t="s">
        <v>464</v>
      </c>
      <c r="R18" s="62" t="s">
        <v>464</v>
      </c>
      <c r="S18" s="62" t="s">
        <v>464</v>
      </c>
      <c r="T18" s="62" t="s">
        <v>464</v>
      </c>
      <c r="U18" s="63" t="s">
        <v>464</v>
      </c>
      <c r="V18" s="47" t="s">
        <v>464</v>
      </c>
      <c r="W18" s="48" t="s">
        <v>464</v>
      </c>
      <c r="X18" s="48" t="s">
        <v>464</v>
      </c>
      <c r="Y18" s="48" t="s">
        <v>464</v>
      </c>
      <c r="Z18" s="48" t="s">
        <v>464</v>
      </c>
      <c r="AA18" s="49" t="s">
        <v>464</v>
      </c>
      <c r="AB18" s="47" t="s">
        <v>464</v>
      </c>
      <c r="AC18" s="48" t="s">
        <v>464</v>
      </c>
      <c r="AD18" s="48" t="s">
        <v>464</v>
      </c>
      <c r="AE18" s="48" t="s">
        <v>464</v>
      </c>
      <c r="AF18" s="48" t="s">
        <v>464</v>
      </c>
      <c r="AG18" s="49" t="s">
        <v>464</v>
      </c>
      <c r="AH18" s="50" t="s">
        <v>464</v>
      </c>
      <c r="AI18" s="51" t="s">
        <v>464</v>
      </c>
      <c r="AJ18" s="51" t="s">
        <v>464</v>
      </c>
      <c r="AK18" s="51" t="s">
        <v>464</v>
      </c>
      <c r="AL18" s="51" t="s">
        <v>464</v>
      </c>
      <c r="AN18" s="438" t="s">
        <v>468</v>
      </c>
      <c r="AO18" s="439"/>
      <c r="AP18" s="439"/>
      <c r="AQ18" s="439"/>
      <c r="AR18" s="439"/>
      <c r="AS18" s="439"/>
      <c r="AT18" s="444" t="s">
        <v>469</v>
      </c>
      <c r="AU18" s="445"/>
    </row>
    <row r="19" spans="2:47" ht="15.75" customHeight="1" x14ac:dyDescent="0.3">
      <c r="B19" s="427"/>
      <c r="C19" s="427"/>
      <c r="D19" s="428"/>
      <c r="E19" s="398"/>
      <c r="F19" s="399"/>
      <c r="G19" s="399"/>
      <c r="H19" s="399"/>
      <c r="I19" s="399"/>
      <c r="J19" s="152" t="s">
        <v>464</v>
      </c>
      <c r="K19" s="153" t="s">
        <v>464</v>
      </c>
      <c r="L19" s="153" t="s">
        <v>464</v>
      </c>
      <c r="M19" s="153" t="s">
        <v>464</v>
      </c>
      <c r="N19" s="153" t="s">
        <v>464</v>
      </c>
      <c r="O19" s="154" t="s">
        <v>464</v>
      </c>
      <c r="P19" s="152" t="s">
        <v>464</v>
      </c>
      <c r="Q19" s="153" t="s">
        <v>464</v>
      </c>
      <c r="R19" s="65" t="s">
        <v>464</v>
      </c>
      <c r="S19" s="65" t="s">
        <v>464</v>
      </c>
      <c r="T19" s="65" t="s">
        <v>464</v>
      </c>
      <c r="U19" s="66" t="s">
        <v>464</v>
      </c>
      <c r="V19" s="52" t="s">
        <v>464</v>
      </c>
      <c r="W19" s="53" t="s">
        <v>464</v>
      </c>
      <c r="X19" s="53" t="s">
        <v>464</v>
      </c>
      <c r="Y19" s="53" t="s">
        <v>464</v>
      </c>
      <c r="Z19" s="53" t="s">
        <v>464</v>
      </c>
      <c r="AA19" s="54" t="s">
        <v>464</v>
      </c>
      <c r="AB19" s="52" t="s">
        <v>464</v>
      </c>
      <c r="AC19" s="53" t="s">
        <v>464</v>
      </c>
      <c r="AD19" s="53" t="s">
        <v>464</v>
      </c>
      <c r="AE19" s="53" t="s">
        <v>464</v>
      </c>
      <c r="AF19" s="53" t="s">
        <v>464</v>
      </c>
      <c r="AG19" s="54" t="s">
        <v>464</v>
      </c>
      <c r="AH19" s="55" t="s">
        <v>464</v>
      </c>
      <c r="AI19" s="56" t="s">
        <v>464</v>
      </c>
      <c r="AJ19" s="56" t="s">
        <v>464</v>
      </c>
      <c r="AK19" s="56" t="s">
        <v>464</v>
      </c>
      <c r="AL19" s="56" t="s">
        <v>464</v>
      </c>
      <c r="AN19" s="440"/>
      <c r="AO19" s="441"/>
      <c r="AP19" s="441"/>
      <c r="AQ19" s="441"/>
      <c r="AR19" s="441"/>
      <c r="AS19" s="441"/>
      <c r="AT19" s="446"/>
      <c r="AU19" s="447"/>
    </row>
    <row r="20" spans="2:47" ht="15.75" customHeight="1" x14ac:dyDescent="0.3">
      <c r="B20" s="427"/>
      <c r="C20" s="427"/>
      <c r="D20" s="428"/>
      <c r="E20" s="401"/>
      <c r="F20" s="399"/>
      <c r="G20" s="399"/>
      <c r="H20" s="399"/>
      <c r="I20" s="399"/>
      <c r="J20" s="152" t="s">
        <v>464</v>
      </c>
      <c r="K20" s="153" t="s">
        <v>464</v>
      </c>
      <c r="L20" s="153" t="s">
        <v>464</v>
      </c>
      <c r="M20" s="153" t="s">
        <v>464</v>
      </c>
      <c r="N20" s="153" t="s">
        <v>464</v>
      </c>
      <c r="O20" s="154" t="s">
        <v>464</v>
      </c>
      <c r="P20" s="152" t="s">
        <v>464</v>
      </c>
      <c r="Q20" s="153" t="s">
        <v>464</v>
      </c>
      <c r="R20" s="65" t="s">
        <v>464</v>
      </c>
      <c r="S20" s="65" t="s">
        <v>464</v>
      </c>
      <c r="T20" s="65" t="s">
        <v>464</v>
      </c>
      <c r="U20" s="66" t="s">
        <v>464</v>
      </c>
      <c r="V20" s="52" t="s">
        <v>464</v>
      </c>
      <c r="W20" s="53" t="s">
        <v>464</v>
      </c>
      <c r="X20" s="53" t="s">
        <v>464</v>
      </c>
      <c r="Y20" s="53" t="s">
        <v>464</v>
      </c>
      <c r="Z20" s="53" t="s">
        <v>464</v>
      </c>
      <c r="AA20" s="54" t="s">
        <v>464</v>
      </c>
      <c r="AB20" s="52" t="s">
        <v>464</v>
      </c>
      <c r="AC20" s="53" t="s">
        <v>464</v>
      </c>
      <c r="AD20" s="53" t="s">
        <v>464</v>
      </c>
      <c r="AE20" s="53" t="s">
        <v>464</v>
      </c>
      <c r="AF20" s="53" t="s">
        <v>464</v>
      </c>
      <c r="AG20" s="54" t="s">
        <v>464</v>
      </c>
      <c r="AH20" s="55" t="s">
        <v>464</v>
      </c>
      <c r="AI20" s="56" t="s">
        <v>464</v>
      </c>
      <c r="AJ20" s="56" t="s">
        <v>464</v>
      </c>
      <c r="AK20" s="56" t="s">
        <v>464</v>
      </c>
      <c r="AL20" s="56" t="s">
        <v>464</v>
      </c>
      <c r="AN20" s="440"/>
      <c r="AO20" s="441"/>
      <c r="AP20" s="441"/>
      <c r="AQ20" s="441"/>
      <c r="AR20" s="441"/>
      <c r="AS20" s="441"/>
      <c r="AT20" s="446"/>
      <c r="AU20" s="447"/>
    </row>
    <row r="21" spans="2:47" ht="15.75" customHeight="1" x14ac:dyDescent="0.3">
      <c r="B21" s="427"/>
      <c r="C21" s="427"/>
      <c r="D21" s="428"/>
      <c r="E21" s="401"/>
      <c r="F21" s="399"/>
      <c r="G21" s="399"/>
      <c r="H21" s="399"/>
      <c r="I21" s="399"/>
      <c r="J21" s="152" t="s">
        <v>464</v>
      </c>
      <c r="K21" s="153" t="s">
        <v>464</v>
      </c>
      <c r="L21" s="153" t="s">
        <v>464</v>
      </c>
      <c r="M21" s="153" t="s">
        <v>464</v>
      </c>
      <c r="N21" s="153" t="s">
        <v>464</v>
      </c>
      <c r="O21" s="154" t="s">
        <v>464</v>
      </c>
      <c r="P21" s="152" t="s">
        <v>464</v>
      </c>
      <c r="Q21" s="153" t="s">
        <v>464</v>
      </c>
      <c r="R21" s="65" t="s">
        <v>464</v>
      </c>
      <c r="S21" s="65" t="s">
        <v>464</v>
      </c>
      <c r="T21" s="65" t="s">
        <v>464</v>
      </c>
      <c r="U21" s="66" t="s">
        <v>464</v>
      </c>
      <c r="V21" s="52" t="s">
        <v>464</v>
      </c>
      <c r="W21" s="53" t="s">
        <v>464</v>
      </c>
      <c r="X21" s="53" t="s">
        <v>464</v>
      </c>
      <c r="Y21" s="53" t="s">
        <v>464</v>
      </c>
      <c r="Z21" s="53" t="s">
        <v>464</v>
      </c>
      <c r="AA21" s="54" t="s">
        <v>464</v>
      </c>
      <c r="AB21" s="52" t="s">
        <v>464</v>
      </c>
      <c r="AC21" s="53" t="s">
        <v>464</v>
      </c>
      <c r="AD21" s="53" t="s">
        <v>464</v>
      </c>
      <c r="AE21" s="53" t="s">
        <v>464</v>
      </c>
      <c r="AF21" s="53" t="s">
        <v>464</v>
      </c>
      <c r="AG21" s="54" t="s">
        <v>464</v>
      </c>
      <c r="AH21" s="55" t="s">
        <v>464</v>
      </c>
      <c r="AI21" s="56" t="s">
        <v>464</v>
      </c>
      <c r="AJ21" s="56" t="s">
        <v>464</v>
      </c>
      <c r="AK21" s="56" t="s">
        <v>464</v>
      </c>
      <c r="AL21" s="56" t="s">
        <v>464</v>
      </c>
      <c r="AN21" s="440"/>
      <c r="AO21" s="441"/>
      <c r="AP21" s="441"/>
      <c r="AQ21" s="441"/>
      <c r="AR21" s="441"/>
      <c r="AS21" s="441"/>
      <c r="AT21" s="446"/>
      <c r="AU21" s="447"/>
    </row>
    <row r="22" spans="2:47" ht="15.75" customHeight="1" x14ac:dyDescent="0.3">
      <c r="B22" s="427"/>
      <c r="C22" s="427"/>
      <c r="D22" s="428"/>
      <c r="E22" s="401"/>
      <c r="F22" s="399"/>
      <c r="G22" s="399"/>
      <c r="H22" s="399"/>
      <c r="I22" s="399"/>
      <c r="J22" s="152" t="s">
        <v>464</v>
      </c>
      <c r="K22" s="153" t="s">
        <v>464</v>
      </c>
      <c r="L22" s="153" t="s">
        <v>464</v>
      </c>
      <c r="M22" s="153" t="s">
        <v>464</v>
      </c>
      <c r="N22" s="153" t="s">
        <v>464</v>
      </c>
      <c r="O22" s="154" t="s">
        <v>464</v>
      </c>
      <c r="P22" s="152" t="s">
        <v>464</v>
      </c>
      <c r="Q22" s="153" t="s">
        <v>464</v>
      </c>
      <c r="R22" s="65" t="s">
        <v>464</v>
      </c>
      <c r="S22" s="65" t="s">
        <v>464</v>
      </c>
      <c r="T22" s="65" t="s">
        <v>464</v>
      </c>
      <c r="U22" s="66" t="s">
        <v>464</v>
      </c>
      <c r="V22" s="52" t="s">
        <v>464</v>
      </c>
      <c r="W22" s="53" t="s">
        <v>464</v>
      </c>
      <c r="X22" s="53" t="s">
        <v>464</v>
      </c>
      <c r="Y22" s="53" t="s">
        <v>464</v>
      </c>
      <c r="Z22" s="53" t="s">
        <v>464</v>
      </c>
      <c r="AA22" s="54" t="s">
        <v>464</v>
      </c>
      <c r="AB22" s="52" t="s">
        <v>464</v>
      </c>
      <c r="AC22" s="53" t="s">
        <v>464</v>
      </c>
      <c r="AD22" s="53" t="s">
        <v>464</v>
      </c>
      <c r="AE22" s="53" t="s">
        <v>464</v>
      </c>
      <c r="AF22" s="53" t="s">
        <v>464</v>
      </c>
      <c r="AG22" s="54" t="s">
        <v>464</v>
      </c>
      <c r="AH22" s="55" t="s">
        <v>464</v>
      </c>
      <c r="AI22" s="56" t="s">
        <v>464</v>
      </c>
      <c r="AJ22" s="56" t="s">
        <v>464</v>
      </c>
      <c r="AK22" s="56" t="s">
        <v>464</v>
      </c>
      <c r="AL22" s="56" t="s">
        <v>464</v>
      </c>
      <c r="AN22" s="440"/>
      <c r="AO22" s="441"/>
      <c r="AP22" s="441"/>
      <c r="AQ22" s="441"/>
      <c r="AR22" s="441"/>
      <c r="AS22" s="441"/>
      <c r="AT22" s="446"/>
      <c r="AU22" s="447"/>
    </row>
    <row r="23" spans="2:47" ht="0.75" customHeight="1" x14ac:dyDescent="0.3">
      <c r="B23" s="427"/>
      <c r="C23" s="427"/>
      <c r="D23" s="428"/>
      <c r="E23" s="401"/>
      <c r="F23" s="399"/>
      <c r="G23" s="399"/>
      <c r="H23" s="399"/>
      <c r="I23" s="399"/>
      <c r="J23" s="152" t="s">
        <v>464</v>
      </c>
      <c r="K23" s="153" t="s">
        <v>464</v>
      </c>
      <c r="L23" s="153" t="s">
        <v>464</v>
      </c>
      <c r="M23" s="153" t="s">
        <v>464</v>
      </c>
      <c r="N23" s="153" t="s">
        <v>464</v>
      </c>
      <c r="O23" s="154" t="s">
        <v>464</v>
      </c>
      <c r="P23" s="152" t="s">
        <v>464</v>
      </c>
      <c r="Q23" s="153" t="s">
        <v>464</v>
      </c>
      <c r="R23" s="65" t="s">
        <v>464</v>
      </c>
      <c r="S23" s="65" t="s">
        <v>464</v>
      </c>
      <c r="T23" s="65" t="s">
        <v>464</v>
      </c>
      <c r="U23" s="66" t="s">
        <v>464</v>
      </c>
      <c r="V23" s="52" t="s">
        <v>464</v>
      </c>
      <c r="W23" s="53" t="s">
        <v>464</v>
      </c>
      <c r="X23" s="53" t="s">
        <v>464</v>
      </c>
      <c r="Y23" s="53" t="s">
        <v>464</v>
      </c>
      <c r="Z23" s="53" t="s">
        <v>464</v>
      </c>
      <c r="AA23" s="54" t="s">
        <v>464</v>
      </c>
      <c r="AB23" s="52" t="s">
        <v>464</v>
      </c>
      <c r="AC23" s="53" t="s">
        <v>464</v>
      </c>
      <c r="AD23" s="53" t="s">
        <v>464</v>
      </c>
      <c r="AE23" s="53" t="s">
        <v>464</v>
      </c>
      <c r="AF23" s="53" t="s">
        <v>464</v>
      </c>
      <c r="AG23" s="54" t="s">
        <v>464</v>
      </c>
      <c r="AH23" s="55" t="s">
        <v>464</v>
      </c>
      <c r="AI23" s="56" t="s">
        <v>464</v>
      </c>
      <c r="AJ23" s="56" t="s">
        <v>464</v>
      </c>
      <c r="AK23" s="56" t="s">
        <v>464</v>
      </c>
      <c r="AL23" s="56" t="s">
        <v>464</v>
      </c>
      <c r="AN23" s="440"/>
      <c r="AO23" s="441"/>
      <c r="AP23" s="441"/>
      <c r="AQ23" s="441"/>
      <c r="AR23" s="441"/>
      <c r="AS23" s="441"/>
      <c r="AT23" s="446"/>
      <c r="AU23" s="447"/>
    </row>
    <row r="24" spans="2:47" ht="15.75" hidden="1" customHeight="1" x14ac:dyDescent="0.3">
      <c r="B24" s="427"/>
      <c r="C24" s="427"/>
      <c r="D24" s="428"/>
      <c r="E24" s="401"/>
      <c r="F24" s="399"/>
      <c r="G24" s="399"/>
      <c r="H24" s="399"/>
      <c r="I24" s="399"/>
      <c r="J24" s="152" t="s">
        <v>464</v>
      </c>
      <c r="K24" s="153" t="s">
        <v>464</v>
      </c>
      <c r="L24" s="153" t="s">
        <v>464</v>
      </c>
      <c r="M24" s="153" t="s">
        <v>464</v>
      </c>
      <c r="N24" s="153" t="s">
        <v>464</v>
      </c>
      <c r="O24" s="154" t="s">
        <v>464</v>
      </c>
      <c r="P24" s="152" t="s">
        <v>464</v>
      </c>
      <c r="Q24" s="153" t="s">
        <v>464</v>
      </c>
      <c r="R24" s="65" t="s">
        <v>464</v>
      </c>
      <c r="S24" s="65" t="s">
        <v>464</v>
      </c>
      <c r="T24" s="65" t="s">
        <v>464</v>
      </c>
      <c r="U24" s="66" t="s">
        <v>464</v>
      </c>
      <c r="V24" s="52" t="s">
        <v>464</v>
      </c>
      <c r="W24" s="53" t="s">
        <v>464</v>
      </c>
      <c r="X24" s="53" t="s">
        <v>464</v>
      </c>
      <c r="Y24" s="53" t="s">
        <v>464</v>
      </c>
      <c r="Z24" s="53" t="s">
        <v>464</v>
      </c>
      <c r="AA24" s="54" t="s">
        <v>464</v>
      </c>
      <c r="AB24" s="52" t="s">
        <v>464</v>
      </c>
      <c r="AC24" s="53" t="s">
        <v>464</v>
      </c>
      <c r="AD24" s="53" t="s">
        <v>464</v>
      </c>
      <c r="AE24" s="53" t="s">
        <v>464</v>
      </c>
      <c r="AF24" s="53" t="s">
        <v>464</v>
      </c>
      <c r="AG24" s="54" t="s">
        <v>464</v>
      </c>
      <c r="AH24" s="55" t="s">
        <v>464</v>
      </c>
      <c r="AI24" s="56" t="s">
        <v>464</v>
      </c>
      <c r="AJ24" s="56" t="s">
        <v>464</v>
      </c>
      <c r="AK24" s="56" t="s">
        <v>464</v>
      </c>
      <c r="AL24" s="56" t="s">
        <v>464</v>
      </c>
      <c r="AN24" s="440"/>
      <c r="AO24" s="441"/>
      <c r="AP24" s="441"/>
      <c r="AQ24" s="441"/>
      <c r="AR24" s="441"/>
      <c r="AS24" s="441"/>
      <c r="AT24" s="446"/>
      <c r="AU24" s="447"/>
    </row>
    <row r="25" spans="2:47" ht="15.75" hidden="1" customHeight="1" thickBot="1" x14ac:dyDescent="0.35">
      <c r="B25" s="427"/>
      <c r="C25" s="427"/>
      <c r="D25" s="428"/>
      <c r="E25" s="401"/>
      <c r="F25" s="399"/>
      <c r="G25" s="399"/>
      <c r="H25" s="399"/>
      <c r="I25" s="399"/>
      <c r="J25" s="152" t="s">
        <v>464</v>
      </c>
      <c r="K25" s="153" t="s">
        <v>464</v>
      </c>
      <c r="L25" s="153" t="s">
        <v>464</v>
      </c>
      <c r="M25" s="153" t="s">
        <v>464</v>
      </c>
      <c r="N25" s="153" t="s">
        <v>464</v>
      </c>
      <c r="O25" s="154" t="s">
        <v>464</v>
      </c>
      <c r="P25" s="152" t="s">
        <v>464</v>
      </c>
      <c r="Q25" s="153" t="s">
        <v>464</v>
      </c>
      <c r="R25" s="65" t="s">
        <v>464</v>
      </c>
      <c r="S25" s="65" t="s">
        <v>464</v>
      </c>
      <c r="T25" s="65" t="s">
        <v>464</v>
      </c>
      <c r="U25" s="66" t="s">
        <v>464</v>
      </c>
      <c r="V25" s="52" t="s">
        <v>464</v>
      </c>
      <c r="W25" s="53" t="s">
        <v>464</v>
      </c>
      <c r="X25" s="53" t="s">
        <v>464</v>
      </c>
      <c r="Y25" s="53" t="s">
        <v>464</v>
      </c>
      <c r="Z25" s="53" t="s">
        <v>464</v>
      </c>
      <c r="AA25" s="54" t="s">
        <v>464</v>
      </c>
      <c r="AB25" s="52" t="s">
        <v>464</v>
      </c>
      <c r="AC25" s="53" t="s">
        <v>464</v>
      </c>
      <c r="AD25" s="53" t="s">
        <v>464</v>
      </c>
      <c r="AE25" s="53" t="s">
        <v>464</v>
      </c>
      <c r="AF25" s="53" t="s">
        <v>464</v>
      </c>
      <c r="AG25" s="54" t="s">
        <v>464</v>
      </c>
      <c r="AH25" s="55" t="s">
        <v>464</v>
      </c>
      <c r="AI25" s="56" t="s">
        <v>464</v>
      </c>
      <c r="AJ25" s="56" t="s">
        <v>464</v>
      </c>
      <c r="AK25" s="56" t="s">
        <v>464</v>
      </c>
      <c r="AL25" s="56" t="s">
        <v>464</v>
      </c>
      <c r="AN25" s="440"/>
      <c r="AO25" s="441"/>
      <c r="AP25" s="441"/>
      <c r="AQ25" s="441"/>
      <c r="AR25" s="441"/>
      <c r="AS25" s="441"/>
      <c r="AT25" s="446"/>
      <c r="AU25" s="447"/>
    </row>
    <row r="26" spans="2:47" ht="15.75" hidden="1" customHeight="1" thickBot="1" x14ac:dyDescent="0.35">
      <c r="B26" s="427"/>
      <c r="C26" s="427"/>
      <c r="D26" s="428"/>
      <c r="E26" s="401"/>
      <c r="F26" s="399"/>
      <c r="G26" s="399"/>
      <c r="H26" s="399"/>
      <c r="I26" s="399"/>
      <c r="J26" s="152" t="s">
        <v>464</v>
      </c>
      <c r="K26" s="153" t="s">
        <v>464</v>
      </c>
      <c r="L26" s="153" t="s">
        <v>464</v>
      </c>
      <c r="M26" s="153" t="s">
        <v>464</v>
      </c>
      <c r="N26" s="153" t="s">
        <v>464</v>
      </c>
      <c r="O26" s="154" t="s">
        <v>464</v>
      </c>
      <c r="P26" s="152" t="s">
        <v>464</v>
      </c>
      <c r="Q26" s="153" t="s">
        <v>464</v>
      </c>
      <c r="R26" s="65" t="s">
        <v>464</v>
      </c>
      <c r="S26" s="65" t="s">
        <v>464</v>
      </c>
      <c r="T26" s="65" t="s">
        <v>464</v>
      </c>
      <c r="U26" s="66" t="s">
        <v>464</v>
      </c>
      <c r="V26" s="52" t="s">
        <v>464</v>
      </c>
      <c r="W26" s="53" t="s">
        <v>464</v>
      </c>
      <c r="X26" s="53" t="s">
        <v>464</v>
      </c>
      <c r="Y26" s="53" t="s">
        <v>464</v>
      </c>
      <c r="Z26" s="53" t="s">
        <v>464</v>
      </c>
      <c r="AA26" s="54" t="s">
        <v>464</v>
      </c>
      <c r="AB26" s="52" t="s">
        <v>464</v>
      </c>
      <c r="AC26" s="53" t="s">
        <v>464</v>
      </c>
      <c r="AD26" s="53" t="s">
        <v>464</v>
      </c>
      <c r="AE26" s="53" t="s">
        <v>464</v>
      </c>
      <c r="AF26" s="53" t="s">
        <v>464</v>
      </c>
      <c r="AG26" s="54" t="s">
        <v>464</v>
      </c>
      <c r="AH26" s="55" t="s">
        <v>464</v>
      </c>
      <c r="AI26" s="56" t="s">
        <v>464</v>
      </c>
      <c r="AJ26" s="56" t="s">
        <v>464</v>
      </c>
      <c r="AK26" s="56" t="s">
        <v>464</v>
      </c>
      <c r="AL26" s="56" t="s">
        <v>464</v>
      </c>
      <c r="AN26" s="440"/>
      <c r="AO26" s="441"/>
      <c r="AP26" s="441"/>
      <c r="AQ26" s="441"/>
      <c r="AR26" s="441"/>
      <c r="AS26" s="441"/>
      <c r="AT26" s="446"/>
      <c r="AU26" s="447"/>
    </row>
    <row r="27" spans="2:47" ht="21" customHeight="1" thickBot="1" x14ac:dyDescent="0.35">
      <c r="B27" s="427"/>
      <c r="C27" s="427"/>
      <c r="D27" s="428"/>
      <c r="E27" s="402"/>
      <c r="F27" s="403"/>
      <c r="G27" s="403"/>
      <c r="H27" s="403"/>
      <c r="I27" s="403"/>
      <c r="J27" s="155" t="s">
        <v>464</v>
      </c>
      <c r="K27" s="156" t="s">
        <v>464</v>
      </c>
      <c r="L27" s="156" t="s">
        <v>464</v>
      </c>
      <c r="M27" s="156" t="s">
        <v>464</v>
      </c>
      <c r="N27" s="156" t="s">
        <v>464</v>
      </c>
      <c r="O27" s="157" t="s">
        <v>464</v>
      </c>
      <c r="P27" s="155" t="s">
        <v>464</v>
      </c>
      <c r="Q27" s="156" t="s">
        <v>464</v>
      </c>
      <c r="R27" s="68" t="s">
        <v>464</v>
      </c>
      <c r="S27" s="68" t="s">
        <v>464</v>
      </c>
      <c r="T27" s="68" t="s">
        <v>464</v>
      </c>
      <c r="U27" s="69" t="s">
        <v>464</v>
      </c>
      <c r="V27" s="57" t="s">
        <v>464</v>
      </c>
      <c r="W27" s="58" t="s">
        <v>464</v>
      </c>
      <c r="X27" s="58" t="s">
        <v>464</v>
      </c>
      <c r="Y27" s="58" t="s">
        <v>464</v>
      </c>
      <c r="Z27" s="58" t="s">
        <v>464</v>
      </c>
      <c r="AA27" s="59" t="s">
        <v>464</v>
      </c>
      <c r="AB27" s="57" t="s">
        <v>464</v>
      </c>
      <c r="AC27" s="58" t="s">
        <v>464</v>
      </c>
      <c r="AD27" s="58" t="s">
        <v>464</v>
      </c>
      <c r="AE27" s="58" t="s">
        <v>464</v>
      </c>
      <c r="AF27" s="58" t="s">
        <v>464</v>
      </c>
      <c r="AG27" s="59" t="s">
        <v>464</v>
      </c>
      <c r="AH27" s="60" t="s">
        <v>464</v>
      </c>
      <c r="AI27" s="61" t="s">
        <v>464</v>
      </c>
      <c r="AJ27" s="61" t="s">
        <v>464</v>
      </c>
      <c r="AK27" s="61" t="s">
        <v>464</v>
      </c>
      <c r="AL27" s="61" t="s">
        <v>464</v>
      </c>
      <c r="AN27" s="442"/>
      <c r="AO27" s="443"/>
      <c r="AP27" s="443"/>
      <c r="AQ27" s="443"/>
      <c r="AR27" s="443"/>
      <c r="AS27" s="443"/>
      <c r="AT27" s="448"/>
      <c r="AU27" s="449"/>
    </row>
    <row r="28" spans="2:47" ht="15.75" customHeight="1" x14ac:dyDescent="0.3">
      <c r="B28" s="427"/>
      <c r="C28" s="427"/>
      <c r="D28" s="428"/>
      <c r="E28" s="395" t="s">
        <v>470</v>
      </c>
      <c r="F28" s="396"/>
      <c r="G28" s="396"/>
      <c r="H28" s="396"/>
      <c r="I28" s="397"/>
      <c r="J28" s="149" t="s">
        <v>464</v>
      </c>
      <c r="K28" s="150" t="s">
        <v>464</v>
      </c>
      <c r="L28" s="150" t="s">
        <v>464</v>
      </c>
      <c r="M28" s="150" t="s">
        <v>464</v>
      </c>
      <c r="N28" s="150" t="s">
        <v>464</v>
      </c>
      <c r="O28" s="151" t="s">
        <v>464</v>
      </c>
      <c r="P28" s="149" t="s">
        <v>464</v>
      </c>
      <c r="Q28" s="150" t="s">
        <v>464</v>
      </c>
      <c r="R28" s="150" t="s">
        <v>464</v>
      </c>
      <c r="S28" s="150" t="s">
        <v>464</v>
      </c>
      <c r="T28" s="150" t="s">
        <v>464</v>
      </c>
      <c r="U28" s="151" t="s">
        <v>464</v>
      </c>
      <c r="V28" s="149" t="s">
        <v>464</v>
      </c>
      <c r="W28" s="150" t="s">
        <v>464</v>
      </c>
      <c r="X28" s="62" t="s">
        <v>464</v>
      </c>
      <c r="Y28" s="62" t="s">
        <v>464</v>
      </c>
      <c r="Z28" s="62" t="s">
        <v>464</v>
      </c>
      <c r="AA28" s="63" t="s">
        <v>464</v>
      </c>
      <c r="AB28" s="47" t="s">
        <v>464</v>
      </c>
      <c r="AC28" s="48" t="s">
        <v>464</v>
      </c>
      <c r="AD28" s="48" t="s">
        <v>464</v>
      </c>
      <c r="AE28" s="48" t="s">
        <v>464</v>
      </c>
      <c r="AF28" s="48" t="s">
        <v>464</v>
      </c>
      <c r="AG28" s="49" t="s">
        <v>464</v>
      </c>
      <c r="AH28" s="50" t="s">
        <v>464</v>
      </c>
      <c r="AI28" s="51" t="s">
        <v>464</v>
      </c>
      <c r="AJ28" s="51" t="s">
        <v>464</v>
      </c>
      <c r="AK28" s="51" t="s">
        <v>464</v>
      </c>
      <c r="AL28" s="51" t="s">
        <v>464</v>
      </c>
      <c r="AN28" s="405" t="s">
        <v>396</v>
      </c>
      <c r="AO28" s="406"/>
      <c r="AP28" s="406"/>
      <c r="AQ28" s="406"/>
      <c r="AR28" s="406"/>
      <c r="AS28" s="406"/>
      <c r="AT28" s="413" t="s">
        <v>471</v>
      </c>
      <c r="AU28" s="413"/>
    </row>
    <row r="29" spans="2:47" ht="15.6" x14ac:dyDescent="0.3">
      <c r="B29" s="427"/>
      <c r="C29" s="427"/>
      <c r="D29" s="428"/>
      <c r="E29" s="398"/>
      <c r="F29" s="399"/>
      <c r="G29" s="399"/>
      <c r="H29" s="399"/>
      <c r="I29" s="400"/>
      <c r="J29" s="152" t="s">
        <v>464</v>
      </c>
      <c r="K29" s="153" t="s">
        <v>464</v>
      </c>
      <c r="L29" s="153" t="s">
        <v>464</v>
      </c>
      <c r="M29" s="153" t="s">
        <v>464</v>
      </c>
      <c r="N29" s="153" t="s">
        <v>464</v>
      </c>
      <c r="O29" s="154" t="s">
        <v>464</v>
      </c>
      <c r="P29" s="152" t="s">
        <v>464</v>
      </c>
      <c r="Q29" s="153" t="s">
        <v>464</v>
      </c>
      <c r="R29" s="153" t="s">
        <v>464</v>
      </c>
      <c r="S29" s="153" t="s">
        <v>464</v>
      </c>
      <c r="T29" s="153" t="s">
        <v>464</v>
      </c>
      <c r="U29" s="154" t="s">
        <v>464</v>
      </c>
      <c r="V29" s="152" t="s">
        <v>464</v>
      </c>
      <c r="W29" s="153" t="s">
        <v>464</v>
      </c>
      <c r="X29" s="65" t="s">
        <v>464</v>
      </c>
      <c r="Y29" s="65" t="s">
        <v>464</v>
      </c>
      <c r="Z29" s="65" t="s">
        <v>464</v>
      </c>
      <c r="AA29" s="66" t="s">
        <v>464</v>
      </c>
      <c r="AB29" s="52" t="s">
        <v>464</v>
      </c>
      <c r="AC29" s="53" t="s">
        <v>464</v>
      </c>
      <c r="AD29" s="53" t="s">
        <v>464</v>
      </c>
      <c r="AE29" s="53" t="s">
        <v>464</v>
      </c>
      <c r="AF29" s="53" t="s">
        <v>464</v>
      </c>
      <c r="AG29" s="54" t="s">
        <v>464</v>
      </c>
      <c r="AH29" s="55" t="s">
        <v>464</v>
      </c>
      <c r="AI29" s="56" t="s">
        <v>464</v>
      </c>
      <c r="AJ29" s="56" t="s">
        <v>464</v>
      </c>
      <c r="AK29" s="56" t="s">
        <v>464</v>
      </c>
      <c r="AL29" s="56" t="s">
        <v>464</v>
      </c>
      <c r="AN29" s="407"/>
      <c r="AO29" s="408"/>
      <c r="AP29" s="408"/>
      <c r="AQ29" s="408"/>
      <c r="AR29" s="408"/>
      <c r="AS29" s="408"/>
      <c r="AT29" s="413"/>
      <c r="AU29" s="413"/>
    </row>
    <row r="30" spans="2:47" ht="15.6" x14ac:dyDescent="0.3">
      <c r="B30" s="427"/>
      <c r="C30" s="427"/>
      <c r="D30" s="428"/>
      <c r="E30" s="401"/>
      <c r="F30" s="399"/>
      <c r="G30" s="399"/>
      <c r="H30" s="399"/>
      <c r="I30" s="400"/>
      <c r="J30" s="152" t="s">
        <v>464</v>
      </c>
      <c r="K30" s="153" t="s">
        <v>464</v>
      </c>
      <c r="L30" s="153" t="s">
        <v>464</v>
      </c>
      <c r="M30" s="153" t="s">
        <v>464</v>
      </c>
      <c r="N30" s="153" t="s">
        <v>464</v>
      </c>
      <c r="O30" s="154" t="s">
        <v>464</v>
      </c>
      <c r="P30" s="152" t="s">
        <v>464</v>
      </c>
      <c r="Q30" s="153" t="s">
        <v>464</v>
      </c>
      <c r="R30" s="153" t="s">
        <v>464</v>
      </c>
      <c r="S30" s="153" t="s">
        <v>464</v>
      </c>
      <c r="T30" s="153" t="s">
        <v>464</v>
      </c>
      <c r="U30" s="154" t="s">
        <v>464</v>
      </c>
      <c r="V30" s="152" t="s">
        <v>464</v>
      </c>
      <c r="W30" s="153" t="s">
        <v>464</v>
      </c>
      <c r="X30" s="65" t="s">
        <v>464</v>
      </c>
      <c r="Y30" s="65" t="s">
        <v>464</v>
      </c>
      <c r="Z30" s="65" t="s">
        <v>464</v>
      </c>
      <c r="AA30" s="66" t="s">
        <v>464</v>
      </c>
      <c r="AB30" s="52" t="s">
        <v>464</v>
      </c>
      <c r="AC30" s="53" t="s">
        <v>464</v>
      </c>
      <c r="AD30" s="53" t="s">
        <v>464</v>
      </c>
      <c r="AE30" s="53" t="s">
        <v>464</v>
      </c>
      <c r="AF30" s="53" t="s">
        <v>464</v>
      </c>
      <c r="AG30" s="54" t="s">
        <v>464</v>
      </c>
      <c r="AH30" s="55" t="s">
        <v>464</v>
      </c>
      <c r="AI30" s="56" t="s">
        <v>464</v>
      </c>
      <c r="AJ30" s="56" t="s">
        <v>464</v>
      </c>
      <c r="AK30" s="56" t="s">
        <v>464</v>
      </c>
      <c r="AL30" s="56" t="s">
        <v>464</v>
      </c>
      <c r="AN30" s="407"/>
      <c r="AO30" s="408"/>
      <c r="AP30" s="408"/>
      <c r="AQ30" s="408"/>
      <c r="AR30" s="408"/>
      <c r="AS30" s="408"/>
      <c r="AT30" s="413"/>
      <c r="AU30" s="413"/>
    </row>
    <row r="31" spans="2:47" ht="15.6" x14ac:dyDescent="0.3">
      <c r="B31" s="427"/>
      <c r="C31" s="427"/>
      <c r="D31" s="428"/>
      <c r="E31" s="401"/>
      <c r="F31" s="399"/>
      <c r="G31" s="399"/>
      <c r="H31" s="399"/>
      <c r="I31" s="400"/>
      <c r="J31" s="152" t="s">
        <v>464</v>
      </c>
      <c r="K31" s="153" t="s">
        <v>464</v>
      </c>
      <c r="L31" s="153" t="s">
        <v>464</v>
      </c>
      <c r="M31" s="153" t="s">
        <v>464</v>
      </c>
      <c r="N31" s="153" t="s">
        <v>464</v>
      </c>
      <c r="O31" s="154" t="s">
        <v>464</v>
      </c>
      <c r="P31" s="152" t="s">
        <v>464</v>
      </c>
      <c r="Q31" s="153" t="s">
        <v>464</v>
      </c>
      <c r="R31" s="153" t="s">
        <v>464</v>
      </c>
      <c r="S31" s="153" t="s">
        <v>464</v>
      </c>
      <c r="T31" s="153" t="s">
        <v>464</v>
      </c>
      <c r="U31" s="154" t="s">
        <v>464</v>
      </c>
      <c r="V31" s="152" t="s">
        <v>464</v>
      </c>
      <c r="W31" s="153" t="s">
        <v>464</v>
      </c>
      <c r="X31" s="65" t="s">
        <v>464</v>
      </c>
      <c r="Y31" s="65" t="s">
        <v>464</v>
      </c>
      <c r="Z31" s="65" t="s">
        <v>464</v>
      </c>
      <c r="AA31" s="66" t="s">
        <v>464</v>
      </c>
      <c r="AB31" s="52" t="s">
        <v>464</v>
      </c>
      <c r="AC31" s="53" t="s">
        <v>464</v>
      </c>
      <c r="AD31" s="53" t="s">
        <v>464</v>
      </c>
      <c r="AE31" s="53" t="s">
        <v>464</v>
      </c>
      <c r="AF31" s="53" t="s">
        <v>464</v>
      </c>
      <c r="AG31" s="54" t="s">
        <v>464</v>
      </c>
      <c r="AH31" s="55" t="s">
        <v>464</v>
      </c>
      <c r="AI31" s="56" t="s">
        <v>464</v>
      </c>
      <c r="AJ31" s="56" t="s">
        <v>464</v>
      </c>
      <c r="AK31" s="56" t="s">
        <v>464</v>
      </c>
      <c r="AL31" s="56" t="s">
        <v>464</v>
      </c>
      <c r="AN31" s="407"/>
      <c r="AO31" s="408"/>
      <c r="AP31" s="408"/>
      <c r="AQ31" s="408"/>
      <c r="AR31" s="408"/>
      <c r="AS31" s="408"/>
      <c r="AT31" s="413"/>
      <c r="AU31" s="413"/>
    </row>
    <row r="32" spans="2:47" ht="15.6" x14ac:dyDescent="0.3">
      <c r="B32" s="427"/>
      <c r="C32" s="427"/>
      <c r="D32" s="428"/>
      <c r="E32" s="401"/>
      <c r="F32" s="399"/>
      <c r="G32" s="399"/>
      <c r="H32" s="399"/>
      <c r="I32" s="400"/>
      <c r="J32" s="152" t="s">
        <v>464</v>
      </c>
      <c r="K32" s="153" t="s">
        <v>464</v>
      </c>
      <c r="L32" s="153" t="s">
        <v>464</v>
      </c>
      <c r="M32" s="153" t="s">
        <v>464</v>
      </c>
      <c r="N32" s="153" t="s">
        <v>464</v>
      </c>
      <c r="O32" s="154" t="s">
        <v>464</v>
      </c>
      <c r="P32" s="152" t="s">
        <v>464</v>
      </c>
      <c r="Q32" s="153" t="s">
        <v>464</v>
      </c>
      <c r="R32" s="153" t="s">
        <v>464</v>
      </c>
      <c r="S32" s="153" t="s">
        <v>464</v>
      </c>
      <c r="T32" s="153" t="s">
        <v>464</v>
      </c>
      <c r="U32" s="154" t="s">
        <v>464</v>
      </c>
      <c r="V32" s="152" t="s">
        <v>464</v>
      </c>
      <c r="W32" s="153" t="s">
        <v>464</v>
      </c>
      <c r="X32" s="65" t="s">
        <v>464</v>
      </c>
      <c r="Y32" s="65" t="s">
        <v>464</v>
      </c>
      <c r="Z32" s="65" t="s">
        <v>464</v>
      </c>
      <c r="AA32" s="66" t="s">
        <v>464</v>
      </c>
      <c r="AB32" s="52" t="s">
        <v>464</v>
      </c>
      <c r="AC32" s="53" t="s">
        <v>464</v>
      </c>
      <c r="AD32" s="53" t="s">
        <v>464</v>
      </c>
      <c r="AE32" s="53" t="s">
        <v>464</v>
      </c>
      <c r="AF32" s="53" t="s">
        <v>464</v>
      </c>
      <c r="AG32" s="54" t="s">
        <v>464</v>
      </c>
      <c r="AH32" s="55" t="s">
        <v>464</v>
      </c>
      <c r="AI32" s="56" t="s">
        <v>464</v>
      </c>
      <c r="AJ32" s="56" t="s">
        <v>464</v>
      </c>
      <c r="AK32" s="56" t="s">
        <v>464</v>
      </c>
      <c r="AL32" s="56" t="s">
        <v>464</v>
      </c>
      <c r="AN32" s="407"/>
      <c r="AO32" s="408"/>
      <c r="AP32" s="408"/>
      <c r="AQ32" s="408"/>
      <c r="AR32" s="408"/>
      <c r="AS32" s="408"/>
      <c r="AT32" s="413"/>
      <c r="AU32" s="413"/>
    </row>
    <row r="33" spans="2:47" ht="15.6" x14ac:dyDescent="0.3">
      <c r="B33" s="427"/>
      <c r="C33" s="427"/>
      <c r="D33" s="428"/>
      <c r="E33" s="401"/>
      <c r="F33" s="399"/>
      <c r="G33" s="399"/>
      <c r="H33" s="399"/>
      <c r="I33" s="400"/>
      <c r="J33" s="152" t="s">
        <v>464</v>
      </c>
      <c r="K33" s="153" t="s">
        <v>464</v>
      </c>
      <c r="L33" s="153" t="s">
        <v>464</v>
      </c>
      <c r="M33" s="153" t="s">
        <v>464</v>
      </c>
      <c r="N33" s="153" t="s">
        <v>464</v>
      </c>
      <c r="O33" s="154" t="s">
        <v>464</v>
      </c>
      <c r="P33" s="152" t="s">
        <v>464</v>
      </c>
      <c r="Q33" s="153" t="s">
        <v>464</v>
      </c>
      <c r="R33" s="153" t="s">
        <v>464</v>
      </c>
      <c r="S33" s="153" t="s">
        <v>464</v>
      </c>
      <c r="T33" s="153" t="s">
        <v>464</v>
      </c>
      <c r="U33" s="154" t="s">
        <v>464</v>
      </c>
      <c r="V33" s="152" t="s">
        <v>464</v>
      </c>
      <c r="W33" s="153" t="s">
        <v>464</v>
      </c>
      <c r="X33" s="65" t="s">
        <v>464</v>
      </c>
      <c r="Y33" s="65" t="s">
        <v>464</v>
      </c>
      <c r="Z33" s="65" t="s">
        <v>464</v>
      </c>
      <c r="AA33" s="66" t="s">
        <v>464</v>
      </c>
      <c r="AB33" s="52" t="s">
        <v>464</v>
      </c>
      <c r="AC33" s="53" t="s">
        <v>464</v>
      </c>
      <c r="AD33" s="53" t="s">
        <v>464</v>
      </c>
      <c r="AE33" s="53" t="s">
        <v>464</v>
      </c>
      <c r="AF33" s="53" t="s">
        <v>464</v>
      </c>
      <c r="AG33" s="54" t="s">
        <v>464</v>
      </c>
      <c r="AH33" s="55" t="s">
        <v>464</v>
      </c>
      <c r="AI33" s="56" t="s">
        <v>464</v>
      </c>
      <c r="AJ33" s="56" t="s">
        <v>464</v>
      </c>
      <c r="AK33" s="56" t="s">
        <v>464</v>
      </c>
      <c r="AL33" s="56" t="s">
        <v>464</v>
      </c>
      <c r="AN33" s="407"/>
      <c r="AO33" s="408"/>
      <c r="AP33" s="408"/>
      <c r="AQ33" s="408"/>
      <c r="AR33" s="408"/>
      <c r="AS33" s="408"/>
      <c r="AT33" s="413"/>
      <c r="AU33" s="413"/>
    </row>
    <row r="34" spans="2:47" ht="15.6" x14ac:dyDescent="0.3">
      <c r="B34" s="427"/>
      <c r="C34" s="427"/>
      <c r="D34" s="428"/>
      <c r="E34" s="401"/>
      <c r="F34" s="399"/>
      <c r="G34" s="399"/>
      <c r="H34" s="399"/>
      <c r="I34" s="400"/>
      <c r="J34" s="152" t="s">
        <v>464</v>
      </c>
      <c r="K34" s="153" t="s">
        <v>464</v>
      </c>
      <c r="L34" s="153" t="s">
        <v>464</v>
      </c>
      <c r="M34" s="153" t="s">
        <v>464</v>
      </c>
      <c r="N34" s="153" t="s">
        <v>464</v>
      </c>
      <c r="O34" s="154" t="s">
        <v>464</v>
      </c>
      <c r="P34" s="152" t="s">
        <v>464</v>
      </c>
      <c r="Q34" s="153" t="s">
        <v>464</v>
      </c>
      <c r="R34" s="153" t="s">
        <v>464</v>
      </c>
      <c r="S34" s="153" t="s">
        <v>464</v>
      </c>
      <c r="T34" s="153" t="s">
        <v>464</v>
      </c>
      <c r="U34" s="154" t="s">
        <v>464</v>
      </c>
      <c r="V34" s="152" t="s">
        <v>464</v>
      </c>
      <c r="W34" s="153" t="s">
        <v>464</v>
      </c>
      <c r="X34" s="65" t="s">
        <v>464</v>
      </c>
      <c r="Y34" s="65" t="s">
        <v>464</v>
      </c>
      <c r="Z34" s="65" t="s">
        <v>464</v>
      </c>
      <c r="AA34" s="66" t="s">
        <v>464</v>
      </c>
      <c r="AB34" s="52" t="s">
        <v>464</v>
      </c>
      <c r="AC34" s="53" t="s">
        <v>464</v>
      </c>
      <c r="AD34" s="53" t="s">
        <v>464</v>
      </c>
      <c r="AE34" s="53" t="s">
        <v>464</v>
      </c>
      <c r="AF34" s="53" t="s">
        <v>464</v>
      </c>
      <c r="AG34" s="54" t="s">
        <v>464</v>
      </c>
      <c r="AH34" s="55" t="s">
        <v>464</v>
      </c>
      <c r="AI34" s="56" t="s">
        <v>464</v>
      </c>
      <c r="AJ34" s="56" t="s">
        <v>464</v>
      </c>
      <c r="AK34" s="56" t="s">
        <v>464</v>
      </c>
      <c r="AL34" s="56" t="s">
        <v>464</v>
      </c>
      <c r="AN34" s="407"/>
      <c r="AO34" s="408"/>
      <c r="AP34" s="408"/>
      <c r="AQ34" s="408"/>
      <c r="AR34" s="408"/>
      <c r="AS34" s="408"/>
      <c r="AT34" s="413"/>
      <c r="AU34" s="413"/>
    </row>
    <row r="35" spans="2:47" ht="6" customHeight="1" thickBot="1" x14ac:dyDescent="0.35">
      <c r="B35" s="427"/>
      <c r="C35" s="427"/>
      <c r="D35" s="428"/>
      <c r="E35" s="401"/>
      <c r="F35" s="399"/>
      <c r="G35" s="399"/>
      <c r="H35" s="399"/>
      <c r="I35" s="400"/>
      <c r="J35" s="152" t="s">
        <v>464</v>
      </c>
      <c r="K35" s="153" t="s">
        <v>464</v>
      </c>
      <c r="L35" s="153" t="s">
        <v>464</v>
      </c>
      <c r="M35" s="153" t="s">
        <v>464</v>
      </c>
      <c r="N35" s="153" t="s">
        <v>464</v>
      </c>
      <c r="O35" s="154" t="s">
        <v>464</v>
      </c>
      <c r="P35" s="152" t="s">
        <v>464</v>
      </c>
      <c r="Q35" s="153" t="s">
        <v>464</v>
      </c>
      <c r="R35" s="153" t="s">
        <v>464</v>
      </c>
      <c r="S35" s="153" t="s">
        <v>464</v>
      </c>
      <c r="T35" s="153" t="s">
        <v>464</v>
      </c>
      <c r="U35" s="154" t="s">
        <v>464</v>
      </c>
      <c r="V35" s="152" t="s">
        <v>464</v>
      </c>
      <c r="W35" s="153" t="s">
        <v>464</v>
      </c>
      <c r="X35" s="65" t="s">
        <v>464</v>
      </c>
      <c r="Y35" s="65" t="s">
        <v>464</v>
      </c>
      <c r="Z35" s="65" t="s">
        <v>464</v>
      </c>
      <c r="AA35" s="66" t="s">
        <v>464</v>
      </c>
      <c r="AB35" s="52" t="s">
        <v>464</v>
      </c>
      <c r="AC35" s="53" t="s">
        <v>464</v>
      </c>
      <c r="AD35" s="53" t="s">
        <v>464</v>
      </c>
      <c r="AE35" s="53" t="s">
        <v>464</v>
      </c>
      <c r="AF35" s="53" t="s">
        <v>464</v>
      </c>
      <c r="AG35" s="54" t="s">
        <v>464</v>
      </c>
      <c r="AH35" s="55" t="s">
        <v>464</v>
      </c>
      <c r="AI35" s="56" t="s">
        <v>464</v>
      </c>
      <c r="AJ35" s="56" t="s">
        <v>464</v>
      </c>
      <c r="AK35" s="56" t="s">
        <v>464</v>
      </c>
      <c r="AL35" s="56" t="s">
        <v>464</v>
      </c>
      <c r="AN35" s="407"/>
      <c r="AO35" s="408"/>
      <c r="AP35" s="408"/>
      <c r="AQ35" s="408"/>
      <c r="AR35" s="408"/>
      <c r="AS35" s="408"/>
      <c r="AT35" s="413"/>
      <c r="AU35" s="413"/>
    </row>
    <row r="36" spans="2:47" ht="16.2" hidden="1" thickBot="1" x14ac:dyDescent="0.35">
      <c r="B36" s="427"/>
      <c r="C36" s="427"/>
      <c r="D36" s="428"/>
      <c r="E36" s="401"/>
      <c r="F36" s="399"/>
      <c r="G36" s="399"/>
      <c r="H36" s="399"/>
      <c r="I36" s="400"/>
      <c r="J36" s="64" t="s">
        <v>464</v>
      </c>
      <c r="K36" s="65" t="s">
        <v>464</v>
      </c>
      <c r="L36" s="65" t="s">
        <v>464</v>
      </c>
      <c r="M36" s="65" t="s">
        <v>464</v>
      </c>
      <c r="N36" s="65" t="s">
        <v>464</v>
      </c>
      <c r="O36" s="66" t="s">
        <v>464</v>
      </c>
      <c r="P36" s="64" t="s">
        <v>464</v>
      </c>
      <c r="Q36" s="65" t="s">
        <v>464</v>
      </c>
      <c r="R36" s="65" t="s">
        <v>464</v>
      </c>
      <c r="S36" s="65" t="s">
        <v>464</v>
      </c>
      <c r="T36" s="65" t="s">
        <v>464</v>
      </c>
      <c r="U36" s="66" t="s">
        <v>464</v>
      </c>
      <c r="V36" s="64" t="s">
        <v>464</v>
      </c>
      <c r="W36" s="65" t="s">
        <v>464</v>
      </c>
      <c r="X36" s="65" t="s">
        <v>464</v>
      </c>
      <c r="Y36" s="65" t="s">
        <v>464</v>
      </c>
      <c r="Z36" s="65" t="s">
        <v>464</v>
      </c>
      <c r="AA36" s="66" t="s">
        <v>464</v>
      </c>
      <c r="AB36" s="52" t="s">
        <v>464</v>
      </c>
      <c r="AC36" s="53" t="s">
        <v>464</v>
      </c>
      <c r="AD36" s="53" t="s">
        <v>464</v>
      </c>
      <c r="AE36" s="53" t="s">
        <v>464</v>
      </c>
      <c r="AF36" s="53" t="s">
        <v>464</v>
      </c>
      <c r="AG36" s="54" t="s">
        <v>464</v>
      </c>
      <c r="AH36" s="55" t="s">
        <v>464</v>
      </c>
      <c r="AI36" s="56" t="s">
        <v>464</v>
      </c>
      <c r="AJ36" s="56" t="s">
        <v>464</v>
      </c>
      <c r="AK36" s="56" t="s">
        <v>464</v>
      </c>
      <c r="AL36" s="56" t="s">
        <v>464</v>
      </c>
      <c r="AN36" s="407"/>
      <c r="AO36" s="408"/>
      <c r="AP36" s="408"/>
      <c r="AQ36" s="408"/>
      <c r="AR36" s="408"/>
      <c r="AS36" s="409"/>
      <c r="AT36" s="33"/>
      <c r="AU36" s="33"/>
    </row>
    <row r="37" spans="2:47" ht="16.2" hidden="1" thickBot="1" x14ac:dyDescent="0.35">
      <c r="B37" s="427"/>
      <c r="C37" s="427"/>
      <c r="D37" s="428"/>
      <c r="E37" s="402"/>
      <c r="F37" s="403"/>
      <c r="G37" s="403"/>
      <c r="H37" s="403"/>
      <c r="I37" s="404"/>
      <c r="J37" s="64" t="s">
        <v>464</v>
      </c>
      <c r="K37" s="65" t="s">
        <v>464</v>
      </c>
      <c r="L37" s="65" t="s">
        <v>464</v>
      </c>
      <c r="M37" s="65" t="s">
        <v>464</v>
      </c>
      <c r="N37" s="65" t="s">
        <v>464</v>
      </c>
      <c r="O37" s="66" t="s">
        <v>464</v>
      </c>
      <c r="P37" s="64" t="s">
        <v>464</v>
      </c>
      <c r="Q37" s="65" t="s">
        <v>464</v>
      </c>
      <c r="R37" s="65" t="s">
        <v>464</v>
      </c>
      <c r="S37" s="65" t="s">
        <v>464</v>
      </c>
      <c r="T37" s="65" t="s">
        <v>464</v>
      </c>
      <c r="U37" s="66" t="s">
        <v>464</v>
      </c>
      <c r="V37" s="64" t="s">
        <v>464</v>
      </c>
      <c r="W37" s="65" t="s">
        <v>464</v>
      </c>
      <c r="X37" s="65" t="s">
        <v>464</v>
      </c>
      <c r="Y37" s="65" t="s">
        <v>464</v>
      </c>
      <c r="Z37" s="65" t="s">
        <v>464</v>
      </c>
      <c r="AA37" s="66" t="s">
        <v>464</v>
      </c>
      <c r="AB37" s="57" t="s">
        <v>464</v>
      </c>
      <c r="AC37" s="58" t="s">
        <v>464</v>
      </c>
      <c r="AD37" s="58" t="s">
        <v>464</v>
      </c>
      <c r="AE37" s="58" t="s">
        <v>464</v>
      </c>
      <c r="AF37" s="58" t="s">
        <v>464</v>
      </c>
      <c r="AG37" s="59" t="s">
        <v>464</v>
      </c>
      <c r="AH37" s="60" t="s">
        <v>464</v>
      </c>
      <c r="AI37" s="61" t="s">
        <v>464</v>
      </c>
      <c r="AJ37" s="61" t="s">
        <v>464</v>
      </c>
      <c r="AK37" s="61" t="s">
        <v>464</v>
      </c>
      <c r="AL37" s="61" t="s">
        <v>464</v>
      </c>
      <c r="AN37" s="410"/>
      <c r="AO37" s="411"/>
      <c r="AP37" s="411"/>
      <c r="AQ37" s="411"/>
      <c r="AR37" s="411"/>
      <c r="AS37" s="412"/>
      <c r="AT37" s="33"/>
      <c r="AU37" s="33"/>
    </row>
    <row r="38" spans="2:47" ht="15.6" x14ac:dyDescent="0.3">
      <c r="B38" s="427"/>
      <c r="C38" s="427"/>
      <c r="D38" s="428"/>
      <c r="E38" s="395" t="s">
        <v>472</v>
      </c>
      <c r="F38" s="396"/>
      <c r="G38" s="396"/>
      <c r="H38" s="396"/>
      <c r="I38" s="396"/>
      <c r="J38" s="70" t="s">
        <v>464</v>
      </c>
      <c r="K38" s="71" t="s">
        <v>464</v>
      </c>
      <c r="L38" s="71" t="s">
        <v>464</v>
      </c>
      <c r="M38" s="71" t="s">
        <v>464</v>
      </c>
      <c r="N38" s="71" t="s">
        <v>464</v>
      </c>
      <c r="O38" s="72" t="s">
        <v>464</v>
      </c>
      <c r="P38" s="149" t="s">
        <v>464</v>
      </c>
      <c r="Q38" s="150" t="s">
        <v>464</v>
      </c>
      <c r="R38" s="150" t="s">
        <v>464</v>
      </c>
      <c r="S38" s="150" t="s">
        <v>464</v>
      </c>
      <c r="T38" s="150" t="s">
        <v>464</v>
      </c>
      <c r="U38" s="151" t="s">
        <v>464</v>
      </c>
      <c r="V38" s="149"/>
      <c r="W38" s="150"/>
      <c r="X38" s="62" t="s">
        <v>464</v>
      </c>
      <c r="Y38" s="62" t="s">
        <v>464</v>
      </c>
      <c r="Z38" s="62" t="s">
        <v>464</v>
      </c>
      <c r="AA38" s="63" t="s">
        <v>464</v>
      </c>
      <c r="AB38" s="47" t="s">
        <v>464</v>
      </c>
      <c r="AC38" s="48" t="s">
        <v>464</v>
      </c>
      <c r="AD38" s="48" t="s">
        <v>464</v>
      </c>
      <c r="AE38" s="48" t="s">
        <v>464</v>
      </c>
      <c r="AF38" s="48" t="s">
        <v>464</v>
      </c>
      <c r="AG38" s="49" t="s">
        <v>464</v>
      </c>
      <c r="AH38" s="50" t="s">
        <v>464</v>
      </c>
      <c r="AI38" s="51" t="s">
        <v>464</v>
      </c>
      <c r="AJ38" s="51" t="s">
        <v>464</v>
      </c>
      <c r="AK38" s="51" t="s">
        <v>464</v>
      </c>
      <c r="AL38" s="51" t="s">
        <v>464</v>
      </c>
      <c r="AN38" s="414" t="s">
        <v>473</v>
      </c>
      <c r="AO38" s="415"/>
      <c r="AP38" s="415"/>
      <c r="AQ38" s="415"/>
      <c r="AR38" s="415"/>
      <c r="AS38" s="415"/>
      <c r="AT38" s="413" t="s">
        <v>474</v>
      </c>
      <c r="AU38" s="422"/>
    </row>
    <row r="39" spans="2:47" ht="15.6" x14ac:dyDescent="0.3">
      <c r="B39" s="427"/>
      <c r="C39" s="427"/>
      <c r="D39" s="428"/>
      <c r="E39" s="398"/>
      <c r="F39" s="399"/>
      <c r="G39" s="399"/>
      <c r="H39" s="399"/>
      <c r="I39" s="399"/>
      <c r="J39" s="73" t="s">
        <v>464</v>
      </c>
      <c r="K39" s="74" t="s">
        <v>464</v>
      </c>
      <c r="L39" s="74" t="s">
        <v>464</v>
      </c>
      <c r="M39" s="74" t="s">
        <v>464</v>
      </c>
      <c r="N39" s="74" t="s">
        <v>464</v>
      </c>
      <c r="O39" s="75" t="s">
        <v>464</v>
      </c>
      <c r="P39" s="152" t="s">
        <v>464</v>
      </c>
      <c r="Q39" s="153" t="s">
        <v>464</v>
      </c>
      <c r="R39" s="153" t="s">
        <v>464</v>
      </c>
      <c r="S39" s="153" t="s">
        <v>464</v>
      </c>
      <c r="T39" s="153" t="s">
        <v>464</v>
      </c>
      <c r="U39" s="154" t="s">
        <v>464</v>
      </c>
      <c r="V39" s="152" t="s">
        <v>464</v>
      </c>
      <c r="W39" s="153" t="s">
        <v>464</v>
      </c>
      <c r="X39" s="65" t="s">
        <v>464</v>
      </c>
      <c r="Y39" s="65" t="s">
        <v>464</v>
      </c>
      <c r="Z39" s="65" t="s">
        <v>464</v>
      </c>
      <c r="AA39" s="66" t="s">
        <v>464</v>
      </c>
      <c r="AB39" s="52" t="s">
        <v>464</v>
      </c>
      <c r="AC39" s="53" t="s">
        <v>464</v>
      </c>
      <c r="AD39" s="53" t="s">
        <v>464</v>
      </c>
      <c r="AE39" s="53" t="s">
        <v>464</v>
      </c>
      <c r="AF39" s="53" t="s">
        <v>464</v>
      </c>
      <c r="AG39" s="54" t="s">
        <v>464</v>
      </c>
      <c r="AH39" s="55" t="s">
        <v>464</v>
      </c>
      <c r="AI39" s="56" t="s">
        <v>464</v>
      </c>
      <c r="AJ39" s="56" t="s">
        <v>464</v>
      </c>
      <c r="AK39" s="56" t="s">
        <v>464</v>
      </c>
      <c r="AL39" s="56" t="s">
        <v>464</v>
      </c>
      <c r="AN39" s="416"/>
      <c r="AO39" s="417"/>
      <c r="AP39" s="417"/>
      <c r="AQ39" s="417"/>
      <c r="AR39" s="417"/>
      <c r="AS39" s="417"/>
      <c r="AT39" s="422"/>
      <c r="AU39" s="422"/>
    </row>
    <row r="40" spans="2:47" ht="15.6" x14ac:dyDescent="0.3">
      <c r="B40" s="427"/>
      <c r="C40" s="427"/>
      <c r="D40" s="428"/>
      <c r="E40" s="401"/>
      <c r="F40" s="399"/>
      <c r="G40" s="399"/>
      <c r="H40" s="399"/>
      <c r="I40" s="399"/>
      <c r="J40" s="73" t="s">
        <v>464</v>
      </c>
      <c r="K40" s="74" t="s">
        <v>464</v>
      </c>
      <c r="L40" s="74" t="s">
        <v>464</v>
      </c>
      <c r="M40" s="74" t="s">
        <v>464</v>
      </c>
      <c r="N40" s="74" t="s">
        <v>464</v>
      </c>
      <c r="O40" s="75" t="s">
        <v>464</v>
      </c>
      <c r="P40" s="152" t="s">
        <v>464</v>
      </c>
      <c r="Q40" s="153" t="s">
        <v>464</v>
      </c>
      <c r="R40" s="153" t="s">
        <v>464</v>
      </c>
      <c r="S40" s="153" t="s">
        <v>464</v>
      </c>
      <c r="T40" s="153" t="s">
        <v>464</v>
      </c>
      <c r="U40" s="154" t="s">
        <v>464</v>
      </c>
      <c r="V40" s="152" t="s">
        <v>464</v>
      </c>
      <c r="W40" s="153" t="s">
        <v>464</v>
      </c>
      <c r="X40" s="65" t="s">
        <v>464</v>
      </c>
      <c r="Y40" s="65" t="s">
        <v>464</v>
      </c>
      <c r="Z40" s="65" t="s">
        <v>464</v>
      </c>
      <c r="AA40" s="66" t="s">
        <v>464</v>
      </c>
      <c r="AB40" s="52" t="s">
        <v>464</v>
      </c>
      <c r="AC40" s="53" t="s">
        <v>464</v>
      </c>
      <c r="AD40" s="53" t="s">
        <v>464</v>
      </c>
      <c r="AE40" s="53" t="s">
        <v>464</v>
      </c>
      <c r="AF40" s="53" t="s">
        <v>464</v>
      </c>
      <c r="AG40" s="54" t="s">
        <v>464</v>
      </c>
      <c r="AH40" s="55" t="s">
        <v>464</v>
      </c>
      <c r="AI40" s="56" t="s">
        <v>464</v>
      </c>
      <c r="AJ40" s="56" t="s">
        <v>464</v>
      </c>
      <c r="AK40" s="56" t="s">
        <v>464</v>
      </c>
      <c r="AL40" s="56" t="s">
        <v>464</v>
      </c>
      <c r="AN40" s="416"/>
      <c r="AO40" s="417"/>
      <c r="AP40" s="417"/>
      <c r="AQ40" s="417"/>
      <c r="AR40" s="417"/>
      <c r="AS40" s="417"/>
      <c r="AT40" s="422"/>
      <c r="AU40" s="422"/>
    </row>
    <row r="41" spans="2:47" ht="15.6" x14ac:dyDescent="0.3">
      <c r="B41" s="427"/>
      <c r="C41" s="427"/>
      <c r="D41" s="428"/>
      <c r="E41" s="401"/>
      <c r="F41" s="399"/>
      <c r="G41" s="399"/>
      <c r="H41" s="399"/>
      <c r="I41" s="399"/>
      <c r="J41" s="73" t="s">
        <v>464</v>
      </c>
      <c r="K41" s="74" t="s">
        <v>464</v>
      </c>
      <c r="L41" s="74" t="s">
        <v>464</v>
      </c>
      <c r="M41" s="74" t="s">
        <v>464</v>
      </c>
      <c r="N41" s="74" t="s">
        <v>464</v>
      </c>
      <c r="O41" s="75" t="s">
        <v>464</v>
      </c>
      <c r="P41" s="152" t="s">
        <v>464</v>
      </c>
      <c r="Q41" s="153" t="s">
        <v>464</v>
      </c>
      <c r="R41" s="153" t="s">
        <v>464</v>
      </c>
      <c r="S41" s="153" t="s">
        <v>464</v>
      </c>
      <c r="T41" s="153" t="s">
        <v>464</v>
      </c>
      <c r="U41" s="154" t="s">
        <v>464</v>
      </c>
      <c r="V41" s="152" t="s">
        <v>464</v>
      </c>
      <c r="W41" s="153" t="s">
        <v>464</v>
      </c>
      <c r="X41" s="65" t="s">
        <v>464</v>
      </c>
      <c r="Y41" s="65" t="s">
        <v>464</v>
      </c>
      <c r="Z41" s="65" t="s">
        <v>464</v>
      </c>
      <c r="AA41" s="66" t="s">
        <v>464</v>
      </c>
      <c r="AB41" s="52" t="s">
        <v>464</v>
      </c>
      <c r="AC41" s="53" t="s">
        <v>464</v>
      </c>
      <c r="AD41" s="53" t="s">
        <v>464</v>
      </c>
      <c r="AE41" s="53" t="s">
        <v>464</v>
      </c>
      <c r="AF41" s="53" t="s">
        <v>464</v>
      </c>
      <c r="AG41" s="54" t="s">
        <v>464</v>
      </c>
      <c r="AH41" s="55" t="s">
        <v>464</v>
      </c>
      <c r="AI41" s="56" t="s">
        <v>464</v>
      </c>
      <c r="AJ41" s="56" t="s">
        <v>464</v>
      </c>
      <c r="AK41" s="56" t="s">
        <v>464</v>
      </c>
      <c r="AL41" s="56" t="s">
        <v>464</v>
      </c>
      <c r="AN41" s="416"/>
      <c r="AO41" s="417"/>
      <c r="AP41" s="417"/>
      <c r="AQ41" s="417"/>
      <c r="AR41" s="417"/>
      <c r="AS41" s="417"/>
      <c r="AT41" s="422"/>
      <c r="AU41" s="422"/>
    </row>
    <row r="42" spans="2:47" ht="15.6" x14ac:dyDescent="0.3">
      <c r="B42" s="427"/>
      <c r="C42" s="427"/>
      <c r="D42" s="428"/>
      <c r="E42" s="401"/>
      <c r="F42" s="399"/>
      <c r="G42" s="399"/>
      <c r="H42" s="399"/>
      <c r="I42" s="399"/>
      <c r="J42" s="73" t="s">
        <v>464</v>
      </c>
      <c r="K42" s="74" t="s">
        <v>464</v>
      </c>
      <c r="L42" s="74" t="s">
        <v>464</v>
      </c>
      <c r="M42" s="74" t="s">
        <v>464</v>
      </c>
      <c r="N42" s="74" t="s">
        <v>464</v>
      </c>
      <c r="O42" s="75" t="s">
        <v>464</v>
      </c>
      <c r="P42" s="152" t="s">
        <v>464</v>
      </c>
      <c r="Q42" s="153" t="s">
        <v>464</v>
      </c>
      <c r="R42" s="153" t="s">
        <v>464</v>
      </c>
      <c r="S42" s="153" t="s">
        <v>464</v>
      </c>
      <c r="T42" s="153" t="s">
        <v>464</v>
      </c>
      <c r="U42" s="154" t="s">
        <v>464</v>
      </c>
      <c r="V42" s="152" t="s">
        <v>464</v>
      </c>
      <c r="W42" s="153" t="s">
        <v>464</v>
      </c>
      <c r="X42" s="65" t="s">
        <v>464</v>
      </c>
      <c r="Y42" s="65" t="s">
        <v>464</v>
      </c>
      <c r="Z42" s="65" t="s">
        <v>464</v>
      </c>
      <c r="AA42" s="66" t="s">
        <v>464</v>
      </c>
      <c r="AB42" s="52" t="s">
        <v>464</v>
      </c>
      <c r="AC42" s="53" t="s">
        <v>464</v>
      </c>
      <c r="AD42" s="53" t="s">
        <v>464</v>
      </c>
      <c r="AE42" s="53" t="s">
        <v>464</v>
      </c>
      <c r="AF42" s="53" t="s">
        <v>464</v>
      </c>
      <c r="AG42" s="54" t="s">
        <v>464</v>
      </c>
      <c r="AH42" s="55" t="s">
        <v>464</v>
      </c>
      <c r="AI42" s="56" t="s">
        <v>464</v>
      </c>
      <c r="AJ42" s="56" t="s">
        <v>464</v>
      </c>
      <c r="AK42" s="56" t="s">
        <v>464</v>
      </c>
      <c r="AL42" s="56" t="s">
        <v>464</v>
      </c>
      <c r="AN42" s="416"/>
      <c r="AO42" s="417"/>
      <c r="AP42" s="417"/>
      <c r="AQ42" s="417"/>
      <c r="AR42" s="417"/>
      <c r="AS42" s="417"/>
      <c r="AT42" s="422"/>
      <c r="AU42" s="422"/>
    </row>
    <row r="43" spans="2:47" ht="15.6" x14ac:dyDescent="0.3">
      <c r="B43" s="427"/>
      <c r="C43" s="427"/>
      <c r="D43" s="428"/>
      <c r="E43" s="401"/>
      <c r="F43" s="399"/>
      <c r="G43" s="399"/>
      <c r="H43" s="399"/>
      <c r="I43" s="399"/>
      <c r="J43" s="73" t="s">
        <v>464</v>
      </c>
      <c r="K43" s="74" t="s">
        <v>464</v>
      </c>
      <c r="L43" s="74" t="s">
        <v>464</v>
      </c>
      <c r="M43" s="74" t="s">
        <v>464</v>
      </c>
      <c r="N43" s="74" t="s">
        <v>464</v>
      </c>
      <c r="O43" s="75" t="s">
        <v>464</v>
      </c>
      <c r="P43" s="152" t="s">
        <v>464</v>
      </c>
      <c r="Q43" s="153" t="s">
        <v>464</v>
      </c>
      <c r="R43" s="153" t="s">
        <v>464</v>
      </c>
      <c r="S43" s="153" t="s">
        <v>464</v>
      </c>
      <c r="T43" s="153" t="s">
        <v>464</v>
      </c>
      <c r="U43" s="154" t="s">
        <v>464</v>
      </c>
      <c r="V43" s="152" t="s">
        <v>464</v>
      </c>
      <c r="W43" s="153" t="s">
        <v>464</v>
      </c>
      <c r="X43" s="65" t="s">
        <v>464</v>
      </c>
      <c r="Y43" s="65" t="s">
        <v>464</v>
      </c>
      <c r="Z43" s="65" t="s">
        <v>464</v>
      </c>
      <c r="AA43" s="66" t="s">
        <v>464</v>
      </c>
      <c r="AB43" s="52" t="s">
        <v>464</v>
      </c>
      <c r="AC43" s="53" t="s">
        <v>464</v>
      </c>
      <c r="AD43" s="53" t="s">
        <v>464</v>
      </c>
      <c r="AE43" s="53" t="s">
        <v>464</v>
      </c>
      <c r="AF43" s="53" t="s">
        <v>464</v>
      </c>
      <c r="AG43" s="54" t="s">
        <v>464</v>
      </c>
      <c r="AH43" s="55" t="s">
        <v>464</v>
      </c>
      <c r="AI43" s="56" t="s">
        <v>464</v>
      </c>
      <c r="AJ43" s="56" t="s">
        <v>464</v>
      </c>
      <c r="AK43" s="56" t="s">
        <v>464</v>
      </c>
      <c r="AL43" s="56" t="s">
        <v>464</v>
      </c>
      <c r="AN43" s="416"/>
      <c r="AO43" s="417"/>
      <c r="AP43" s="417"/>
      <c r="AQ43" s="417"/>
      <c r="AR43" s="417"/>
      <c r="AS43" s="417"/>
      <c r="AT43" s="422"/>
      <c r="AU43" s="422"/>
    </row>
    <row r="44" spans="2:47" ht="15.6" x14ac:dyDescent="0.3">
      <c r="B44" s="427"/>
      <c r="C44" s="427"/>
      <c r="D44" s="428"/>
      <c r="E44" s="401"/>
      <c r="F44" s="399"/>
      <c r="G44" s="399"/>
      <c r="H44" s="399"/>
      <c r="I44" s="399"/>
      <c r="J44" s="73" t="s">
        <v>464</v>
      </c>
      <c r="K44" s="74" t="s">
        <v>464</v>
      </c>
      <c r="L44" s="74" t="s">
        <v>464</v>
      </c>
      <c r="M44" s="74" t="s">
        <v>464</v>
      </c>
      <c r="N44" s="74" t="s">
        <v>464</v>
      </c>
      <c r="O44" s="75" t="s">
        <v>464</v>
      </c>
      <c r="P44" s="152" t="s">
        <v>464</v>
      </c>
      <c r="Q44" s="153" t="s">
        <v>464</v>
      </c>
      <c r="R44" s="153" t="s">
        <v>464</v>
      </c>
      <c r="S44" s="153" t="s">
        <v>464</v>
      </c>
      <c r="T44" s="153" t="s">
        <v>464</v>
      </c>
      <c r="U44" s="154" t="s">
        <v>464</v>
      </c>
      <c r="V44" s="152" t="s">
        <v>464</v>
      </c>
      <c r="W44" s="153" t="s">
        <v>464</v>
      </c>
      <c r="X44" s="65" t="s">
        <v>464</v>
      </c>
      <c r="Y44" s="65" t="s">
        <v>464</v>
      </c>
      <c r="Z44" s="65" t="s">
        <v>464</v>
      </c>
      <c r="AA44" s="66" t="s">
        <v>464</v>
      </c>
      <c r="AB44" s="52" t="s">
        <v>464</v>
      </c>
      <c r="AC44" s="53" t="s">
        <v>464</v>
      </c>
      <c r="AD44" s="53" t="s">
        <v>464</v>
      </c>
      <c r="AE44" s="53" t="s">
        <v>464</v>
      </c>
      <c r="AF44" s="53" t="s">
        <v>464</v>
      </c>
      <c r="AG44" s="54" t="s">
        <v>464</v>
      </c>
      <c r="AH44" s="55" t="s">
        <v>464</v>
      </c>
      <c r="AI44" s="56" t="s">
        <v>464</v>
      </c>
      <c r="AJ44" s="56" t="s">
        <v>464</v>
      </c>
      <c r="AK44" s="56" t="s">
        <v>464</v>
      </c>
      <c r="AL44" s="56" t="s">
        <v>464</v>
      </c>
      <c r="AN44" s="416"/>
      <c r="AO44" s="417"/>
      <c r="AP44" s="417"/>
      <c r="AQ44" s="417"/>
      <c r="AR44" s="417"/>
      <c r="AS44" s="417"/>
      <c r="AT44" s="422"/>
      <c r="AU44" s="422"/>
    </row>
    <row r="45" spans="2:47" ht="3" customHeight="1" thickBot="1" x14ac:dyDescent="0.35">
      <c r="B45" s="427"/>
      <c r="C45" s="427"/>
      <c r="D45" s="428"/>
      <c r="E45" s="401"/>
      <c r="F45" s="399"/>
      <c r="G45" s="399"/>
      <c r="H45" s="399"/>
      <c r="I45" s="399"/>
      <c r="J45" s="73" t="s">
        <v>464</v>
      </c>
      <c r="K45" s="74" t="s">
        <v>464</v>
      </c>
      <c r="L45" s="74" t="s">
        <v>464</v>
      </c>
      <c r="M45" s="74" t="s">
        <v>464</v>
      </c>
      <c r="N45" s="74" t="s">
        <v>464</v>
      </c>
      <c r="O45" s="75" t="s">
        <v>464</v>
      </c>
      <c r="P45" s="152" t="s">
        <v>464</v>
      </c>
      <c r="Q45" s="153" t="s">
        <v>464</v>
      </c>
      <c r="R45" s="153" t="s">
        <v>464</v>
      </c>
      <c r="S45" s="153" t="s">
        <v>464</v>
      </c>
      <c r="T45" s="153" t="s">
        <v>464</v>
      </c>
      <c r="U45" s="154" t="s">
        <v>464</v>
      </c>
      <c r="V45" s="152" t="s">
        <v>464</v>
      </c>
      <c r="W45" s="153" t="s">
        <v>464</v>
      </c>
      <c r="X45" s="65" t="s">
        <v>464</v>
      </c>
      <c r="Y45" s="65" t="s">
        <v>464</v>
      </c>
      <c r="Z45" s="65" t="s">
        <v>464</v>
      </c>
      <c r="AA45" s="66" t="s">
        <v>464</v>
      </c>
      <c r="AB45" s="52" t="s">
        <v>464</v>
      </c>
      <c r="AC45" s="53" t="s">
        <v>464</v>
      </c>
      <c r="AD45" s="53" t="s">
        <v>464</v>
      </c>
      <c r="AE45" s="53" t="s">
        <v>464</v>
      </c>
      <c r="AF45" s="53" t="s">
        <v>464</v>
      </c>
      <c r="AG45" s="54" t="s">
        <v>464</v>
      </c>
      <c r="AH45" s="55" t="s">
        <v>464</v>
      </c>
      <c r="AI45" s="56" t="s">
        <v>464</v>
      </c>
      <c r="AJ45" s="56" t="s">
        <v>464</v>
      </c>
      <c r="AK45" s="56" t="s">
        <v>464</v>
      </c>
      <c r="AL45" s="56" t="s">
        <v>464</v>
      </c>
      <c r="AN45" s="416"/>
      <c r="AO45" s="417"/>
      <c r="AP45" s="417"/>
      <c r="AQ45" s="417"/>
      <c r="AR45" s="417"/>
      <c r="AS45" s="418"/>
      <c r="AT45" s="33"/>
      <c r="AU45" s="33"/>
    </row>
    <row r="46" spans="2:47" ht="16.2" hidden="1" thickBot="1" x14ac:dyDescent="0.35">
      <c r="B46" s="427"/>
      <c r="C46" s="427"/>
      <c r="D46" s="428"/>
      <c r="E46" s="401"/>
      <c r="F46" s="399"/>
      <c r="G46" s="399"/>
      <c r="H46" s="399"/>
      <c r="I46" s="399"/>
      <c r="J46" s="73" t="s">
        <v>464</v>
      </c>
      <c r="K46" s="74" t="s">
        <v>464</v>
      </c>
      <c r="L46" s="74" t="s">
        <v>464</v>
      </c>
      <c r="M46" s="74" t="s">
        <v>464</v>
      </c>
      <c r="N46" s="74" t="s">
        <v>464</v>
      </c>
      <c r="O46" s="75" t="s">
        <v>464</v>
      </c>
      <c r="P46" s="64" t="s">
        <v>464</v>
      </c>
      <c r="Q46" s="65" t="s">
        <v>464</v>
      </c>
      <c r="R46" s="65" t="s">
        <v>464</v>
      </c>
      <c r="S46" s="65" t="s">
        <v>464</v>
      </c>
      <c r="T46" s="65" t="s">
        <v>464</v>
      </c>
      <c r="U46" s="66" t="s">
        <v>464</v>
      </c>
      <c r="V46" s="64" t="s">
        <v>464</v>
      </c>
      <c r="W46" s="65" t="s">
        <v>464</v>
      </c>
      <c r="X46" s="65" t="s">
        <v>464</v>
      </c>
      <c r="Y46" s="65" t="s">
        <v>464</v>
      </c>
      <c r="Z46" s="65" t="s">
        <v>464</v>
      </c>
      <c r="AA46" s="66" t="s">
        <v>464</v>
      </c>
      <c r="AB46" s="52" t="s">
        <v>464</v>
      </c>
      <c r="AC46" s="53" t="s">
        <v>464</v>
      </c>
      <c r="AD46" s="53" t="s">
        <v>464</v>
      </c>
      <c r="AE46" s="53" t="s">
        <v>464</v>
      </c>
      <c r="AF46" s="53" t="s">
        <v>464</v>
      </c>
      <c r="AG46" s="54" t="s">
        <v>464</v>
      </c>
      <c r="AH46" s="55" t="s">
        <v>464</v>
      </c>
      <c r="AI46" s="56" t="s">
        <v>464</v>
      </c>
      <c r="AJ46" s="56" t="s">
        <v>464</v>
      </c>
      <c r="AK46" s="56" t="s">
        <v>464</v>
      </c>
      <c r="AL46" s="56" t="s">
        <v>464</v>
      </c>
      <c r="AN46" s="416"/>
      <c r="AO46" s="417"/>
      <c r="AP46" s="417"/>
      <c r="AQ46" s="417"/>
      <c r="AR46" s="417"/>
      <c r="AS46" s="418"/>
    </row>
    <row r="47" spans="2:47" ht="16.2" hidden="1" thickBot="1" x14ac:dyDescent="0.35">
      <c r="B47" s="427"/>
      <c r="C47" s="427"/>
      <c r="D47" s="428"/>
      <c r="E47" s="402"/>
      <c r="F47" s="403"/>
      <c r="G47" s="403"/>
      <c r="H47" s="403"/>
      <c r="I47" s="403"/>
      <c r="J47" s="76" t="s">
        <v>464</v>
      </c>
      <c r="K47" s="77" t="s">
        <v>464</v>
      </c>
      <c r="L47" s="77" t="s">
        <v>464</v>
      </c>
      <c r="M47" s="77" t="s">
        <v>464</v>
      </c>
      <c r="N47" s="77" t="s">
        <v>464</v>
      </c>
      <c r="O47" s="78" t="s">
        <v>464</v>
      </c>
      <c r="P47" s="64" t="s">
        <v>464</v>
      </c>
      <c r="Q47" s="65" t="s">
        <v>464</v>
      </c>
      <c r="R47" s="65" t="s">
        <v>464</v>
      </c>
      <c r="S47" s="65" t="s">
        <v>464</v>
      </c>
      <c r="T47" s="65" t="s">
        <v>464</v>
      </c>
      <c r="U47" s="66" t="s">
        <v>464</v>
      </c>
      <c r="V47" s="67" t="s">
        <v>464</v>
      </c>
      <c r="W47" s="68" t="s">
        <v>464</v>
      </c>
      <c r="X47" s="68" t="s">
        <v>464</v>
      </c>
      <c r="Y47" s="68" t="s">
        <v>464</v>
      </c>
      <c r="Z47" s="68" t="s">
        <v>464</v>
      </c>
      <c r="AA47" s="69" t="s">
        <v>464</v>
      </c>
      <c r="AB47" s="57" t="s">
        <v>464</v>
      </c>
      <c r="AC47" s="58" t="s">
        <v>464</v>
      </c>
      <c r="AD47" s="58" t="s">
        <v>464</v>
      </c>
      <c r="AE47" s="58" t="s">
        <v>464</v>
      </c>
      <c r="AF47" s="58" t="s">
        <v>464</v>
      </c>
      <c r="AG47" s="59" t="s">
        <v>464</v>
      </c>
      <c r="AH47" s="60" t="s">
        <v>464</v>
      </c>
      <c r="AI47" s="61" t="s">
        <v>464</v>
      </c>
      <c r="AJ47" s="61" t="s">
        <v>464</v>
      </c>
      <c r="AK47" s="61" t="s">
        <v>464</v>
      </c>
      <c r="AL47" s="61" t="s">
        <v>464</v>
      </c>
      <c r="AN47" s="419"/>
      <c r="AO47" s="420"/>
      <c r="AP47" s="420"/>
      <c r="AQ47" s="420"/>
      <c r="AR47" s="420"/>
      <c r="AS47" s="421"/>
    </row>
    <row r="48" spans="2:47" ht="23.4" x14ac:dyDescent="0.45">
      <c r="B48" s="427"/>
      <c r="C48" s="427"/>
      <c r="D48" s="428"/>
      <c r="E48" s="395" t="s">
        <v>475</v>
      </c>
      <c r="F48" s="396"/>
      <c r="G48" s="396"/>
      <c r="H48" s="396"/>
      <c r="I48" s="397"/>
      <c r="J48" s="70" t="s">
        <v>464</v>
      </c>
      <c r="K48" s="71" t="s">
        <v>464</v>
      </c>
      <c r="L48" s="71" t="s">
        <v>464</v>
      </c>
      <c r="M48" s="71" t="s">
        <v>464</v>
      </c>
      <c r="N48" s="71" t="s">
        <v>464</v>
      </c>
      <c r="O48" s="72" t="s">
        <v>464</v>
      </c>
      <c r="P48" s="70" t="s">
        <v>464</v>
      </c>
      <c r="Q48" s="71" t="s">
        <v>464</v>
      </c>
      <c r="R48" s="71" t="s">
        <v>464</v>
      </c>
      <c r="S48" s="71" t="s">
        <v>464</v>
      </c>
      <c r="T48" s="71" t="s">
        <v>464</v>
      </c>
      <c r="U48" s="72" t="s">
        <v>464</v>
      </c>
      <c r="V48" s="149" t="s">
        <v>464</v>
      </c>
      <c r="W48" s="158" t="s">
        <v>464</v>
      </c>
      <c r="X48" s="62" t="s">
        <v>464</v>
      </c>
      <c r="Y48" s="62" t="s">
        <v>464</v>
      </c>
      <c r="Z48" s="62" t="s">
        <v>464</v>
      </c>
      <c r="AA48" s="63" t="s">
        <v>464</v>
      </c>
      <c r="AB48" s="47" t="s">
        <v>464</v>
      </c>
      <c r="AC48" s="48" t="s">
        <v>464</v>
      </c>
      <c r="AD48" s="48" t="s">
        <v>464</v>
      </c>
      <c r="AE48" s="48" t="s">
        <v>464</v>
      </c>
      <c r="AF48" s="48" t="s">
        <v>464</v>
      </c>
      <c r="AG48" s="49" t="s">
        <v>464</v>
      </c>
      <c r="AH48" s="50" t="s">
        <v>464</v>
      </c>
      <c r="AI48" s="51" t="s">
        <v>464</v>
      </c>
      <c r="AJ48" s="51" t="s">
        <v>464</v>
      </c>
      <c r="AK48" s="51" t="s">
        <v>464</v>
      </c>
      <c r="AL48" s="51" t="s">
        <v>464</v>
      </c>
    </row>
    <row r="49" spans="2:38" ht="15.6" x14ac:dyDescent="0.3">
      <c r="B49" s="427"/>
      <c r="C49" s="427"/>
      <c r="D49" s="428"/>
      <c r="E49" s="398"/>
      <c r="F49" s="399"/>
      <c r="G49" s="399"/>
      <c r="H49" s="399"/>
      <c r="I49" s="400"/>
      <c r="J49" s="73" t="s">
        <v>464</v>
      </c>
      <c r="K49" s="74" t="s">
        <v>464</v>
      </c>
      <c r="L49" s="74" t="s">
        <v>464</v>
      </c>
      <c r="M49" s="74" t="s">
        <v>464</v>
      </c>
      <c r="N49" s="74" t="s">
        <v>464</v>
      </c>
      <c r="O49" s="75" t="s">
        <v>464</v>
      </c>
      <c r="P49" s="73" t="s">
        <v>464</v>
      </c>
      <c r="Q49" s="74" t="s">
        <v>464</v>
      </c>
      <c r="R49" s="74" t="s">
        <v>464</v>
      </c>
      <c r="S49" s="74" t="s">
        <v>464</v>
      </c>
      <c r="T49" s="74" t="s">
        <v>464</v>
      </c>
      <c r="U49" s="75" t="s">
        <v>464</v>
      </c>
      <c r="V49" s="152" t="s">
        <v>464</v>
      </c>
      <c r="W49" s="153" t="s">
        <v>464</v>
      </c>
      <c r="X49" s="65" t="s">
        <v>464</v>
      </c>
      <c r="Y49" s="65" t="s">
        <v>464</v>
      </c>
      <c r="Z49" s="65" t="s">
        <v>464</v>
      </c>
      <c r="AA49" s="66" t="s">
        <v>464</v>
      </c>
      <c r="AB49" s="52" t="s">
        <v>464</v>
      </c>
      <c r="AC49" s="53" t="s">
        <v>464</v>
      </c>
      <c r="AD49" s="53" t="s">
        <v>464</v>
      </c>
      <c r="AE49" s="53" t="s">
        <v>464</v>
      </c>
      <c r="AF49" s="53" t="s">
        <v>464</v>
      </c>
      <c r="AG49" s="54" t="s">
        <v>464</v>
      </c>
      <c r="AH49" s="55" t="s">
        <v>464</v>
      </c>
      <c r="AI49" s="56" t="s">
        <v>464</v>
      </c>
      <c r="AJ49" s="56" t="s">
        <v>464</v>
      </c>
      <c r="AK49" s="56" t="s">
        <v>464</v>
      </c>
      <c r="AL49" s="56" t="s">
        <v>464</v>
      </c>
    </row>
    <row r="50" spans="2:38" ht="15.6" x14ac:dyDescent="0.3">
      <c r="B50" s="427"/>
      <c r="C50" s="427"/>
      <c r="D50" s="428"/>
      <c r="E50" s="398"/>
      <c r="F50" s="399"/>
      <c r="G50" s="399"/>
      <c r="H50" s="399"/>
      <c r="I50" s="400"/>
      <c r="J50" s="73" t="s">
        <v>464</v>
      </c>
      <c r="K50" s="74" t="s">
        <v>464</v>
      </c>
      <c r="L50" s="74" t="s">
        <v>464</v>
      </c>
      <c r="M50" s="74" t="s">
        <v>464</v>
      </c>
      <c r="N50" s="74" t="s">
        <v>464</v>
      </c>
      <c r="O50" s="75" t="s">
        <v>464</v>
      </c>
      <c r="P50" s="73" t="s">
        <v>464</v>
      </c>
      <c r="Q50" s="74" t="s">
        <v>464</v>
      </c>
      <c r="R50" s="74" t="s">
        <v>464</v>
      </c>
      <c r="S50" s="74" t="s">
        <v>464</v>
      </c>
      <c r="T50" s="74" t="s">
        <v>464</v>
      </c>
      <c r="U50" s="75" t="s">
        <v>464</v>
      </c>
      <c r="V50" s="152" t="s">
        <v>464</v>
      </c>
      <c r="W50" s="153" t="s">
        <v>464</v>
      </c>
      <c r="X50" s="65" t="s">
        <v>464</v>
      </c>
      <c r="Y50" s="65" t="s">
        <v>464</v>
      </c>
      <c r="Z50" s="65" t="s">
        <v>464</v>
      </c>
      <c r="AA50" s="66" t="s">
        <v>464</v>
      </c>
      <c r="AB50" s="52" t="s">
        <v>464</v>
      </c>
      <c r="AC50" s="53" t="s">
        <v>464</v>
      </c>
      <c r="AD50" s="53" t="s">
        <v>464</v>
      </c>
      <c r="AE50" s="53" t="s">
        <v>464</v>
      </c>
      <c r="AF50" s="53" t="s">
        <v>464</v>
      </c>
      <c r="AG50" s="54" t="s">
        <v>464</v>
      </c>
      <c r="AH50" s="55" t="s">
        <v>464</v>
      </c>
      <c r="AI50" s="56" t="s">
        <v>464</v>
      </c>
      <c r="AJ50" s="56" t="s">
        <v>464</v>
      </c>
      <c r="AK50" s="56" t="s">
        <v>464</v>
      </c>
      <c r="AL50" s="56" t="s">
        <v>464</v>
      </c>
    </row>
    <row r="51" spans="2:38" ht="15.6" x14ac:dyDescent="0.3">
      <c r="B51" s="427"/>
      <c r="C51" s="427"/>
      <c r="D51" s="428"/>
      <c r="E51" s="401"/>
      <c r="F51" s="399"/>
      <c r="G51" s="399"/>
      <c r="H51" s="399"/>
      <c r="I51" s="400"/>
      <c r="J51" s="73" t="s">
        <v>464</v>
      </c>
      <c r="K51" s="74" t="s">
        <v>464</v>
      </c>
      <c r="L51" s="74" t="s">
        <v>464</v>
      </c>
      <c r="M51" s="74" t="s">
        <v>464</v>
      </c>
      <c r="N51" s="74" t="s">
        <v>464</v>
      </c>
      <c r="O51" s="75" t="s">
        <v>464</v>
      </c>
      <c r="P51" s="73" t="s">
        <v>464</v>
      </c>
      <c r="Q51" s="74" t="s">
        <v>464</v>
      </c>
      <c r="R51" s="74" t="s">
        <v>464</v>
      </c>
      <c r="S51" s="74" t="s">
        <v>464</v>
      </c>
      <c r="T51" s="74" t="s">
        <v>464</v>
      </c>
      <c r="U51" s="75" t="s">
        <v>464</v>
      </c>
      <c r="V51" s="152" t="s">
        <v>464</v>
      </c>
      <c r="W51" s="153" t="s">
        <v>464</v>
      </c>
      <c r="X51" s="65" t="s">
        <v>464</v>
      </c>
      <c r="Y51" s="65" t="s">
        <v>464</v>
      </c>
      <c r="Z51" s="65" t="s">
        <v>464</v>
      </c>
      <c r="AA51" s="66" t="s">
        <v>464</v>
      </c>
      <c r="AB51" s="52" t="s">
        <v>464</v>
      </c>
      <c r="AC51" s="53" t="s">
        <v>464</v>
      </c>
      <c r="AD51" s="53" t="s">
        <v>464</v>
      </c>
      <c r="AE51" s="53" t="s">
        <v>464</v>
      </c>
      <c r="AF51" s="53" t="s">
        <v>464</v>
      </c>
      <c r="AG51" s="54" t="s">
        <v>464</v>
      </c>
      <c r="AH51" s="55" t="s">
        <v>464</v>
      </c>
      <c r="AI51" s="56" t="s">
        <v>464</v>
      </c>
      <c r="AJ51" s="56" t="s">
        <v>464</v>
      </c>
      <c r="AK51" s="56" t="s">
        <v>464</v>
      </c>
      <c r="AL51" s="56" t="s">
        <v>464</v>
      </c>
    </row>
    <row r="52" spans="2:38" ht="15.6" x14ac:dyDescent="0.3">
      <c r="B52" s="427"/>
      <c r="C52" s="427"/>
      <c r="D52" s="428"/>
      <c r="E52" s="401"/>
      <c r="F52" s="399"/>
      <c r="G52" s="399"/>
      <c r="H52" s="399"/>
      <c r="I52" s="400"/>
      <c r="J52" s="73" t="s">
        <v>464</v>
      </c>
      <c r="K52" s="74" t="s">
        <v>464</v>
      </c>
      <c r="L52" s="74" t="s">
        <v>464</v>
      </c>
      <c r="M52" s="74" t="s">
        <v>464</v>
      </c>
      <c r="N52" s="74" t="s">
        <v>464</v>
      </c>
      <c r="O52" s="75" t="s">
        <v>464</v>
      </c>
      <c r="P52" s="73" t="s">
        <v>464</v>
      </c>
      <c r="Q52" s="74" t="s">
        <v>464</v>
      </c>
      <c r="R52" s="74" t="s">
        <v>464</v>
      </c>
      <c r="S52" s="74" t="s">
        <v>464</v>
      </c>
      <c r="T52" s="74" t="s">
        <v>464</v>
      </c>
      <c r="U52" s="75" t="s">
        <v>464</v>
      </c>
      <c r="V52" s="152" t="s">
        <v>464</v>
      </c>
      <c r="W52" s="153" t="s">
        <v>464</v>
      </c>
      <c r="X52" s="65" t="s">
        <v>464</v>
      </c>
      <c r="Y52" s="65" t="s">
        <v>464</v>
      </c>
      <c r="Z52" s="65" t="s">
        <v>464</v>
      </c>
      <c r="AA52" s="66" t="s">
        <v>464</v>
      </c>
      <c r="AB52" s="52" t="s">
        <v>464</v>
      </c>
      <c r="AC52" s="53" t="s">
        <v>464</v>
      </c>
      <c r="AD52" s="53" t="s">
        <v>464</v>
      </c>
      <c r="AE52" s="53" t="s">
        <v>464</v>
      </c>
      <c r="AF52" s="53" t="s">
        <v>464</v>
      </c>
      <c r="AG52" s="54" t="s">
        <v>464</v>
      </c>
      <c r="AH52" s="55" t="s">
        <v>464</v>
      </c>
      <c r="AI52" s="56" t="s">
        <v>464</v>
      </c>
      <c r="AJ52" s="56" t="s">
        <v>464</v>
      </c>
      <c r="AK52" s="56" t="s">
        <v>464</v>
      </c>
      <c r="AL52" s="56" t="s">
        <v>464</v>
      </c>
    </row>
    <row r="53" spans="2:38" ht="5.25" customHeight="1" x14ac:dyDescent="0.3">
      <c r="B53" s="427"/>
      <c r="C53" s="427"/>
      <c r="D53" s="428"/>
      <c r="E53" s="401"/>
      <c r="F53" s="399"/>
      <c r="G53" s="399"/>
      <c r="H53" s="399"/>
      <c r="I53" s="400"/>
      <c r="J53" s="73" t="s">
        <v>464</v>
      </c>
      <c r="K53" s="74" t="s">
        <v>464</v>
      </c>
      <c r="L53" s="74" t="s">
        <v>464</v>
      </c>
      <c r="M53" s="74" t="s">
        <v>464</v>
      </c>
      <c r="N53" s="74" t="s">
        <v>464</v>
      </c>
      <c r="O53" s="75" t="s">
        <v>464</v>
      </c>
      <c r="P53" s="73" t="s">
        <v>464</v>
      </c>
      <c r="Q53" s="74" t="s">
        <v>464</v>
      </c>
      <c r="R53" s="74" t="s">
        <v>464</v>
      </c>
      <c r="S53" s="74" t="s">
        <v>464</v>
      </c>
      <c r="T53" s="74" t="s">
        <v>464</v>
      </c>
      <c r="U53" s="75" t="s">
        <v>464</v>
      </c>
      <c r="V53" s="152" t="s">
        <v>464</v>
      </c>
      <c r="W53" s="153" t="s">
        <v>464</v>
      </c>
      <c r="X53" s="65" t="s">
        <v>464</v>
      </c>
      <c r="Y53" s="65" t="s">
        <v>464</v>
      </c>
      <c r="Z53" s="65" t="s">
        <v>464</v>
      </c>
      <c r="AA53" s="66" t="s">
        <v>464</v>
      </c>
      <c r="AB53" s="52" t="s">
        <v>464</v>
      </c>
      <c r="AC53" s="53" t="s">
        <v>464</v>
      </c>
      <c r="AD53" s="53" t="s">
        <v>464</v>
      </c>
      <c r="AE53" s="53" t="s">
        <v>464</v>
      </c>
      <c r="AF53" s="53" t="s">
        <v>464</v>
      </c>
      <c r="AG53" s="54" t="s">
        <v>464</v>
      </c>
      <c r="AH53" s="55" t="s">
        <v>464</v>
      </c>
      <c r="AI53" s="56" t="s">
        <v>464</v>
      </c>
      <c r="AJ53" s="56" t="s">
        <v>464</v>
      </c>
      <c r="AK53" s="56" t="s">
        <v>464</v>
      </c>
      <c r="AL53" s="56" t="s">
        <v>464</v>
      </c>
    </row>
    <row r="54" spans="2:38" ht="3" hidden="1" customHeight="1" x14ac:dyDescent="0.3">
      <c r="B54" s="427"/>
      <c r="C54" s="427"/>
      <c r="D54" s="428"/>
      <c r="E54" s="401"/>
      <c r="F54" s="399"/>
      <c r="G54" s="399"/>
      <c r="H54" s="399"/>
      <c r="I54" s="400"/>
      <c r="J54" s="73" t="s">
        <v>464</v>
      </c>
      <c r="K54" s="74" t="s">
        <v>464</v>
      </c>
      <c r="L54" s="74" t="s">
        <v>464</v>
      </c>
      <c r="M54" s="74" t="s">
        <v>464</v>
      </c>
      <c r="N54" s="74" t="s">
        <v>464</v>
      </c>
      <c r="O54" s="75" t="s">
        <v>464</v>
      </c>
      <c r="P54" s="73" t="s">
        <v>464</v>
      </c>
      <c r="Q54" s="74" t="s">
        <v>464</v>
      </c>
      <c r="R54" s="74" t="s">
        <v>464</v>
      </c>
      <c r="S54" s="74" t="s">
        <v>464</v>
      </c>
      <c r="T54" s="74" t="s">
        <v>464</v>
      </c>
      <c r="U54" s="75" t="s">
        <v>464</v>
      </c>
      <c r="V54" s="152" t="s">
        <v>464</v>
      </c>
      <c r="W54" s="153" t="s">
        <v>464</v>
      </c>
      <c r="X54" s="65" t="s">
        <v>464</v>
      </c>
      <c r="Y54" s="65" t="s">
        <v>464</v>
      </c>
      <c r="Z54" s="65" t="s">
        <v>464</v>
      </c>
      <c r="AA54" s="66" t="s">
        <v>464</v>
      </c>
      <c r="AB54" s="52" t="s">
        <v>464</v>
      </c>
      <c r="AC54" s="53" t="s">
        <v>464</v>
      </c>
      <c r="AD54" s="53" t="s">
        <v>464</v>
      </c>
      <c r="AE54" s="53" t="s">
        <v>464</v>
      </c>
      <c r="AF54" s="53" t="s">
        <v>464</v>
      </c>
      <c r="AG54" s="54" t="s">
        <v>464</v>
      </c>
      <c r="AH54" s="55" t="s">
        <v>464</v>
      </c>
      <c r="AI54" s="56" t="s">
        <v>464</v>
      </c>
      <c r="AJ54" s="56" t="s">
        <v>464</v>
      </c>
      <c r="AK54" s="56" t="s">
        <v>464</v>
      </c>
      <c r="AL54" s="56" t="s">
        <v>464</v>
      </c>
    </row>
    <row r="55" spans="2:38" ht="15.6" hidden="1" x14ac:dyDescent="0.3">
      <c r="B55" s="427"/>
      <c r="C55" s="427"/>
      <c r="D55" s="428"/>
      <c r="E55" s="401"/>
      <c r="F55" s="399"/>
      <c r="G55" s="399"/>
      <c r="H55" s="399"/>
      <c r="I55" s="400"/>
      <c r="J55" s="73" t="s">
        <v>464</v>
      </c>
      <c r="K55" s="74" t="s">
        <v>464</v>
      </c>
      <c r="L55" s="74" t="s">
        <v>464</v>
      </c>
      <c r="M55" s="74" t="s">
        <v>464</v>
      </c>
      <c r="N55" s="74" t="s">
        <v>464</v>
      </c>
      <c r="O55" s="75" t="s">
        <v>464</v>
      </c>
      <c r="P55" s="73" t="s">
        <v>464</v>
      </c>
      <c r="Q55" s="74" t="s">
        <v>464</v>
      </c>
      <c r="R55" s="74" t="s">
        <v>464</v>
      </c>
      <c r="S55" s="74" t="s">
        <v>464</v>
      </c>
      <c r="T55" s="74" t="s">
        <v>464</v>
      </c>
      <c r="U55" s="75" t="s">
        <v>464</v>
      </c>
      <c r="V55" s="152" t="s">
        <v>464</v>
      </c>
      <c r="W55" s="153" t="s">
        <v>464</v>
      </c>
      <c r="X55" s="65" t="s">
        <v>464</v>
      </c>
      <c r="Y55" s="65" t="s">
        <v>464</v>
      </c>
      <c r="Z55" s="65" t="s">
        <v>464</v>
      </c>
      <c r="AA55" s="66" t="s">
        <v>464</v>
      </c>
      <c r="AB55" s="52" t="s">
        <v>464</v>
      </c>
      <c r="AC55" s="53" t="s">
        <v>464</v>
      </c>
      <c r="AD55" s="53" t="s">
        <v>464</v>
      </c>
      <c r="AE55" s="53" t="s">
        <v>464</v>
      </c>
      <c r="AF55" s="53" t="s">
        <v>464</v>
      </c>
      <c r="AG55" s="54" t="s">
        <v>464</v>
      </c>
      <c r="AH55" s="55" t="s">
        <v>464</v>
      </c>
      <c r="AI55" s="56" t="s">
        <v>464</v>
      </c>
      <c r="AJ55" s="56" t="s">
        <v>464</v>
      </c>
      <c r="AK55" s="56" t="s">
        <v>464</v>
      </c>
      <c r="AL55" s="56" t="s">
        <v>464</v>
      </c>
    </row>
    <row r="56" spans="2:38" ht="15.6" hidden="1" x14ac:dyDescent="0.3">
      <c r="B56" s="427"/>
      <c r="C56" s="427"/>
      <c r="D56" s="428"/>
      <c r="E56" s="401"/>
      <c r="F56" s="399"/>
      <c r="G56" s="399"/>
      <c r="H56" s="399"/>
      <c r="I56" s="400"/>
      <c r="J56" s="73" t="s">
        <v>464</v>
      </c>
      <c r="K56" s="74" t="s">
        <v>464</v>
      </c>
      <c r="L56" s="74" t="s">
        <v>464</v>
      </c>
      <c r="M56" s="74" t="s">
        <v>464</v>
      </c>
      <c r="N56" s="74" t="s">
        <v>464</v>
      </c>
      <c r="O56" s="75" t="s">
        <v>464</v>
      </c>
      <c r="P56" s="73" t="s">
        <v>464</v>
      </c>
      <c r="Q56" s="74" t="s">
        <v>464</v>
      </c>
      <c r="R56" s="74" t="s">
        <v>464</v>
      </c>
      <c r="S56" s="74" t="s">
        <v>464</v>
      </c>
      <c r="T56" s="74" t="s">
        <v>464</v>
      </c>
      <c r="U56" s="75" t="s">
        <v>464</v>
      </c>
      <c r="V56" s="152" t="s">
        <v>464</v>
      </c>
      <c r="W56" s="153" t="s">
        <v>464</v>
      </c>
      <c r="X56" s="65" t="s">
        <v>464</v>
      </c>
      <c r="Y56" s="65" t="s">
        <v>464</v>
      </c>
      <c r="Z56" s="65" t="s">
        <v>464</v>
      </c>
      <c r="AA56" s="66" t="s">
        <v>464</v>
      </c>
      <c r="AB56" s="52" t="s">
        <v>464</v>
      </c>
      <c r="AC56" s="53" t="s">
        <v>464</v>
      </c>
      <c r="AD56" s="53" t="s">
        <v>464</v>
      </c>
      <c r="AE56" s="53" t="s">
        <v>464</v>
      </c>
      <c r="AF56" s="53" t="s">
        <v>464</v>
      </c>
      <c r="AG56" s="54" t="s">
        <v>464</v>
      </c>
      <c r="AH56" s="55" t="s">
        <v>464</v>
      </c>
      <c r="AI56" s="56" t="s">
        <v>464</v>
      </c>
      <c r="AJ56" s="56" t="s">
        <v>464</v>
      </c>
      <c r="AK56" s="56" t="s">
        <v>464</v>
      </c>
      <c r="AL56" s="56" t="s">
        <v>464</v>
      </c>
    </row>
    <row r="57" spans="2:38" ht="16.2" thickBot="1" x14ac:dyDescent="0.35">
      <c r="B57" s="427"/>
      <c r="C57" s="427"/>
      <c r="D57" s="428"/>
      <c r="E57" s="402"/>
      <c r="F57" s="403"/>
      <c r="G57" s="403"/>
      <c r="H57" s="403"/>
      <c r="I57" s="404"/>
      <c r="J57" s="76" t="s">
        <v>464</v>
      </c>
      <c r="K57" s="77" t="s">
        <v>464</v>
      </c>
      <c r="L57" s="77" t="s">
        <v>464</v>
      </c>
      <c r="M57" s="77" t="s">
        <v>464</v>
      </c>
      <c r="N57" s="77" t="s">
        <v>464</v>
      </c>
      <c r="O57" s="78" t="s">
        <v>464</v>
      </c>
      <c r="P57" s="76" t="s">
        <v>464</v>
      </c>
      <c r="Q57" s="77" t="s">
        <v>464</v>
      </c>
      <c r="R57" s="77" t="s">
        <v>464</v>
      </c>
      <c r="S57" s="77" t="s">
        <v>464</v>
      </c>
      <c r="T57" s="77" t="s">
        <v>464</v>
      </c>
      <c r="U57" s="78" t="s">
        <v>464</v>
      </c>
      <c r="V57" s="155" t="s">
        <v>464</v>
      </c>
      <c r="W57" s="156" t="s">
        <v>464</v>
      </c>
      <c r="X57" s="68" t="s">
        <v>464</v>
      </c>
      <c r="Y57" s="68" t="s">
        <v>464</v>
      </c>
      <c r="Z57" s="68" t="s">
        <v>464</v>
      </c>
      <c r="AA57" s="69" t="s">
        <v>464</v>
      </c>
      <c r="AB57" s="57" t="s">
        <v>464</v>
      </c>
      <c r="AC57" s="58" t="s">
        <v>464</v>
      </c>
      <c r="AD57" s="58" t="s">
        <v>464</v>
      </c>
      <c r="AE57" s="58" t="s">
        <v>464</v>
      </c>
      <c r="AF57" s="58" t="s">
        <v>464</v>
      </c>
      <c r="AG57" s="59" t="s">
        <v>464</v>
      </c>
      <c r="AH57" s="55" t="s">
        <v>464</v>
      </c>
      <c r="AI57" s="56" t="s">
        <v>464</v>
      </c>
      <c r="AJ57" s="56" t="s">
        <v>464</v>
      </c>
      <c r="AK57" s="56" t="s">
        <v>464</v>
      </c>
      <c r="AL57" s="56" t="s">
        <v>464</v>
      </c>
    </row>
    <row r="58" spans="2:38" ht="15" customHeight="1" x14ac:dyDescent="0.3">
      <c r="J58" s="395" t="s">
        <v>476</v>
      </c>
      <c r="K58" s="396"/>
      <c r="L58" s="396"/>
      <c r="M58" s="396"/>
      <c r="N58" s="396"/>
      <c r="O58" s="397"/>
      <c r="P58" s="395" t="s">
        <v>477</v>
      </c>
      <c r="Q58" s="396"/>
      <c r="R58" s="396"/>
      <c r="S58" s="396"/>
      <c r="T58" s="396"/>
      <c r="U58" s="397"/>
      <c r="V58" s="395" t="s">
        <v>478</v>
      </c>
      <c r="W58" s="396"/>
      <c r="X58" s="396"/>
      <c r="Y58" s="396"/>
      <c r="Z58" s="396"/>
      <c r="AA58" s="397"/>
      <c r="AB58" s="395" t="s">
        <v>479</v>
      </c>
      <c r="AC58" s="423"/>
      <c r="AD58" s="396"/>
      <c r="AE58" s="396"/>
      <c r="AF58" s="396"/>
      <c r="AG58" s="396"/>
      <c r="AH58" s="395" t="s">
        <v>480</v>
      </c>
      <c r="AI58" s="396"/>
      <c r="AJ58" s="396"/>
      <c r="AK58" s="396"/>
      <c r="AL58" s="397"/>
    </row>
    <row r="59" spans="2:38" ht="15" customHeight="1" x14ac:dyDescent="0.3">
      <c r="J59" s="401"/>
      <c r="K59" s="399"/>
      <c r="L59" s="399"/>
      <c r="M59" s="399"/>
      <c r="N59" s="399"/>
      <c r="O59" s="400"/>
      <c r="P59" s="401"/>
      <c r="Q59" s="399"/>
      <c r="R59" s="399"/>
      <c r="S59" s="399"/>
      <c r="T59" s="399"/>
      <c r="U59" s="400"/>
      <c r="V59" s="401"/>
      <c r="W59" s="399"/>
      <c r="X59" s="399"/>
      <c r="Y59" s="399"/>
      <c r="Z59" s="399"/>
      <c r="AA59" s="400"/>
      <c r="AB59" s="401"/>
      <c r="AC59" s="399"/>
      <c r="AD59" s="399"/>
      <c r="AE59" s="399"/>
      <c r="AF59" s="399"/>
      <c r="AG59" s="399"/>
      <c r="AH59" s="398"/>
      <c r="AI59" s="399"/>
      <c r="AJ59" s="399"/>
      <c r="AK59" s="399"/>
      <c r="AL59" s="400"/>
    </row>
    <row r="60" spans="2:38" ht="15" customHeight="1" x14ac:dyDescent="0.3">
      <c r="J60" s="401"/>
      <c r="K60" s="399"/>
      <c r="L60" s="399"/>
      <c r="M60" s="399"/>
      <c r="N60" s="399"/>
      <c r="O60" s="400"/>
      <c r="P60" s="401"/>
      <c r="Q60" s="399"/>
      <c r="R60" s="399"/>
      <c r="S60" s="399"/>
      <c r="T60" s="399"/>
      <c r="U60" s="400"/>
      <c r="V60" s="401"/>
      <c r="W60" s="399"/>
      <c r="X60" s="399"/>
      <c r="Y60" s="399"/>
      <c r="Z60" s="399"/>
      <c r="AA60" s="400"/>
      <c r="AB60" s="401"/>
      <c r="AC60" s="399"/>
      <c r="AD60" s="399"/>
      <c r="AE60" s="399"/>
      <c r="AF60" s="399"/>
      <c r="AG60" s="399"/>
      <c r="AH60" s="398"/>
      <c r="AI60" s="399"/>
      <c r="AJ60" s="399"/>
      <c r="AK60" s="399"/>
      <c r="AL60" s="400"/>
    </row>
    <row r="61" spans="2:38" ht="15" customHeight="1" x14ac:dyDescent="0.3">
      <c r="J61" s="401"/>
      <c r="K61" s="399"/>
      <c r="L61" s="399"/>
      <c r="M61" s="399"/>
      <c r="N61" s="399"/>
      <c r="O61" s="400"/>
      <c r="P61" s="401"/>
      <c r="Q61" s="399"/>
      <c r="R61" s="399"/>
      <c r="S61" s="399"/>
      <c r="T61" s="399"/>
      <c r="U61" s="400"/>
      <c r="V61" s="401"/>
      <c r="W61" s="399"/>
      <c r="X61" s="399"/>
      <c r="Y61" s="399"/>
      <c r="Z61" s="399"/>
      <c r="AA61" s="400"/>
      <c r="AB61" s="401"/>
      <c r="AC61" s="399"/>
      <c r="AD61" s="399"/>
      <c r="AE61" s="399"/>
      <c r="AF61" s="399"/>
      <c r="AG61" s="399"/>
      <c r="AH61" s="401"/>
      <c r="AI61" s="399"/>
      <c r="AJ61" s="399"/>
      <c r="AK61" s="399"/>
      <c r="AL61" s="400"/>
    </row>
    <row r="62" spans="2:38" ht="15" customHeight="1" x14ac:dyDescent="0.3">
      <c r="J62" s="401"/>
      <c r="K62" s="399"/>
      <c r="L62" s="399"/>
      <c r="M62" s="399"/>
      <c r="N62" s="399"/>
      <c r="O62" s="400"/>
      <c r="P62" s="401"/>
      <c r="Q62" s="399"/>
      <c r="R62" s="399"/>
      <c r="S62" s="399"/>
      <c r="T62" s="399"/>
      <c r="U62" s="400"/>
      <c r="V62" s="401"/>
      <c r="W62" s="399"/>
      <c r="X62" s="399"/>
      <c r="Y62" s="399"/>
      <c r="Z62" s="399"/>
      <c r="AA62" s="400"/>
      <c r="AB62" s="401"/>
      <c r="AC62" s="399"/>
      <c r="AD62" s="399"/>
      <c r="AE62" s="399"/>
      <c r="AF62" s="399"/>
      <c r="AG62" s="399"/>
      <c r="AH62" s="401"/>
      <c r="AI62" s="399"/>
      <c r="AJ62" s="399"/>
      <c r="AK62" s="399"/>
      <c r="AL62" s="400"/>
    </row>
    <row r="63" spans="2:38" ht="28.5" customHeight="1" thickBot="1" x14ac:dyDescent="0.35">
      <c r="J63" s="402"/>
      <c r="K63" s="403"/>
      <c r="L63" s="403"/>
      <c r="M63" s="403"/>
      <c r="N63" s="403"/>
      <c r="O63" s="404"/>
      <c r="P63" s="402"/>
      <c r="Q63" s="403"/>
      <c r="R63" s="403"/>
      <c r="S63" s="403"/>
      <c r="T63" s="403"/>
      <c r="U63" s="404"/>
      <c r="V63" s="402"/>
      <c r="W63" s="403"/>
      <c r="X63" s="403"/>
      <c r="Y63" s="403"/>
      <c r="Z63" s="403"/>
      <c r="AA63" s="404"/>
      <c r="AB63" s="402"/>
      <c r="AC63" s="403"/>
      <c r="AD63" s="403"/>
      <c r="AE63" s="403"/>
      <c r="AF63" s="403"/>
      <c r="AG63" s="403"/>
      <c r="AH63" s="402"/>
      <c r="AI63" s="403"/>
      <c r="AJ63" s="403"/>
      <c r="AK63" s="403"/>
      <c r="AL63" s="404"/>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4140625" defaultRowHeight="14.4" x14ac:dyDescent="0.3"/>
  <cols>
    <col min="2" max="2" width="25.5546875" customWidth="1"/>
    <col min="6" max="6" width="27.44140625" customWidth="1"/>
    <col min="7" max="7" width="24.6640625" style="130" customWidth="1"/>
    <col min="8" max="8" width="11.44140625" style="130"/>
    <col min="9" max="9" width="18.33203125" style="130" customWidth="1"/>
    <col min="10" max="12" width="11.44140625" style="130"/>
    <col min="17" max="17" width="21.5546875" customWidth="1"/>
    <col min="18" max="18" width="17.5546875" bestFit="1" customWidth="1"/>
    <col min="19" max="19" width="23.88671875" bestFit="1" customWidth="1"/>
    <col min="21" max="21" width="15.5546875" bestFit="1" customWidth="1"/>
    <col min="22" max="22" width="25.33203125" bestFit="1" customWidth="1"/>
    <col min="24" max="24" width="21" bestFit="1" customWidth="1"/>
  </cols>
  <sheetData>
    <row r="1" spans="2:26" x14ac:dyDescent="0.3">
      <c r="G1" s="130" t="s">
        <v>223</v>
      </c>
      <c r="H1" s="130" t="s">
        <v>216</v>
      </c>
    </row>
    <row r="4" spans="2:26" x14ac:dyDescent="0.3">
      <c r="B4" t="s">
        <v>481</v>
      </c>
      <c r="C4" t="s">
        <v>473</v>
      </c>
      <c r="F4" t="s">
        <v>244</v>
      </c>
      <c r="G4" s="129" t="s">
        <v>482</v>
      </c>
      <c r="H4" s="129">
        <v>0.2</v>
      </c>
      <c r="I4" s="129"/>
      <c r="K4" s="129"/>
      <c r="Q4" t="s">
        <v>483</v>
      </c>
      <c r="R4" s="129">
        <v>0.5</v>
      </c>
      <c r="S4" s="130" t="s">
        <v>378</v>
      </c>
      <c r="T4" s="129">
        <v>0.3</v>
      </c>
      <c r="U4" s="130" t="s">
        <v>393</v>
      </c>
      <c r="V4" s="129">
        <v>0.4</v>
      </c>
      <c r="W4" s="130" t="s">
        <v>396</v>
      </c>
    </row>
    <row r="5" spans="2:26" x14ac:dyDescent="0.3">
      <c r="B5" t="s">
        <v>484</v>
      </c>
      <c r="C5" t="s">
        <v>473</v>
      </c>
      <c r="F5" t="s">
        <v>267</v>
      </c>
      <c r="G5" s="129" t="s">
        <v>482</v>
      </c>
      <c r="H5" s="129">
        <v>0.2</v>
      </c>
      <c r="I5" s="129"/>
      <c r="K5" s="129"/>
      <c r="Q5" t="s">
        <v>485</v>
      </c>
      <c r="R5" s="129">
        <v>0.45</v>
      </c>
      <c r="S5" s="130" t="s">
        <v>378</v>
      </c>
      <c r="T5" s="129">
        <v>0.36</v>
      </c>
      <c r="U5" s="130" t="s">
        <v>393</v>
      </c>
      <c r="V5" s="129">
        <v>0.4</v>
      </c>
      <c r="W5" s="130" t="s">
        <v>396</v>
      </c>
    </row>
    <row r="6" spans="2:26" x14ac:dyDescent="0.3">
      <c r="B6" t="s">
        <v>486</v>
      </c>
      <c r="C6" t="s">
        <v>396</v>
      </c>
      <c r="F6" t="s">
        <v>309</v>
      </c>
      <c r="G6" s="129" t="s">
        <v>380</v>
      </c>
      <c r="H6" s="129">
        <v>0.6</v>
      </c>
      <c r="I6" s="129" t="s">
        <v>487</v>
      </c>
      <c r="K6" s="129"/>
      <c r="Q6" t="s">
        <v>488</v>
      </c>
      <c r="R6" s="129">
        <v>0.4</v>
      </c>
      <c r="S6" s="130" t="s">
        <v>378</v>
      </c>
      <c r="T6" s="129">
        <v>0.36</v>
      </c>
      <c r="U6" s="130" t="s">
        <v>393</v>
      </c>
      <c r="V6" s="129">
        <v>0.4</v>
      </c>
      <c r="W6" s="130" t="s">
        <v>396</v>
      </c>
    </row>
    <row r="7" spans="2:26" x14ac:dyDescent="0.3">
      <c r="B7" t="s">
        <v>489</v>
      </c>
      <c r="C7" t="s">
        <v>490</v>
      </c>
      <c r="G7" s="129"/>
      <c r="I7" s="129"/>
      <c r="K7" s="129"/>
      <c r="Q7" t="s">
        <v>491</v>
      </c>
      <c r="R7" s="129">
        <v>0.35</v>
      </c>
      <c r="S7" s="130" t="s">
        <v>380</v>
      </c>
      <c r="T7" s="129">
        <v>0.42</v>
      </c>
      <c r="U7" s="130" t="s">
        <v>393</v>
      </c>
      <c r="V7" s="129">
        <v>0.4</v>
      </c>
      <c r="W7" s="130" t="s">
        <v>396</v>
      </c>
    </row>
    <row r="8" spans="2:26" x14ac:dyDescent="0.3">
      <c r="B8" t="s">
        <v>492</v>
      </c>
      <c r="C8" t="s">
        <v>465</v>
      </c>
      <c r="G8" s="129"/>
      <c r="I8" s="129"/>
      <c r="K8" s="129"/>
      <c r="Q8" t="s">
        <v>493</v>
      </c>
      <c r="R8" s="129">
        <v>0.35</v>
      </c>
      <c r="S8" s="130" t="s">
        <v>380</v>
      </c>
      <c r="T8" s="129">
        <v>0.6</v>
      </c>
      <c r="U8" s="130" t="s">
        <v>393</v>
      </c>
      <c r="V8" s="129">
        <v>0.26</v>
      </c>
      <c r="W8" s="130" t="s">
        <v>396</v>
      </c>
    </row>
    <row r="9" spans="2:26" x14ac:dyDescent="0.3">
      <c r="B9" t="s">
        <v>494</v>
      </c>
      <c r="C9" t="s">
        <v>473</v>
      </c>
      <c r="G9" s="129"/>
      <c r="I9" s="129"/>
      <c r="K9" s="129"/>
      <c r="Q9" t="s">
        <v>495</v>
      </c>
      <c r="R9" s="129">
        <v>0.3</v>
      </c>
      <c r="S9" s="130" t="s">
        <v>380</v>
      </c>
      <c r="T9" s="129">
        <v>0.6</v>
      </c>
      <c r="U9" s="130" t="s">
        <v>393</v>
      </c>
      <c r="V9" s="129">
        <v>0.3</v>
      </c>
      <c r="W9" s="130" t="s">
        <v>396</v>
      </c>
    </row>
    <row r="10" spans="2:26" x14ac:dyDescent="0.3">
      <c r="B10" t="s">
        <v>496</v>
      </c>
      <c r="C10" t="s">
        <v>396</v>
      </c>
    </row>
    <row r="11" spans="2:26" x14ac:dyDescent="0.3">
      <c r="B11" t="s">
        <v>497</v>
      </c>
      <c r="C11" t="s">
        <v>396</v>
      </c>
      <c r="F11" t="s">
        <v>481</v>
      </c>
      <c r="G11" s="130" t="s">
        <v>376</v>
      </c>
      <c r="H11" s="129">
        <v>0.1</v>
      </c>
      <c r="I11" s="130" t="s">
        <v>482</v>
      </c>
      <c r="J11" s="129">
        <v>0.2</v>
      </c>
      <c r="K11" s="130" t="s">
        <v>473</v>
      </c>
    </row>
    <row r="12" spans="2:26" x14ac:dyDescent="0.3">
      <c r="B12" t="s">
        <v>498</v>
      </c>
      <c r="C12" t="s">
        <v>490</v>
      </c>
      <c r="F12" t="s">
        <v>484</v>
      </c>
      <c r="G12" s="130" t="s">
        <v>376</v>
      </c>
      <c r="H12" s="129">
        <v>0.1</v>
      </c>
      <c r="I12" s="130" t="s">
        <v>393</v>
      </c>
      <c r="J12" s="129">
        <v>0.4</v>
      </c>
      <c r="K12" s="130" t="s">
        <v>473</v>
      </c>
      <c r="Q12" t="s">
        <v>215</v>
      </c>
      <c r="R12" t="s">
        <v>499</v>
      </c>
      <c r="S12" s="130" t="s">
        <v>168</v>
      </c>
      <c r="T12" t="s">
        <v>229</v>
      </c>
      <c r="U12" s="130" t="s">
        <v>230</v>
      </c>
      <c r="V12" t="s">
        <v>235</v>
      </c>
      <c r="W12" s="130" t="s">
        <v>216</v>
      </c>
      <c r="X12" t="s">
        <v>223</v>
      </c>
      <c r="Y12" s="130" t="s">
        <v>216</v>
      </c>
      <c r="Z12" t="s">
        <v>500</v>
      </c>
    </row>
    <row r="13" spans="2:26" x14ac:dyDescent="0.3">
      <c r="B13" t="s">
        <v>501</v>
      </c>
      <c r="C13" t="s">
        <v>465</v>
      </c>
      <c r="F13" t="s">
        <v>486</v>
      </c>
      <c r="G13" s="130" t="s">
        <v>376</v>
      </c>
      <c r="H13" s="129">
        <v>0.1</v>
      </c>
      <c r="I13" s="130" t="s">
        <v>396</v>
      </c>
      <c r="J13" s="129">
        <v>0.6</v>
      </c>
      <c r="K13" s="130" t="s">
        <v>396</v>
      </c>
      <c r="Q13" t="s">
        <v>376</v>
      </c>
      <c r="R13" t="s">
        <v>482</v>
      </c>
      <c r="S13" t="s">
        <v>473</v>
      </c>
      <c r="T13" t="s">
        <v>244</v>
      </c>
      <c r="U13" t="s">
        <v>343</v>
      </c>
      <c r="V13" t="s">
        <v>376</v>
      </c>
      <c r="W13" s="128">
        <v>0.1</v>
      </c>
      <c r="X13" t="s">
        <v>482</v>
      </c>
      <c r="Y13" s="128">
        <v>0.2</v>
      </c>
      <c r="Z13" t="s">
        <v>473</v>
      </c>
    </row>
    <row r="14" spans="2:26" x14ac:dyDescent="0.3">
      <c r="B14" t="s">
        <v>502</v>
      </c>
      <c r="C14" t="s">
        <v>396</v>
      </c>
      <c r="F14" t="s">
        <v>489</v>
      </c>
      <c r="G14" s="130" t="s">
        <v>376</v>
      </c>
      <c r="H14" s="129">
        <v>0.1</v>
      </c>
      <c r="I14" s="130" t="s">
        <v>400</v>
      </c>
      <c r="J14" s="129">
        <v>0.8</v>
      </c>
      <c r="K14" s="130" t="s">
        <v>468</v>
      </c>
      <c r="Q14" t="s">
        <v>376</v>
      </c>
      <c r="R14" t="s">
        <v>393</v>
      </c>
      <c r="S14" t="s">
        <v>473</v>
      </c>
      <c r="T14" t="s">
        <v>244</v>
      </c>
      <c r="U14" t="s">
        <v>343</v>
      </c>
      <c r="V14" t="s">
        <v>376</v>
      </c>
      <c r="W14" s="128">
        <v>0.1</v>
      </c>
      <c r="X14" t="s">
        <v>393</v>
      </c>
      <c r="Y14" s="128">
        <v>0.4</v>
      </c>
      <c r="Z14" t="s">
        <v>473</v>
      </c>
    </row>
    <row r="15" spans="2:26" x14ac:dyDescent="0.3">
      <c r="B15" t="s">
        <v>503</v>
      </c>
      <c r="C15" t="s">
        <v>396</v>
      </c>
      <c r="F15" t="s">
        <v>492</v>
      </c>
      <c r="G15" s="130" t="s">
        <v>376</v>
      </c>
      <c r="H15" s="129">
        <v>0.1</v>
      </c>
      <c r="I15" s="130" t="s">
        <v>404</v>
      </c>
      <c r="J15" s="129">
        <v>1</v>
      </c>
      <c r="K15" s="130" t="s">
        <v>465</v>
      </c>
      <c r="Q15" t="s">
        <v>376</v>
      </c>
      <c r="R15" t="s">
        <v>396</v>
      </c>
      <c r="S15" t="s">
        <v>396</v>
      </c>
      <c r="T15" t="s">
        <v>244</v>
      </c>
      <c r="U15" t="s">
        <v>343</v>
      </c>
      <c r="V15" t="s">
        <v>376</v>
      </c>
      <c r="W15" s="128">
        <v>0.1</v>
      </c>
      <c r="X15" t="s">
        <v>396</v>
      </c>
      <c r="Y15" s="128">
        <v>0.6</v>
      </c>
      <c r="Z15" t="s">
        <v>396</v>
      </c>
    </row>
    <row r="16" spans="2:26" x14ac:dyDescent="0.3">
      <c r="B16" t="s">
        <v>504</v>
      </c>
      <c r="C16" t="s">
        <v>396</v>
      </c>
      <c r="F16" t="s">
        <v>494</v>
      </c>
      <c r="G16" s="130" t="s">
        <v>376</v>
      </c>
      <c r="H16" s="129">
        <v>0.2</v>
      </c>
      <c r="I16" s="130" t="s">
        <v>482</v>
      </c>
      <c r="J16" s="129">
        <v>0.2</v>
      </c>
      <c r="K16" s="130" t="s">
        <v>473</v>
      </c>
      <c r="T16" t="s">
        <v>244</v>
      </c>
      <c r="U16" t="s">
        <v>343</v>
      </c>
    </row>
    <row r="17" spans="2:21" x14ac:dyDescent="0.3">
      <c r="B17" t="s">
        <v>505</v>
      </c>
      <c r="C17" t="s">
        <v>490</v>
      </c>
      <c r="F17" t="s">
        <v>496</v>
      </c>
      <c r="G17" s="130" t="s">
        <v>376</v>
      </c>
      <c r="H17" s="129">
        <v>0.2</v>
      </c>
      <c r="I17" s="130" t="s">
        <v>393</v>
      </c>
      <c r="J17" s="129">
        <v>0.4</v>
      </c>
      <c r="K17" s="130" t="s">
        <v>473</v>
      </c>
      <c r="R17" s="129">
        <v>0.5</v>
      </c>
      <c r="S17" s="128">
        <v>0.5</v>
      </c>
      <c r="T17" t="s">
        <v>244</v>
      </c>
      <c r="U17" t="s">
        <v>343</v>
      </c>
    </row>
    <row r="18" spans="2:21" x14ac:dyDescent="0.3">
      <c r="B18" t="s">
        <v>506</v>
      </c>
      <c r="C18" t="s">
        <v>465</v>
      </c>
      <c r="F18" t="s">
        <v>497</v>
      </c>
      <c r="G18" s="130" t="s">
        <v>376</v>
      </c>
      <c r="H18" s="129">
        <v>0.2</v>
      </c>
      <c r="I18" s="130" t="s">
        <v>396</v>
      </c>
      <c r="J18" s="129">
        <v>0.6</v>
      </c>
      <c r="K18" s="130" t="s">
        <v>396</v>
      </c>
      <c r="R18" s="129">
        <v>0.45</v>
      </c>
      <c r="S18" s="128">
        <v>0.35</v>
      </c>
      <c r="T18" t="s">
        <v>244</v>
      </c>
      <c r="U18" t="s">
        <v>343</v>
      </c>
    </row>
    <row r="19" spans="2:21" x14ac:dyDescent="0.3">
      <c r="B19" t="s">
        <v>507</v>
      </c>
      <c r="C19" t="s">
        <v>396</v>
      </c>
      <c r="F19" t="s">
        <v>498</v>
      </c>
      <c r="G19" s="130" t="s">
        <v>376</v>
      </c>
      <c r="H19" s="129">
        <v>0.2</v>
      </c>
      <c r="I19" s="130" t="s">
        <v>400</v>
      </c>
      <c r="J19" s="129">
        <v>0.8</v>
      </c>
      <c r="K19" s="130" t="s">
        <v>468</v>
      </c>
      <c r="R19" s="129">
        <v>0.4</v>
      </c>
      <c r="T19" t="s">
        <v>244</v>
      </c>
      <c r="U19" t="s">
        <v>343</v>
      </c>
    </row>
    <row r="20" spans="2:21" x14ac:dyDescent="0.3">
      <c r="B20" t="s">
        <v>508</v>
      </c>
      <c r="C20" t="s">
        <v>396</v>
      </c>
      <c r="F20" t="s">
        <v>501</v>
      </c>
      <c r="G20" s="130" t="s">
        <v>376</v>
      </c>
      <c r="H20" s="129">
        <v>0.2</v>
      </c>
      <c r="I20" s="130" t="s">
        <v>404</v>
      </c>
      <c r="J20" s="129">
        <v>1</v>
      </c>
      <c r="K20" s="130" t="s">
        <v>465</v>
      </c>
      <c r="R20" s="129">
        <v>0.35</v>
      </c>
      <c r="T20" t="s">
        <v>244</v>
      </c>
      <c r="U20" t="s">
        <v>343</v>
      </c>
    </row>
    <row r="21" spans="2:21" x14ac:dyDescent="0.3">
      <c r="B21" t="s">
        <v>509</v>
      </c>
      <c r="C21" t="s">
        <v>490</v>
      </c>
      <c r="F21" t="s">
        <v>502</v>
      </c>
      <c r="G21" s="130" t="s">
        <v>378</v>
      </c>
      <c r="H21" s="129">
        <v>0.3</v>
      </c>
      <c r="I21" s="130" t="s">
        <v>482</v>
      </c>
      <c r="J21" s="129">
        <v>0.2</v>
      </c>
      <c r="K21" s="130" t="s">
        <v>473</v>
      </c>
      <c r="R21" s="129">
        <v>0.35</v>
      </c>
      <c r="T21" t="s">
        <v>244</v>
      </c>
      <c r="U21" t="s">
        <v>343</v>
      </c>
    </row>
    <row r="22" spans="2:21" x14ac:dyDescent="0.3">
      <c r="B22" t="s">
        <v>510</v>
      </c>
      <c r="C22" t="s">
        <v>490</v>
      </c>
      <c r="F22" t="s">
        <v>503</v>
      </c>
      <c r="G22" s="130" t="s">
        <v>378</v>
      </c>
      <c r="H22" s="129">
        <v>0.3</v>
      </c>
      <c r="I22" s="130" t="s">
        <v>393</v>
      </c>
      <c r="J22" s="129">
        <v>0.4</v>
      </c>
      <c r="K22" s="130" t="s">
        <v>396</v>
      </c>
      <c r="R22" s="129">
        <v>0.3</v>
      </c>
      <c r="T22" t="s">
        <v>244</v>
      </c>
      <c r="U22" t="s">
        <v>343</v>
      </c>
    </row>
    <row r="23" spans="2:21" x14ac:dyDescent="0.3">
      <c r="B23" t="s">
        <v>511</v>
      </c>
      <c r="C23" t="s">
        <v>465</v>
      </c>
      <c r="F23" t="s">
        <v>504</v>
      </c>
      <c r="G23" s="130" t="s">
        <v>378</v>
      </c>
      <c r="H23" s="129">
        <v>0.3</v>
      </c>
      <c r="I23" s="130" t="s">
        <v>396</v>
      </c>
      <c r="J23" s="129">
        <v>0.6</v>
      </c>
      <c r="K23" s="130" t="s">
        <v>396</v>
      </c>
      <c r="T23" t="s">
        <v>244</v>
      </c>
      <c r="U23" t="s">
        <v>343</v>
      </c>
    </row>
    <row r="24" spans="2:21" x14ac:dyDescent="0.3">
      <c r="B24" t="s">
        <v>512</v>
      </c>
      <c r="C24" t="s">
        <v>490</v>
      </c>
      <c r="F24" t="s">
        <v>505</v>
      </c>
      <c r="G24" s="130" t="s">
        <v>378</v>
      </c>
      <c r="H24" s="129">
        <v>0.3</v>
      </c>
      <c r="I24" s="130" t="s">
        <v>400</v>
      </c>
      <c r="J24" s="129">
        <v>0.8</v>
      </c>
      <c r="K24" s="130" t="s">
        <v>468</v>
      </c>
      <c r="T24" t="s">
        <v>244</v>
      </c>
      <c r="U24" t="s">
        <v>343</v>
      </c>
    </row>
    <row r="25" spans="2:21" x14ac:dyDescent="0.3">
      <c r="B25" t="s">
        <v>513</v>
      </c>
      <c r="C25" t="s">
        <v>490</v>
      </c>
      <c r="F25" t="s">
        <v>506</v>
      </c>
      <c r="G25" s="130" t="s">
        <v>378</v>
      </c>
      <c r="H25" s="129">
        <v>0.3</v>
      </c>
      <c r="I25" s="130" t="s">
        <v>404</v>
      </c>
      <c r="J25" s="129">
        <v>1</v>
      </c>
      <c r="K25" s="130" t="s">
        <v>465</v>
      </c>
    </row>
    <row r="26" spans="2:21" x14ac:dyDescent="0.3">
      <c r="B26" t="s">
        <v>514</v>
      </c>
      <c r="C26" t="s">
        <v>490</v>
      </c>
      <c r="F26" t="s">
        <v>507</v>
      </c>
      <c r="G26" s="130" t="s">
        <v>378</v>
      </c>
      <c r="H26" s="129">
        <v>0.4</v>
      </c>
      <c r="I26" s="130" t="s">
        <v>482</v>
      </c>
      <c r="J26" s="129">
        <v>0.2</v>
      </c>
      <c r="K26" s="130" t="s">
        <v>473</v>
      </c>
    </row>
    <row r="27" spans="2:21" x14ac:dyDescent="0.3">
      <c r="B27" t="s">
        <v>515</v>
      </c>
      <c r="C27" t="s">
        <v>490</v>
      </c>
      <c r="F27" t="s">
        <v>508</v>
      </c>
      <c r="G27" s="130" t="s">
        <v>378</v>
      </c>
      <c r="H27" s="129">
        <v>0.4</v>
      </c>
      <c r="I27" s="130" t="s">
        <v>393</v>
      </c>
      <c r="J27" s="129">
        <v>0.4</v>
      </c>
      <c r="K27" s="130" t="s">
        <v>396</v>
      </c>
    </row>
    <row r="28" spans="2:21" x14ac:dyDescent="0.3">
      <c r="B28" t="s">
        <v>516</v>
      </c>
      <c r="C28" t="s">
        <v>465</v>
      </c>
      <c r="F28" t="s">
        <v>509</v>
      </c>
      <c r="G28" s="130" t="s">
        <v>378</v>
      </c>
      <c r="H28" s="129">
        <v>0.4</v>
      </c>
      <c r="I28" s="130" t="s">
        <v>396</v>
      </c>
      <c r="J28" s="129">
        <v>0.6</v>
      </c>
      <c r="K28" s="130" t="s">
        <v>396</v>
      </c>
    </row>
    <row r="29" spans="2:21" x14ac:dyDescent="0.3">
      <c r="F29" t="s">
        <v>510</v>
      </c>
      <c r="G29" s="130" t="s">
        <v>378</v>
      </c>
      <c r="H29" s="129">
        <v>0.4</v>
      </c>
      <c r="I29" s="130" t="s">
        <v>400</v>
      </c>
      <c r="J29" s="129">
        <v>0.8</v>
      </c>
      <c r="K29" s="130" t="s">
        <v>468</v>
      </c>
    </row>
    <row r="30" spans="2:21" x14ac:dyDescent="0.3">
      <c r="F30" t="s">
        <v>511</v>
      </c>
      <c r="G30" s="130" t="s">
        <v>378</v>
      </c>
      <c r="H30" s="129">
        <v>0.4</v>
      </c>
      <c r="I30" s="130" t="s">
        <v>404</v>
      </c>
      <c r="J30" s="129">
        <v>1</v>
      </c>
      <c r="K30" s="130" t="s">
        <v>465</v>
      </c>
    </row>
    <row r="31" spans="2:21" x14ac:dyDescent="0.3">
      <c r="F31" t="s">
        <v>517</v>
      </c>
      <c r="G31" s="130" t="s">
        <v>380</v>
      </c>
      <c r="H31" s="129">
        <v>0.5</v>
      </c>
      <c r="I31" s="130" t="s">
        <v>482</v>
      </c>
      <c r="J31" s="129">
        <v>0.2</v>
      </c>
      <c r="K31" s="130" t="s">
        <v>396</v>
      </c>
    </row>
    <row r="32" spans="2:21" x14ac:dyDescent="0.3">
      <c r="F32" t="s">
        <v>518</v>
      </c>
      <c r="G32" s="130" t="s">
        <v>380</v>
      </c>
      <c r="H32" s="129">
        <v>0.5</v>
      </c>
      <c r="I32" s="130" t="s">
        <v>393</v>
      </c>
      <c r="J32" s="129">
        <v>0.4</v>
      </c>
      <c r="K32" s="130" t="s">
        <v>396</v>
      </c>
    </row>
    <row r="33" spans="6:11" x14ac:dyDescent="0.3">
      <c r="F33" t="s">
        <v>519</v>
      </c>
      <c r="G33" s="130" t="s">
        <v>380</v>
      </c>
      <c r="H33" s="129">
        <v>0.5</v>
      </c>
      <c r="I33" s="130" t="s">
        <v>396</v>
      </c>
      <c r="J33" s="129">
        <v>0.6</v>
      </c>
      <c r="K33" s="130" t="s">
        <v>396</v>
      </c>
    </row>
    <row r="34" spans="6:11" x14ac:dyDescent="0.3">
      <c r="F34" t="s">
        <v>520</v>
      </c>
      <c r="G34" s="130" t="s">
        <v>380</v>
      </c>
      <c r="H34" s="129">
        <v>0.5</v>
      </c>
      <c r="I34" s="130" t="s">
        <v>400</v>
      </c>
      <c r="J34" s="129">
        <v>0.8</v>
      </c>
      <c r="K34" s="130" t="s">
        <v>468</v>
      </c>
    </row>
    <row r="35" spans="6:11" x14ac:dyDescent="0.3">
      <c r="F35" t="s">
        <v>521</v>
      </c>
      <c r="G35" s="130" t="s">
        <v>380</v>
      </c>
      <c r="H35" s="129">
        <v>0.5</v>
      </c>
      <c r="I35" s="130" t="s">
        <v>404</v>
      </c>
      <c r="J35" s="129">
        <v>1</v>
      </c>
      <c r="K35" s="130" t="s">
        <v>465</v>
      </c>
    </row>
    <row r="37" spans="6:11" ht="43.2" x14ac:dyDescent="0.3">
      <c r="G37" s="131" t="s">
        <v>522</v>
      </c>
    </row>
    <row r="38" spans="6:11" ht="100.8" x14ac:dyDescent="0.3">
      <c r="G38" s="131" t="s">
        <v>523</v>
      </c>
    </row>
    <row r="39" spans="6:11" ht="72" x14ac:dyDescent="0.3">
      <c r="G39" s="131" t="s">
        <v>524</v>
      </c>
    </row>
    <row r="40" spans="6:11" ht="57.6" x14ac:dyDescent="0.3">
      <c r="G40" s="131" t="s">
        <v>525</v>
      </c>
    </row>
    <row r="41" spans="6:11" ht="72" x14ac:dyDescent="0.3">
      <c r="G41" s="131" t="s">
        <v>526</v>
      </c>
    </row>
    <row r="42" spans="6:11" ht="43.2" x14ac:dyDescent="0.3">
      <c r="G42" s="131" t="s">
        <v>527</v>
      </c>
    </row>
    <row r="43" spans="6:11" ht="100.8" x14ac:dyDescent="0.3">
      <c r="G43" s="131" t="s">
        <v>528</v>
      </c>
    </row>
    <row r="44" spans="6:11" ht="72" x14ac:dyDescent="0.3">
      <c r="G44" s="131" t="s">
        <v>529</v>
      </c>
    </row>
    <row r="45" spans="6:11" ht="57.6" x14ac:dyDescent="0.3">
      <c r="G45" s="131" t="s">
        <v>530</v>
      </c>
    </row>
    <row r="46" spans="6:11" ht="72" x14ac:dyDescent="0.3">
      <c r="G46" s="131" t="s">
        <v>531</v>
      </c>
    </row>
    <row r="47" spans="6:11" ht="43.2" x14ac:dyDescent="0.3">
      <c r="G47" s="131" t="s">
        <v>532</v>
      </c>
    </row>
    <row r="48" spans="6:11" ht="100.8" x14ac:dyDescent="0.3">
      <c r="G48" s="131" t="s">
        <v>533</v>
      </c>
    </row>
    <row r="49" spans="7:7" ht="72" x14ac:dyDescent="0.3">
      <c r="G49" s="131" t="s">
        <v>534</v>
      </c>
    </row>
    <row r="50" spans="7:7" ht="57.6" x14ac:dyDescent="0.3">
      <c r="G50" s="131" t="s">
        <v>535</v>
      </c>
    </row>
    <row r="51" spans="7:7" ht="72" x14ac:dyDescent="0.3">
      <c r="G51" s="131" t="s">
        <v>536</v>
      </c>
    </row>
    <row r="52" spans="7:7" ht="43.2" x14ac:dyDescent="0.3">
      <c r="G52" s="131" t="s">
        <v>537</v>
      </c>
    </row>
    <row r="53" spans="7:7" ht="100.8" x14ac:dyDescent="0.3">
      <c r="G53" s="131" t="s">
        <v>538</v>
      </c>
    </row>
    <row r="54" spans="7:7" ht="72" x14ac:dyDescent="0.3">
      <c r="G54" s="131" t="s">
        <v>539</v>
      </c>
    </row>
    <row r="55" spans="7:7" ht="57.6" x14ac:dyDescent="0.3">
      <c r="G55" s="131" t="s">
        <v>540</v>
      </c>
    </row>
    <row r="56" spans="7:7" ht="72" x14ac:dyDescent="0.3">
      <c r="G56" s="131" t="s">
        <v>541</v>
      </c>
    </row>
    <row r="57" spans="7:7" ht="43.2" x14ac:dyDescent="0.3">
      <c r="G57" s="131" t="s">
        <v>542</v>
      </c>
    </row>
    <row r="58" spans="7:7" ht="100.8" x14ac:dyDescent="0.3">
      <c r="G58" s="131" t="s">
        <v>543</v>
      </c>
    </row>
    <row r="59" spans="7:7" ht="72" x14ac:dyDescent="0.3">
      <c r="G59" s="131" t="s">
        <v>544</v>
      </c>
    </row>
    <row r="60" spans="7:7" ht="57.6" x14ac:dyDescent="0.3">
      <c r="G60" s="131" t="s">
        <v>545</v>
      </c>
    </row>
    <row r="61" spans="7:7" ht="72" x14ac:dyDescent="0.3">
      <c r="G61" s="131" t="s">
        <v>546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4140625" defaultRowHeight="14.4" x14ac:dyDescent="0.3"/>
  <cols>
    <col min="2" max="2" width="30.88671875" customWidth="1"/>
    <col min="3" max="3" width="38.109375" customWidth="1"/>
    <col min="4" max="4" width="32.5546875" customWidth="1"/>
    <col min="5" max="5" width="20.44140625" customWidth="1"/>
    <col min="6" max="6" width="22.33203125" customWidth="1"/>
    <col min="7" max="7" width="21.88671875" customWidth="1"/>
    <col min="11" max="11" width="16.44140625" customWidth="1"/>
  </cols>
  <sheetData>
    <row r="2" spans="2:11" x14ac:dyDescent="0.3">
      <c r="B2" s="1" t="s">
        <v>547</v>
      </c>
      <c r="C2" s="1" t="s">
        <v>548</v>
      </c>
      <c r="D2" s="1" t="s">
        <v>549</v>
      </c>
      <c r="E2" s="3" t="s">
        <v>550</v>
      </c>
      <c r="F2" s="1" t="s">
        <v>551</v>
      </c>
      <c r="G2" s="1" t="s">
        <v>552</v>
      </c>
      <c r="H2" s="1" t="s">
        <v>553</v>
      </c>
      <c r="I2" s="1" t="s">
        <v>554</v>
      </c>
      <c r="J2" s="1" t="s">
        <v>555</v>
      </c>
      <c r="K2" s="1" t="s">
        <v>556</v>
      </c>
    </row>
    <row r="3" spans="2:11" ht="28.8" x14ac:dyDescent="0.3">
      <c r="B3" t="s">
        <v>336</v>
      </c>
      <c r="C3" s="79" t="s">
        <v>241</v>
      </c>
      <c r="D3" s="2" t="s">
        <v>392</v>
      </c>
      <c r="E3" t="s">
        <v>244</v>
      </c>
      <c r="F3" t="s">
        <v>343</v>
      </c>
      <c r="G3" t="s">
        <v>246</v>
      </c>
      <c r="H3" t="s">
        <v>247</v>
      </c>
      <c r="I3" t="s">
        <v>248</v>
      </c>
      <c r="J3" t="s">
        <v>557</v>
      </c>
      <c r="K3" t="s">
        <v>354</v>
      </c>
    </row>
    <row r="4" spans="2:11" ht="72" x14ac:dyDescent="0.3">
      <c r="B4" s="140" t="s">
        <v>270</v>
      </c>
      <c r="C4" t="s">
        <v>558</v>
      </c>
      <c r="D4" s="2" t="s">
        <v>395</v>
      </c>
      <c r="E4" t="s">
        <v>267</v>
      </c>
      <c r="F4" t="s">
        <v>245</v>
      </c>
      <c r="G4" t="s">
        <v>315</v>
      </c>
      <c r="H4" t="s">
        <v>291</v>
      </c>
      <c r="I4" t="s">
        <v>312</v>
      </c>
      <c r="J4" t="s">
        <v>252</v>
      </c>
      <c r="K4" t="s">
        <v>264</v>
      </c>
    </row>
    <row r="5" spans="2:11" ht="57.6" x14ac:dyDescent="0.3">
      <c r="B5" s="140" t="s">
        <v>237</v>
      </c>
      <c r="C5" t="s">
        <v>261</v>
      </c>
      <c r="D5" s="2" t="s">
        <v>399</v>
      </c>
      <c r="E5" t="s">
        <v>309</v>
      </c>
      <c r="K5" t="s">
        <v>559</v>
      </c>
    </row>
    <row r="6" spans="2:11" ht="43.2" x14ac:dyDescent="0.3">
      <c r="B6" s="140" t="s">
        <v>430</v>
      </c>
      <c r="C6" t="s">
        <v>560</v>
      </c>
      <c r="D6" s="2" t="s">
        <v>403</v>
      </c>
      <c r="K6" t="s">
        <v>249</v>
      </c>
    </row>
    <row r="7" spans="2:11" ht="43.2" x14ac:dyDescent="0.3">
      <c r="B7" s="140" t="s">
        <v>281</v>
      </c>
      <c r="C7" t="s">
        <v>561</v>
      </c>
      <c r="D7" s="80" t="s">
        <v>407</v>
      </c>
    </row>
    <row r="8" spans="2:11" ht="28.8" x14ac:dyDescent="0.3">
      <c r="B8" s="140" t="s">
        <v>257</v>
      </c>
      <c r="C8" t="s">
        <v>562</v>
      </c>
      <c r="D8" s="2" t="s">
        <v>408</v>
      </c>
    </row>
    <row r="9" spans="2:11" ht="28.8" x14ac:dyDescent="0.3">
      <c r="B9" s="140" t="s">
        <v>563</v>
      </c>
      <c r="C9" t="s">
        <v>321</v>
      </c>
      <c r="D9" s="2" t="s">
        <v>409</v>
      </c>
    </row>
    <row r="10" spans="2:11" ht="28.8" x14ac:dyDescent="0.3">
      <c r="C10" t="s">
        <v>564</v>
      </c>
      <c r="D10" s="2" t="s">
        <v>410</v>
      </c>
    </row>
    <row r="11" spans="2:11" ht="28.8" x14ac:dyDescent="0.3">
      <c r="D11" s="2" t="s">
        <v>411</v>
      </c>
    </row>
    <row r="12" spans="2:11" ht="28.8" x14ac:dyDescent="0.3">
      <c r="D12" s="2" t="s">
        <v>412</v>
      </c>
    </row>
    <row r="13" spans="2:11" ht="28.8" x14ac:dyDescent="0.3">
      <c r="D13" s="134" t="s">
        <v>413</v>
      </c>
    </row>
    <row r="14" spans="2:11" ht="28.8" x14ac:dyDescent="0.3">
      <c r="D14" s="134" t="s">
        <v>307</v>
      </c>
    </row>
    <row r="15" spans="2:11" ht="28.8" x14ac:dyDescent="0.3">
      <c r="D15" s="134" t="s">
        <v>242</v>
      </c>
    </row>
    <row r="16" spans="2:11" ht="28.8" x14ac:dyDescent="0.3">
      <c r="D16" s="134" t="s">
        <v>414</v>
      </c>
    </row>
    <row r="17" spans="4:4" ht="28.8" x14ac:dyDescent="0.3">
      <c r="D17" s="134" t="s">
        <v>415</v>
      </c>
    </row>
    <row r="18" spans="4:4" ht="43.2" x14ac:dyDescent="0.3">
      <c r="D18" s="79" t="s">
        <v>262</v>
      </c>
    </row>
    <row r="19" spans="4:4" ht="57.6" x14ac:dyDescent="0.3">
      <c r="D19" s="79" t="s">
        <v>565</v>
      </c>
    </row>
    <row r="20" spans="4:4" ht="28.8" x14ac:dyDescent="0.3">
      <c r="D20" s="131" t="s">
        <v>417</v>
      </c>
    </row>
    <row r="21" spans="4:4" ht="28.8" x14ac:dyDescent="0.3">
      <c r="D21" s="131" t="s">
        <v>566</v>
      </c>
    </row>
    <row r="22" spans="4:4" ht="28.8" x14ac:dyDescent="0.3">
      <c r="D22" s="131" t="s">
        <v>352</v>
      </c>
    </row>
    <row r="23" spans="4:4" ht="28.8" x14ac:dyDescent="0.3">
      <c r="D23" s="131" t="s">
        <v>296</v>
      </c>
    </row>
    <row r="24" spans="4:4" ht="43.2" x14ac:dyDescent="0.3">
      <c r="D24" s="131" t="s">
        <v>322</v>
      </c>
    </row>
    <row r="25" spans="4:4" ht="43.2" x14ac:dyDescent="0.3">
      <c r="D25" s="131" t="s">
        <v>434</v>
      </c>
    </row>
    <row r="26" spans="4:4" ht="57.6" x14ac:dyDescent="0.3">
      <c r="D26" s="131" t="s">
        <v>435</v>
      </c>
    </row>
    <row r="27" spans="4:4" ht="43.2" x14ac:dyDescent="0.3">
      <c r="D27" s="131" t="s">
        <v>567</v>
      </c>
    </row>
    <row r="28" spans="4:4" ht="43.2" x14ac:dyDescent="0.3">
      <c r="D28" s="131" t="s">
        <v>568</v>
      </c>
    </row>
    <row r="29" spans="4:4" ht="43.2" x14ac:dyDescent="0.3">
      <c r="D29" s="131" t="s">
        <v>340</v>
      </c>
    </row>
    <row r="30" spans="4:4" ht="43.2" x14ac:dyDescent="0.3">
      <c r="D30" s="131" t="s">
        <v>274</v>
      </c>
    </row>
    <row r="31" spans="4:4" ht="43.2" x14ac:dyDescent="0.3">
      <c r="D31" s="131" t="s">
        <v>569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64"/>
  <sheetViews>
    <sheetView topLeftCell="A7" zoomScale="80" zoomScaleNormal="80" workbookViewId="0">
      <pane xSplit="2" ySplit="3" topLeftCell="C10" activePane="bottomRight" state="frozen"/>
      <selection pane="topRight" activeCell="B8" sqref="B8"/>
      <selection pane="bottomLeft" activeCell="A10" sqref="A10"/>
      <selection pane="bottomRight" activeCell="C10" sqref="C10:C14"/>
    </sheetView>
  </sheetViews>
  <sheetFormatPr baseColWidth="10" defaultColWidth="11.44140625" defaultRowHeight="13.8" x14ac:dyDescent="0.25"/>
  <cols>
    <col min="1" max="2" width="18.44140625" style="211" customWidth="1"/>
    <col min="3" max="3" width="15.5546875" style="84" customWidth="1"/>
    <col min="4" max="4" width="27.5546875" style="211" customWidth="1"/>
    <col min="5" max="5" width="18" style="231" customWidth="1"/>
    <col min="6" max="6" width="40.109375" style="84" customWidth="1"/>
    <col min="7" max="7" width="20.44140625" style="84" customWidth="1"/>
    <col min="8" max="8" width="10.44140625" style="171" customWidth="1"/>
    <col min="9" max="9" width="11.44140625" style="171" customWidth="1"/>
    <col min="10" max="10" width="10.109375" style="232" customWidth="1"/>
    <col min="11" max="11" width="11.44140625" style="171" customWidth="1"/>
    <col min="12" max="12" width="10.88671875" style="171" customWidth="1"/>
    <col min="13" max="13" width="18.33203125" style="171" bestFit="1" customWidth="1"/>
    <col min="14" max="14" width="18.33203125" style="84" bestFit="1" customWidth="1"/>
    <col min="15" max="15" width="50.6640625" style="268" customWidth="1"/>
    <col min="16" max="16" width="16.5546875" style="268" customWidth="1"/>
    <col min="17" max="17" width="14.33203125" style="268" customWidth="1"/>
    <col min="18" max="18" width="17.88671875" style="269" customWidth="1"/>
    <col min="19" max="19" width="15.109375" style="269" customWidth="1"/>
    <col min="20" max="20" width="50.6640625" style="268" customWidth="1"/>
    <col min="21" max="176" width="11.44140625" style="273"/>
    <col min="177" max="278" width="11.44140625" style="268"/>
    <col min="279" max="16384" width="11.44140625" style="84"/>
  </cols>
  <sheetData>
    <row r="1" spans="1:278" s="214" customFormat="1" ht="16.5" customHeight="1" x14ac:dyDescent="0.25">
      <c r="A1" s="493"/>
      <c r="B1" s="494"/>
      <c r="C1" s="494"/>
      <c r="D1" s="497" t="s">
        <v>570</v>
      </c>
      <c r="E1" s="497"/>
      <c r="F1" s="497"/>
      <c r="G1" s="497"/>
      <c r="H1" s="497"/>
      <c r="I1" s="497"/>
      <c r="J1" s="497"/>
      <c r="K1" s="497"/>
      <c r="L1" s="497"/>
      <c r="M1" s="497"/>
      <c r="N1" s="497"/>
      <c r="O1" s="497"/>
      <c r="P1" s="497"/>
      <c r="Q1" s="498"/>
      <c r="R1" s="479" t="s">
        <v>201</v>
      </c>
      <c r="S1" s="479"/>
      <c r="T1" s="479"/>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row>
    <row r="2" spans="1:278" s="214" customFormat="1" ht="39.75" customHeight="1" x14ac:dyDescent="0.25">
      <c r="A2" s="495"/>
      <c r="B2" s="496"/>
      <c r="C2" s="496"/>
      <c r="D2" s="499"/>
      <c r="E2" s="499"/>
      <c r="F2" s="499"/>
      <c r="G2" s="499"/>
      <c r="H2" s="499"/>
      <c r="I2" s="499"/>
      <c r="J2" s="499"/>
      <c r="K2" s="499"/>
      <c r="L2" s="499"/>
      <c r="M2" s="499"/>
      <c r="N2" s="499"/>
      <c r="O2" s="499"/>
      <c r="P2" s="499"/>
      <c r="Q2" s="500"/>
      <c r="R2" s="479"/>
      <c r="S2" s="479"/>
      <c r="T2" s="479"/>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row>
    <row r="3" spans="1:278" s="214" customFormat="1" ht="3" customHeight="1" x14ac:dyDescent="0.25">
      <c r="A3" s="215"/>
      <c r="B3" s="215"/>
      <c r="C3" s="216"/>
      <c r="D3" s="499"/>
      <c r="E3" s="499"/>
      <c r="F3" s="499"/>
      <c r="G3" s="499"/>
      <c r="H3" s="499"/>
      <c r="I3" s="499"/>
      <c r="J3" s="499"/>
      <c r="K3" s="499"/>
      <c r="L3" s="499"/>
      <c r="M3" s="499"/>
      <c r="N3" s="499"/>
      <c r="O3" s="499"/>
      <c r="P3" s="499"/>
      <c r="Q3" s="500"/>
      <c r="R3" s="479"/>
      <c r="S3" s="479"/>
      <c r="T3" s="479"/>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row>
    <row r="4" spans="1:278" s="214" customFormat="1" ht="41.25" customHeight="1" x14ac:dyDescent="0.25">
      <c r="A4" s="480" t="s">
        <v>202</v>
      </c>
      <c r="B4" s="481"/>
      <c r="C4" s="482"/>
      <c r="D4" s="483" t="str">
        <f>'Mapa Final'!D4</f>
        <v>UNIDAD ADMINISTRATIVA</v>
      </c>
      <c r="E4" s="484"/>
      <c r="F4" s="484"/>
      <c r="G4" s="484"/>
      <c r="H4" s="484"/>
      <c r="I4" s="484"/>
      <c r="J4" s="484"/>
      <c r="K4" s="484"/>
      <c r="L4" s="484"/>
      <c r="M4" s="484"/>
      <c r="N4" s="485"/>
      <c r="O4" s="486"/>
      <c r="P4" s="486"/>
      <c r="Q4" s="486"/>
      <c r="R4" s="259"/>
      <c r="S4" s="259"/>
      <c r="T4" s="260"/>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row>
    <row r="5" spans="1:278" s="214" customFormat="1" ht="52.5" customHeight="1" x14ac:dyDescent="0.25">
      <c r="A5" s="480" t="s">
        <v>203</v>
      </c>
      <c r="B5" s="481"/>
      <c r="C5" s="482"/>
      <c r="D5" s="487"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368"/>
      <c r="F5" s="368"/>
      <c r="G5" s="368"/>
      <c r="H5" s="368"/>
      <c r="I5" s="368"/>
      <c r="J5" s="368"/>
      <c r="K5" s="368"/>
      <c r="L5" s="368"/>
      <c r="M5" s="368"/>
      <c r="N5" s="369"/>
      <c r="O5" s="260"/>
      <c r="P5" s="260"/>
      <c r="Q5" s="260"/>
      <c r="R5" s="259"/>
      <c r="S5" s="259"/>
      <c r="T5" s="260"/>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row>
    <row r="6" spans="1:278" s="214" customFormat="1" ht="32.25" customHeight="1" x14ac:dyDescent="0.25">
      <c r="A6" s="480" t="s">
        <v>204</v>
      </c>
      <c r="B6" s="481"/>
      <c r="C6" s="482"/>
      <c r="D6" s="487" t="str">
        <f>'Mapa Final'!D6</f>
        <v xml:space="preserve">Nivel Central </v>
      </c>
      <c r="E6" s="368"/>
      <c r="F6" s="368"/>
      <c r="G6" s="368"/>
      <c r="H6" s="368"/>
      <c r="I6" s="368"/>
      <c r="J6" s="368"/>
      <c r="K6" s="368"/>
      <c r="L6" s="368"/>
      <c r="M6" s="368"/>
      <c r="N6" s="369"/>
      <c r="O6" s="260"/>
      <c r="P6" s="260"/>
      <c r="Q6" s="260"/>
      <c r="R6" s="259"/>
      <c r="S6" s="259"/>
      <c r="T6" s="260"/>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row>
    <row r="7" spans="1:278" s="220" customFormat="1" ht="40.5" customHeight="1" x14ac:dyDescent="0.3">
      <c r="A7" s="488" t="s">
        <v>571</v>
      </c>
      <c r="B7" s="489"/>
      <c r="C7" s="489"/>
      <c r="D7" s="489"/>
      <c r="E7" s="489"/>
      <c r="F7" s="490"/>
      <c r="G7" s="218"/>
      <c r="H7" s="491" t="s">
        <v>572</v>
      </c>
      <c r="I7" s="491"/>
      <c r="J7" s="491"/>
      <c r="K7" s="491" t="s">
        <v>573</v>
      </c>
      <c r="L7" s="491"/>
      <c r="M7" s="491"/>
      <c r="N7" s="492" t="s">
        <v>574</v>
      </c>
      <c r="O7" s="501" t="s">
        <v>575</v>
      </c>
      <c r="P7" s="503" t="s">
        <v>576</v>
      </c>
      <c r="Q7" s="504"/>
      <c r="R7" s="505" t="s">
        <v>577</v>
      </c>
      <c r="S7" s="506"/>
      <c r="T7" s="507" t="s">
        <v>578</v>
      </c>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2"/>
      <c r="FV7" s="262"/>
      <c r="FW7" s="262"/>
      <c r="FX7" s="262"/>
      <c r="FY7" s="262"/>
      <c r="FZ7" s="262"/>
      <c r="GA7" s="262"/>
      <c r="GB7" s="262"/>
      <c r="GC7" s="262"/>
      <c r="GD7" s="262"/>
      <c r="GE7" s="262"/>
      <c r="GF7" s="262"/>
      <c r="GG7" s="262"/>
      <c r="GH7" s="262"/>
      <c r="GI7" s="262"/>
      <c r="GJ7" s="262"/>
      <c r="GK7" s="262"/>
      <c r="GL7" s="262"/>
      <c r="GM7" s="262"/>
      <c r="GN7" s="262"/>
      <c r="GO7" s="262"/>
      <c r="GP7" s="262"/>
      <c r="GQ7" s="262"/>
      <c r="GR7" s="262"/>
      <c r="GS7" s="262"/>
      <c r="GT7" s="262"/>
      <c r="GU7" s="262"/>
      <c r="GV7" s="262"/>
      <c r="GW7" s="262"/>
      <c r="GX7" s="262"/>
      <c r="GY7" s="262"/>
      <c r="GZ7" s="262"/>
      <c r="HA7" s="262"/>
      <c r="HB7" s="262"/>
      <c r="HC7" s="262"/>
      <c r="HD7" s="262"/>
      <c r="HE7" s="262"/>
      <c r="HF7" s="262"/>
      <c r="HG7" s="262"/>
      <c r="HH7" s="262"/>
      <c r="HI7" s="262"/>
      <c r="HJ7" s="262"/>
      <c r="HK7" s="262"/>
      <c r="HL7" s="262"/>
      <c r="HM7" s="262"/>
      <c r="HN7" s="262"/>
      <c r="HO7" s="262"/>
      <c r="HP7" s="262"/>
      <c r="HQ7" s="262"/>
      <c r="HR7" s="262"/>
      <c r="HS7" s="262"/>
      <c r="HT7" s="262"/>
      <c r="HU7" s="262"/>
      <c r="HV7" s="262"/>
      <c r="HW7" s="262"/>
      <c r="HX7" s="262"/>
      <c r="HY7" s="262"/>
      <c r="HZ7" s="262"/>
      <c r="IA7" s="262"/>
      <c r="IB7" s="262"/>
      <c r="IC7" s="262"/>
      <c r="ID7" s="262"/>
      <c r="IE7" s="262"/>
      <c r="IF7" s="262"/>
      <c r="IG7" s="262"/>
      <c r="IH7" s="262"/>
      <c r="II7" s="262"/>
      <c r="IJ7" s="262"/>
      <c r="IK7" s="262"/>
      <c r="IL7" s="262"/>
      <c r="IM7" s="262"/>
      <c r="IN7" s="262"/>
      <c r="IO7" s="262"/>
      <c r="IP7" s="262"/>
      <c r="IQ7" s="262"/>
      <c r="IR7" s="262"/>
      <c r="IS7" s="262"/>
      <c r="IT7" s="262"/>
      <c r="IU7" s="262"/>
      <c r="IV7" s="262"/>
      <c r="IW7" s="262"/>
      <c r="IX7" s="262"/>
      <c r="IY7" s="262"/>
      <c r="IZ7" s="262"/>
      <c r="JA7" s="262"/>
      <c r="JB7" s="262"/>
      <c r="JC7" s="262"/>
      <c r="JD7" s="262"/>
      <c r="JE7" s="262"/>
      <c r="JF7" s="262"/>
      <c r="JG7" s="262"/>
      <c r="JH7" s="262"/>
      <c r="JI7" s="262"/>
      <c r="JJ7" s="262"/>
      <c r="JK7" s="262"/>
      <c r="JL7" s="262"/>
      <c r="JM7" s="262"/>
      <c r="JN7" s="262"/>
      <c r="JO7" s="262"/>
      <c r="JP7" s="262"/>
      <c r="JQ7" s="262"/>
      <c r="JR7" s="262"/>
    </row>
    <row r="8" spans="1:278" s="228" customFormat="1" ht="60.9" customHeight="1" x14ac:dyDescent="0.3">
      <c r="A8" s="221" t="s">
        <v>25</v>
      </c>
      <c r="B8" s="221" t="s">
        <v>212</v>
      </c>
      <c r="C8" s="222" t="s">
        <v>154</v>
      </c>
      <c r="D8" s="223" t="s">
        <v>213</v>
      </c>
      <c r="E8" s="221" t="s">
        <v>158</v>
      </c>
      <c r="F8" s="221" t="s">
        <v>160</v>
      </c>
      <c r="G8" s="221" t="s">
        <v>162</v>
      </c>
      <c r="H8" s="224" t="s">
        <v>579</v>
      </c>
      <c r="I8" s="224" t="s">
        <v>547</v>
      </c>
      <c r="J8" s="224" t="s">
        <v>580</v>
      </c>
      <c r="K8" s="224" t="s">
        <v>579</v>
      </c>
      <c r="L8" s="224" t="s">
        <v>581</v>
      </c>
      <c r="M8" s="224" t="s">
        <v>580</v>
      </c>
      <c r="N8" s="492"/>
      <c r="O8" s="502"/>
      <c r="P8" s="225" t="s">
        <v>582</v>
      </c>
      <c r="Q8" s="225" t="s">
        <v>583</v>
      </c>
      <c r="R8" s="226" t="s">
        <v>584</v>
      </c>
      <c r="S8" s="226" t="s">
        <v>585</v>
      </c>
      <c r="T8" s="507"/>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4"/>
      <c r="FV8" s="264"/>
      <c r="FW8" s="264"/>
      <c r="FX8" s="264"/>
      <c r="FY8" s="264"/>
      <c r="FZ8" s="264"/>
      <c r="GA8" s="264"/>
      <c r="GB8" s="264"/>
      <c r="GC8" s="264"/>
      <c r="GD8" s="264"/>
      <c r="GE8" s="264"/>
      <c r="GF8" s="264"/>
      <c r="GG8" s="264"/>
      <c r="GH8" s="264"/>
      <c r="GI8" s="264"/>
      <c r="GJ8" s="264"/>
      <c r="GK8" s="264"/>
      <c r="GL8" s="264"/>
      <c r="GM8" s="264"/>
      <c r="GN8" s="264"/>
      <c r="GO8" s="264"/>
      <c r="GP8" s="264"/>
      <c r="GQ8" s="264"/>
      <c r="GR8" s="264"/>
      <c r="GS8" s="264"/>
      <c r="GT8" s="264"/>
      <c r="GU8" s="264"/>
      <c r="GV8" s="264"/>
      <c r="GW8" s="264"/>
      <c r="GX8" s="264"/>
      <c r="GY8" s="264"/>
      <c r="GZ8" s="264"/>
      <c r="HA8" s="264"/>
      <c r="HB8" s="264"/>
      <c r="HC8" s="264"/>
      <c r="HD8" s="264"/>
      <c r="HE8" s="264"/>
      <c r="HF8" s="264"/>
      <c r="HG8" s="264"/>
      <c r="HH8" s="264"/>
      <c r="HI8" s="264"/>
      <c r="HJ8" s="264"/>
      <c r="HK8" s="264"/>
      <c r="HL8" s="264"/>
      <c r="HM8" s="264"/>
      <c r="HN8" s="264"/>
      <c r="HO8" s="264"/>
      <c r="HP8" s="264"/>
      <c r="HQ8" s="264"/>
      <c r="HR8" s="264"/>
      <c r="HS8" s="264"/>
      <c r="HT8" s="264"/>
      <c r="HU8" s="264"/>
      <c r="HV8" s="264"/>
      <c r="HW8" s="264"/>
      <c r="HX8" s="264"/>
      <c r="HY8" s="264"/>
      <c r="HZ8" s="264"/>
      <c r="IA8" s="264"/>
      <c r="IB8" s="264"/>
      <c r="IC8" s="264"/>
      <c r="ID8" s="264"/>
      <c r="IE8" s="264"/>
      <c r="IF8" s="264"/>
      <c r="IG8" s="264"/>
      <c r="IH8" s="264"/>
      <c r="II8" s="264"/>
      <c r="IJ8" s="264"/>
      <c r="IK8" s="264"/>
      <c r="IL8" s="264"/>
      <c r="IM8" s="264"/>
      <c r="IN8" s="264"/>
      <c r="IO8" s="264"/>
      <c r="IP8" s="264"/>
      <c r="IQ8" s="264"/>
      <c r="IR8" s="264"/>
      <c r="IS8" s="264"/>
      <c r="IT8" s="264"/>
      <c r="IU8" s="264"/>
      <c r="IV8" s="264"/>
      <c r="IW8" s="264"/>
      <c r="IX8" s="264"/>
      <c r="IY8" s="264"/>
      <c r="IZ8" s="264"/>
      <c r="JA8" s="264"/>
      <c r="JB8" s="264"/>
      <c r="JC8" s="264"/>
      <c r="JD8" s="264"/>
      <c r="JE8" s="264"/>
      <c r="JF8" s="264"/>
      <c r="JG8" s="264"/>
      <c r="JH8" s="264"/>
      <c r="JI8" s="264"/>
      <c r="JJ8" s="264"/>
      <c r="JK8" s="264"/>
      <c r="JL8" s="264"/>
      <c r="JM8" s="264"/>
      <c r="JN8" s="264"/>
      <c r="JO8" s="264"/>
      <c r="JP8" s="264"/>
      <c r="JQ8" s="264"/>
      <c r="JR8" s="264"/>
    </row>
    <row r="9" spans="1:278" s="229" customFormat="1" ht="10.5" customHeight="1" x14ac:dyDescent="0.25">
      <c r="A9" s="508"/>
      <c r="B9" s="509"/>
      <c r="C9" s="509"/>
      <c r="D9" s="509"/>
      <c r="E9" s="509"/>
      <c r="F9" s="509"/>
      <c r="G9" s="509"/>
      <c r="H9" s="509"/>
      <c r="I9" s="509"/>
      <c r="J9" s="509"/>
      <c r="K9" s="509"/>
      <c r="L9" s="509"/>
      <c r="M9" s="509"/>
      <c r="N9" s="509"/>
      <c r="O9" s="265"/>
      <c r="P9" s="265"/>
      <c r="Q9" s="265"/>
      <c r="R9" s="266"/>
      <c r="S9" s="266"/>
      <c r="T9" s="267"/>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65"/>
      <c r="FV9" s="265"/>
      <c r="FW9" s="265"/>
      <c r="FX9" s="265"/>
      <c r="FY9" s="265"/>
      <c r="FZ9" s="265"/>
      <c r="GA9" s="265"/>
      <c r="GB9" s="265"/>
      <c r="GC9" s="265"/>
      <c r="GD9" s="265"/>
      <c r="GE9" s="265"/>
      <c r="GF9" s="265"/>
      <c r="GG9" s="265"/>
      <c r="GH9" s="265"/>
      <c r="GI9" s="265"/>
      <c r="GJ9" s="265"/>
      <c r="GK9" s="265"/>
      <c r="GL9" s="265"/>
      <c r="GM9" s="265"/>
      <c r="GN9" s="265"/>
      <c r="GO9" s="265"/>
      <c r="GP9" s="265"/>
      <c r="GQ9" s="265"/>
      <c r="GR9" s="265"/>
      <c r="GS9" s="265"/>
      <c r="GT9" s="265"/>
      <c r="GU9" s="265"/>
      <c r="GV9" s="265"/>
      <c r="GW9" s="265"/>
      <c r="GX9" s="265"/>
      <c r="GY9" s="265"/>
      <c r="GZ9" s="265"/>
      <c r="HA9" s="265"/>
      <c r="HB9" s="265"/>
      <c r="HC9" s="265"/>
      <c r="HD9" s="265"/>
      <c r="HE9" s="265"/>
      <c r="HF9" s="265"/>
      <c r="HG9" s="265"/>
      <c r="HH9" s="265"/>
      <c r="HI9" s="265"/>
      <c r="HJ9" s="265"/>
      <c r="HK9" s="265"/>
      <c r="HL9" s="265"/>
      <c r="HM9" s="265"/>
      <c r="HN9" s="265"/>
      <c r="HO9" s="265"/>
      <c r="HP9" s="265"/>
      <c r="HQ9" s="265"/>
      <c r="HR9" s="265"/>
      <c r="HS9" s="265"/>
      <c r="HT9" s="265"/>
      <c r="HU9" s="265"/>
      <c r="HV9" s="265"/>
      <c r="HW9" s="265"/>
      <c r="HX9" s="265"/>
      <c r="HY9" s="265"/>
      <c r="HZ9" s="265"/>
      <c r="IA9" s="265"/>
      <c r="IB9" s="265"/>
      <c r="IC9" s="265"/>
      <c r="ID9" s="265"/>
      <c r="IE9" s="265"/>
      <c r="IF9" s="265"/>
      <c r="IG9" s="265"/>
      <c r="IH9" s="265"/>
      <c r="II9" s="265"/>
      <c r="IJ9" s="265"/>
      <c r="IK9" s="265"/>
      <c r="IL9" s="265"/>
      <c r="IM9" s="265"/>
      <c r="IN9" s="265"/>
      <c r="IO9" s="265"/>
      <c r="IP9" s="265"/>
      <c r="IQ9" s="265"/>
      <c r="IR9" s="265"/>
      <c r="IS9" s="265"/>
      <c r="IT9" s="265"/>
      <c r="IU9" s="265"/>
      <c r="IV9" s="265"/>
      <c r="IW9" s="265"/>
      <c r="IX9" s="265"/>
      <c r="IY9" s="265"/>
      <c r="IZ9" s="265"/>
      <c r="JA9" s="265"/>
      <c r="JB9" s="265"/>
      <c r="JC9" s="265"/>
      <c r="JD9" s="265"/>
      <c r="JE9" s="265"/>
      <c r="JF9" s="265"/>
      <c r="JG9" s="265"/>
      <c r="JH9" s="265"/>
      <c r="JI9" s="265"/>
      <c r="JJ9" s="265"/>
      <c r="JK9" s="265"/>
      <c r="JL9" s="265"/>
      <c r="JM9" s="265"/>
      <c r="JN9" s="265"/>
      <c r="JO9" s="265"/>
      <c r="JP9" s="265"/>
      <c r="JQ9" s="265"/>
      <c r="JR9" s="265"/>
    </row>
    <row r="10" spans="1:278" s="102" customFormat="1" ht="40.200000000000003" customHeight="1" x14ac:dyDescent="0.25">
      <c r="A10" s="457">
        <f>'Mapa Final'!A10</f>
        <v>1</v>
      </c>
      <c r="B10" s="460" t="str">
        <f>'Mapa Final'!B10</f>
        <v>Inoportunidad en la liquidación de contratos y en el cierre de los expedientes contractuales</v>
      </c>
      <c r="C10" s="461" t="str">
        <f>'Mapa Final'!C10</f>
        <v>Incumplimiento de las metas establecidas</v>
      </c>
      <c r="D10" s="461"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v>
      </c>
      <c r="E10" s="464" t="str">
        <f>'Mapa Final'!E10</f>
        <v>Desatención a las actividades relacionadas con las obligaciones postcontractuales de la Entidad</v>
      </c>
      <c r="F10" s="464" t="str">
        <f>'Mapa Final'!F10</f>
        <v>Caso probable en que no se realice a tiempo la liquidación de contratos a cargo y/o se haga se haga el cierre de expedientes contractuales de manera extemporánea</v>
      </c>
      <c r="G10" s="464" t="str">
        <f>'Mapa Final'!G10</f>
        <v>Ejecución y Administración de Procesos</v>
      </c>
      <c r="H10" s="467" t="str">
        <f>'Mapa Final'!I10</f>
        <v>Media</v>
      </c>
      <c r="I10" s="470" t="str">
        <f>'Mapa Final'!L10</f>
        <v>Moderado</v>
      </c>
      <c r="J10" s="473" t="str">
        <f>'Mapa Final'!N10</f>
        <v>Moderado</v>
      </c>
      <c r="K10" s="450" t="str">
        <f>'Mapa Final'!AA10</f>
        <v>Baja</v>
      </c>
      <c r="L10" s="450" t="str">
        <f>'Mapa Final'!AE10</f>
        <v>Moderado</v>
      </c>
      <c r="M10" s="476" t="str">
        <f>'Mapa Final'!AG10</f>
        <v>Moderado</v>
      </c>
      <c r="N10" s="450" t="str">
        <f>'Mapa Final'!AH10</f>
        <v>Reducir(mitigar)</v>
      </c>
      <c r="O10" s="453" t="s">
        <v>586</v>
      </c>
      <c r="P10" s="453" t="s">
        <v>587</v>
      </c>
      <c r="Q10" s="453"/>
      <c r="R10" s="455">
        <v>44198</v>
      </c>
      <c r="S10" s="455">
        <v>44286</v>
      </c>
      <c r="T10" s="453" t="s">
        <v>588</v>
      </c>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2"/>
      <c r="FV10" s="272"/>
      <c r="FW10" s="272"/>
      <c r="FX10" s="272"/>
      <c r="FY10" s="272"/>
      <c r="FZ10" s="272"/>
      <c r="GA10" s="272"/>
      <c r="GB10" s="272"/>
      <c r="GC10" s="272"/>
      <c r="GD10" s="272"/>
      <c r="GE10" s="272"/>
      <c r="GF10" s="272"/>
      <c r="GG10" s="272"/>
      <c r="GH10" s="272"/>
      <c r="GI10" s="272"/>
      <c r="GJ10" s="272"/>
      <c r="GK10" s="272"/>
      <c r="GL10" s="272"/>
      <c r="GM10" s="272"/>
      <c r="GN10" s="272"/>
      <c r="GO10" s="272"/>
      <c r="GP10" s="272"/>
      <c r="GQ10" s="272"/>
      <c r="GR10" s="272"/>
      <c r="GS10" s="272"/>
      <c r="GT10" s="272"/>
      <c r="GU10" s="272"/>
      <c r="GV10" s="272"/>
      <c r="GW10" s="272"/>
      <c r="GX10" s="272"/>
      <c r="GY10" s="272"/>
      <c r="GZ10" s="272"/>
      <c r="HA10" s="272"/>
      <c r="HB10" s="272"/>
      <c r="HC10" s="272"/>
      <c r="HD10" s="272"/>
      <c r="HE10" s="272"/>
      <c r="HF10" s="272"/>
      <c r="HG10" s="272"/>
      <c r="HH10" s="272"/>
      <c r="HI10" s="272"/>
      <c r="HJ10" s="272"/>
      <c r="HK10" s="272"/>
      <c r="HL10" s="272"/>
      <c r="HM10" s="272"/>
      <c r="HN10" s="272"/>
      <c r="HO10" s="272"/>
      <c r="HP10" s="272"/>
      <c r="HQ10" s="272"/>
      <c r="HR10" s="272"/>
      <c r="HS10" s="272"/>
      <c r="HT10" s="272"/>
      <c r="HU10" s="272"/>
      <c r="HV10" s="272"/>
      <c r="HW10" s="272"/>
      <c r="HX10" s="272"/>
      <c r="HY10" s="272"/>
      <c r="HZ10" s="272"/>
      <c r="IA10" s="272"/>
      <c r="IB10" s="272"/>
      <c r="IC10" s="272"/>
      <c r="ID10" s="272"/>
      <c r="IE10" s="272"/>
      <c r="IF10" s="272"/>
      <c r="IG10" s="272"/>
      <c r="IH10" s="272"/>
      <c r="II10" s="272"/>
      <c r="IJ10" s="272"/>
      <c r="IK10" s="272"/>
      <c r="IL10" s="272"/>
      <c r="IM10" s="272"/>
      <c r="IN10" s="272"/>
      <c r="IO10" s="272"/>
      <c r="IP10" s="272"/>
      <c r="IQ10" s="272"/>
      <c r="IR10" s="272"/>
      <c r="IS10" s="272"/>
      <c r="IT10" s="272"/>
      <c r="IU10" s="272"/>
      <c r="IV10" s="272"/>
      <c r="IW10" s="272"/>
      <c r="IX10" s="272"/>
      <c r="IY10" s="272"/>
      <c r="IZ10" s="272"/>
      <c r="JA10" s="272"/>
      <c r="JB10" s="272"/>
      <c r="JC10" s="272"/>
      <c r="JD10" s="272"/>
      <c r="JE10" s="272"/>
      <c r="JF10" s="272"/>
      <c r="JG10" s="272"/>
      <c r="JH10" s="272"/>
      <c r="JI10" s="272"/>
      <c r="JJ10" s="272"/>
      <c r="JK10" s="272"/>
      <c r="JL10" s="272"/>
      <c r="JM10" s="272"/>
      <c r="JN10" s="272"/>
      <c r="JO10" s="272"/>
      <c r="JP10" s="272"/>
      <c r="JQ10" s="272"/>
      <c r="JR10" s="272"/>
    </row>
    <row r="11" spans="1:278" s="102" customFormat="1" ht="40.200000000000003" customHeight="1" x14ac:dyDescent="0.25">
      <c r="A11" s="458"/>
      <c r="B11" s="338"/>
      <c r="C11" s="462"/>
      <c r="D11" s="462"/>
      <c r="E11" s="465"/>
      <c r="F11" s="465"/>
      <c r="G11" s="465"/>
      <c r="H11" s="468"/>
      <c r="I11" s="471"/>
      <c r="J11" s="474"/>
      <c r="K11" s="451"/>
      <c r="L11" s="451"/>
      <c r="M11" s="477"/>
      <c r="N11" s="451"/>
      <c r="O11" s="338"/>
      <c r="P11" s="338"/>
      <c r="Q11" s="338"/>
      <c r="R11" s="376"/>
      <c r="S11" s="376"/>
      <c r="T11" s="338"/>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2"/>
      <c r="FV11" s="272"/>
      <c r="FW11" s="272"/>
      <c r="FX11" s="272"/>
      <c r="FY11" s="272"/>
      <c r="FZ11" s="272"/>
      <c r="GA11" s="272"/>
      <c r="GB11" s="272"/>
      <c r="GC11" s="272"/>
      <c r="GD11" s="272"/>
      <c r="GE11" s="272"/>
      <c r="GF11" s="272"/>
      <c r="GG11" s="272"/>
      <c r="GH11" s="272"/>
      <c r="GI11" s="272"/>
      <c r="GJ11" s="272"/>
      <c r="GK11" s="272"/>
      <c r="GL11" s="272"/>
      <c r="GM11" s="272"/>
      <c r="GN11" s="272"/>
      <c r="GO11" s="272"/>
      <c r="GP11" s="272"/>
      <c r="GQ11" s="272"/>
      <c r="GR11" s="272"/>
      <c r="GS11" s="272"/>
      <c r="GT11" s="272"/>
      <c r="GU11" s="272"/>
      <c r="GV11" s="272"/>
      <c r="GW11" s="272"/>
      <c r="GX11" s="272"/>
      <c r="GY11" s="272"/>
      <c r="GZ11" s="272"/>
      <c r="HA11" s="272"/>
      <c r="HB11" s="272"/>
      <c r="HC11" s="272"/>
      <c r="HD11" s="272"/>
      <c r="HE11" s="272"/>
      <c r="HF11" s="272"/>
      <c r="HG11" s="272"/>
      <c r="HH11" s="272"/>
      <c r="HI11" s="272"/>
      <c r="HJ11" s="272"/>
      <c r="HK11" s="272"/>
      <c r="HL11" s="272"/>
      <c r="HM11" s="272"/>
      <c r="HN11" s="272"/>
      <c r="HO11" s="272"/>
      <c r="HP11" s="272"/>
      <c r="HQ11" s="272"/>
      <c r="HR11" s="272"/>
      <c r="HS11" s="272"/>
      <c r="HT11" s="272"/>
      <c r="HU11" s="272"/>
      <c r="HV11" s="272"/>
      <c r="HW11" s="272"/>
      <c r="HX11" s="272"/>
      <c r="HY11" s="272"/>
      <c r="HZ11" s="272"/>
      <c r="IA11" s="272"/>
      <c r="IB11" s="272"/>
      <c r="IC11" s="272"/>
      <c r="ID11" s="272"/>
      <c r="IE11" s="272"/>
      <c r="IF11" s="272"/>
      <c r="IG11" s="272"/>
      <c r="IH11" s="272"/>
      <c r="II11" s="272"/>
      <c r="IJ11" s="272"/>
      <c r="IK11" s="272"/>
      <c r="IL11" s="272"/>
      <c r="IM11" s="272"/>
      <c r="IN11" s="272"/>
      <c r="IO11" s="272"/>
      <c r="IP11" s="272"/>
      <c r="IQ11" s="272"/>
      <c r="IR11" s="272"/>
      <c r="IS11" s="272"/>
      <c r="IT11" s="272"/>
      <c r="IU11" s="272"/>
      <c r="IV11" s="272"/>
      <c r="IW11" s="272"/>
      <c r="IX11" s="272"/>
      <c r="IY11" s="272"/>
      <c r="IZ11" s="272"/>
      <c r="JA11" s="272"/>
      <c r="JB11" s="272"/>
      <c r="JC11" s="272"/>
      <c r="JD11" s="272"/>
      <c r="JE11" s="272"/>
      <c r="JF11" s="272"/>
      <c r="JG11" s="272"/>
      <c r="JH11" s="272"/>
      <c r="JI11" s="272"/>
      <c r="JJ11" s="272"/>
      <c r="JK11" s="272"/>
      <c r="JL11" s="272"/>
      <c r="JM11" s="272"/>
      <c r="JN11" s="272"/>
      <c r="JO11" s="272"/>
      <c r="JP11" s="272"/>
      <c r="JQ11" s="272"/>
      <c r="JR11" s="272"/>
    </row>
    <row r="12" spans="1:278" s="102" customFormat="1" ht="40.200000000000003" customHeight="1" x14ac:dyDescent="0.25">
      <c r="A12" s="458"/>
      <c r="B12" s="338"/>
      <c r="C12" s="462"/>
      <c r="D12" s="462"/>
      <c r="E12" s="465"/>
      <c r="F12" s="465"/>
      <c r="G12" s="465"/>
      <c r="H12" s="468"/>
      <c r="I12" s="471"/>
      <c r="J12" s="474"/>
      <c r="K12" s="451"/>
      <c r="L12" s="451"/>
      <c r="M12" s="477"/>
      <c r="N12" s="451"/>
      <c r="O12" s="338"/>
      <c r="P12" s="338"/>
      <c r="Q12" s="338"/>
      <c r="R12" s="376"/>
      <c r="S12" s="376"/>
      <c r="T12" s="338"/>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2"/>
      <c r="FV12" s="272"/>
      <c r="FW12" s="272"/>
      <c r="FX12" s="272"/>
      <c r="FY12" s="272"/>
      <c r="FZ12" s="272"/>
      <c r="GA12" s="272"/>
      <c r="GB12" s="272"/>
      <c r="GC12" s="272"/>
      <c r="GD12" s="272"/>
      <c r="GE12" s="272"/>
      <c r="GF12" s="272"/>
      <c r="GG12" s="272"/>
      <c r="GH12" s="272"/>
      <c r="GI12" s="272"/>
      <c r="GJ12" s="272"/>
      <c r="GK12" s="272"/>
      <c r="GL12" s="272"/>
      <c r="GM12" s="272"/>
      <c r="GN12" s="272"/>
      <c r="GO12" s="272"/>
      <c r="GP12" s="272"/>
      <c r="GQ12" s="272"/>
      <c r="GR12" s="272"/>
      <c r="GS12" s="272"/>
      <c r="GT12" s="272"/>
      <c r="GU12" s="272"/>
      <c r="GV12" s="272"/>
      <c r="GW12" s="272"/>
      <c r="GX12" s="272"/>
      <c r="GY12" s="272"/>
      <c r="GZ12" s="272"/>
      <c r="HA12" s="272"/>
      <c r="HB12" s="272"/>
      <c r="HC12" s="272"/>
      <c r="HD12" s="272"/>
      <c r="HE12" s="272"/>
      <c r="HF12" s="272"/>
      <c r="HG12" s="272"/>
      <c r="HH12" s="272"/>
      <c r="HI12" s="272"/>
      <c r="HJ12" s="272"/>
      <c r="HK12" s="272"/>
      <c r="HL12" s="272"/>
      <c r="HM12" s="272"/>
      <c r="HN12" s="272"/>
      <c r="HO12" s="272"/>
      <c r="HP12" s="272"/>
      <c r="HQ12" s="272"/>
      <c r="HR12" s="272"/>
      <c r="HS12" s="272"/>
      <c r="HT12" s="272"/>
      <c r="HU12" s="272"/>
      <c r="HV12" s="272"/>
      <c r="HW12" s="272"/>
      <c r="HX12" s="272"/>
      <c r="HY12" s="272"/>
      <c r="HZ12" s="272"/>
      <c r="IA12" s="272"/>
      <c r="IB12" s="272"/>
      <c r="IC12" s="272"/>
      <c r="ID12" s="272"/>
      <c r="IE12" s="272"/>
      <c r="IF12" s="272"/>
      <c r="IG12" s="272"/>
      <c r="IH12" s="272"/>
      <c r="II12" s="272"/>
      <c r="IJ12" s="272"/>
      <c r="IK12" s="272"/>
      <c r="IL12" s="272"/>
      <c r="IM12" s="272"/>
      <c r="IN12" s="272"/>
      <c r="IO12" s="272"/>
      <c r="IP12" s="272"/>
      <c r="IQ12" s="272"/>
      <c r="IR12" s="272"/>
      <c r="IS12" s="272"/>
      <c r="IT12" s="272"/>
      <c r="IU12" s="272"/>
      <c r="IV12" s="272"/>
      <c r="IW12" s="272"/>
      <c r="IX12" s="272"/>
      <c r="IY12" s="272"/>
      <c r="IZ12" s="272"/>
      <c r="JA12" s="272"/>
      <c r="JB12" s="272"/>
      <c r="JC12" s="272"/>
      <c r="JD12" s="272"/>
      <c r="JE12" s="272"/>
      <c r="JF12" s="272"/>
      <c r="JG12" s="272"/>
      <c r="JH12" s="272"/>
      <c r="JI12" s="272"/>
      <c r="JJ12" s="272"/>
      <c r="JK12" s="272"/>
      <c r="JL12" s="272"/>
      <c r="JM12" s="272"/>
      <c r="JN12" s="272"/>
      <c r="JO12" s="272"/>
      <c r="JP12" s="272"/>
      <c r="JQ12" s="272"/>
      <c r="JR12" s="272"/>
    </row>
    <row r="13" spans="1:278" s="102" customFormat="1" ht="40.200000000000003" customHeight="1" x14ac:dyDescent="0.25">
      <c r="A13" s="458"/>
      <c r="B13" s="338"/>
      <c r="C13" s="462"/>
      <c r="D13" s="462"/>
      <c r="E13" s="465"/>
      <c r="F13" s="465"/>
      <c r="G13" s="465"/>
      <c r="H13" s="468"/>
      <c r="I13" s="471"/>
      <c r="J13" s="474"/>
      <c r="K13" s="451"/>
      <c r="L13" s="451"/>
      <c r="M13" s="477"/>
      <c r="N13" s="451"/>
      <c r="O13" s="338"/>
      <c r="P13" s="338"/>
      <c r="Q13" s="338"/>
      <c r="R13" s="376"/>
      <c r="S13" s="376"/>
      <c r="T13" s="338"/>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c r="DG13" s="271"/>
      <c r="DH13" s="271"/>
      <c r="DI13" s="271"/>
      <c r="DJ13" s="271"/>
      <c r="DK13" s="271"/>
      <c r="DL13" s="271"/>
      <c r="DM13" s="271"/>
      <c r="DN13" s="271"/>
      <c r="DO13" s="271"/>
      <c r="DP13" s="271"/>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1"/>
      <c r="FH13" s="271"/>
      <c r="FI13" s="271"/>
      <c r="FJ13" s="271"/>
      <c r="FK13" s="271"/>
      <c r="FL13" s="271"/>
      <c r="FM13" s="271"/>
      <c r="FN13" s="271"/>
      <c r="FO13" s="271"/>
      <c r="FP13" s="271"/>
      <c r="FQ13" s="271"/>
      <c r="FR13" s="271"/>
      <c r="FS13" s="271"/>
      <c r="FT13" s="271"/>
      <c r="FU13" s="272"/>
      <c r="FV13" s="272"/>
      <c r="FW13" s="272"/>
      <c r="FX13" s="272"/>
      <c r="FY13" s="272"/>
      <c r="FZ13" s="272"/>
      <c r="GA13" s="272"/>
      <c r="GB13" s="272"/>
      <c r="GC13" s="272"/>
      <c r="GD13" s="272"/>
      <c r="GE13" s="272"/>
      <c r="GF13" s="272"/>
      <c r="GG13" s="272"/>
      <c r="GH13" s="272"/>
      <c r="GI13" s="272"/>
      <c r="GJ13" s="272"/>
      <c r="GK13" s="272"/>
      <c r="GL13" s="272"/>
      <c r="GM13" s="272"/>
      <c r="GN13" s="272"/>
      <c r="GO13" s="272"/>
      <c r="GP13" s="272"/>
      <c r="GQ13" s="272"/>
      <c r="GR13" s="272"/>
      <c r="GS13" s="272"/>
      <c r="GT13" s="272"/>
      <c r="GU13" s="272"/>
      <c r="GV13" s="272"/>
      <c r="GW13" s="272"/>
      <c r="GX13" s="272"/>
      <c r="GY13" s="272"/>
      <c r="GZ13" s="272"/>
      <c r="HA13" s="272"/>
      <c r="HB13" s="272"/>
      <c r="HC13" s="272"/>
      <c r="HD13" s="272"/>
      <c r="HE13" s="272"/>
      <c r="HF13" s="272"/>
      <c r="HG13" s="272"/>
      <c r="HH13" s="272"/>
      <c r="HI13" s="272"/>
      <c r="HJ13" s="272"/>
      <c r="HK13" s="272"/>
      <c r="HL13" s="272"/>
      <c r="HM13" s="272"/>
      <c r="HN13" s="272"/>
      <c r="HO13" s="272"/>
      <c r="HP13" s="272"/>
      <c r="HQ13" s="272"/>
      <c r="HR13" s="272"/>
      <c r="HS13" s="272"/>
      <c r="HT13" s="272"/>
      <c r="HU13" s="272"/>
      <c r="HV13" s="272"/>
      <c r="HW13" s="272"/>
      <c r="HX13" s="272"/>
      <c r="HY13" s="272"/>
      <c r="HZ13" s="272"/>
      <c r="IA13" s="272"/>
      <c r="IB13" s="272"/>
      <c r="IC13" s="272"/>
      <c r="ID13" s="272"/>
      <c r="IE13" s="272"/>
      <c r="IF13" s="272"/>
      <c r="IG13" s="272"/>
      <c r="IH13" s="272"/>
      <c r="II13" s="272"/>
      <c r="IJ13" s="272"/>
      <c r="IK13" s="272"/>
      <c r="IL13" s="272"/>
      <c r="IM13" s="272"/>
      <c r="IN13" s="272"/>
      <c r="IO13" s="272"/>
      <c r="IP13" s="272"/>
      <c r="IQ13" s="272"/>
      <c r="IR13" s="272"/>
      <c r="IS13" s="272"/>
      <c r="IT13" s="272"/>
      <c r="IU13" s="272"/>
      <c r="IV13" s="272"/>
      <c r="IW13" s="272"/>
      <c r="IX13" s="272"/>
      <c r="IY13" s="272"/>
      <c r="IZ13" s="272"/>
      <c r="JA13" s="272"/>
      <c r="JB13" s="272"/>
      <c r="JC13" s="272"/>
      <c r="JD13" s="272"/>
      <c r="JE13" s="272"/>
      <c r="JF13" s="272"/>
      <c r="JG13" s="272"/>
      <c r="JH13" s="272"/>
      <c r="JI13" s="272"/>
      <c r="JJ13" s="272"/>
      <c r="JK13" s="272"/>
      <c r="JL13" s="272"/>
      <c r="JM13" s="272"/>
      <c r="JN13" s="272"/>
      <c r="JO13" s="272"/>
      <c r="JP13" s="272"/>
      <c r="JQ13" s="272"/>
      <c r="JR13" s="272"/>
    </row>
    <row r="14" spans="1:278" s="102" customFormat="1" ht="40.200000000000003" customHeight="1" x14ac:dyDescent="0.25">
      <c r="A14" s="459"/>
      <c r="B14" s="454"/>
      <c r="C14" s="463"/>
      <c r="D14" s="463"/>
      <c r="E14" s="466"/>
      <c r="F14" s="466"/>
      <c r="G14" s="466"/>
      <c r="H14" s="469"/>
      <c r="I14" s="472"/>
      <c r="J14" s="475"/>
      <c r="K14" s="452"/>
      <c r="L14" s="452"/>
      <c r="M14" s="478"/>
      <c r="N14" s="452"/>
      <c r="O14" s="454"/>
      <c r="P14" s="454"/>
      <c r="Q14" s="454"/>
      <c r="R14" s="456"/>
      <c r="S14" s="456"/>
      <c r="T14" s="454"/>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1"/>
      <c r="DI14" s="271"/>
      <c r="DJ14" s="271"/>
      <c r="DK14" s="271"/>
      <c r="DL14" s="271"/>
      <c r="DM14" s="271"/>
      <c r="DN14" s="271"/>
      <c r="DO14" s="271"/>
      <c r="DP14" s="271"/>
      <c r="DQ14" s="271"/>
      <c r="DR14" s="271"/>
      <c r="DS14" s="271"/>
      <c r="DT14" s="271"/>
      <c r="DU14" s="271"/>
      <c r="DV14" s="271"/>
      <c r="DW14" s="271"/>
      <c r="DX14" s="271"/>
      <c r="DY14" s="271"/>
      <c r="DZ14" s="271"/>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1"/>
      <c r="FH14" s="271"/>
      <c r="FI14" s="271"/>
      <c r="FJ14" s="271"/>
      <c r="FK14" s="271"/>
      <c r="FL14" s="271"/>
      <c r="FM14" s="271"/>
      <c r="FN14" s="271"/>
      <c r="FO14" s="271"/>
      <c r="FP14" s="271"/>
      <c r="FQ14" s="271"/>
      <c r="FR14" s="271"/>
      <c r="FS14" s="271"/>
      <c r="FT14" s="271"/>
      <c r="FU14" s="272"/>
      <c r="FV14" s="272"/>
      <c r="FW14" s="272"/>
      <c r="FX14" s="272"/>
      <c r="FY14" s="272"/>
      <c r="FZ14" s="272"/>
      <c r="GA14" s="272"/>
      <c r="GB14" s="272"/>
      <c r="GC14" s="272"/>
      <c r="GD14" s="272"/>
      <c r="GE14" s="272"/>
      <c r="GF14" s="272"/>
      <c r="GG14" s="272"/>
      <c r="GH14" s="272"/>
      <c r="GI14" s="272"/>
      <c r="GJ14" s="272"/>
      <c r="GK14" s="272"/>
      <c r="GL14" s="272"/>
      <c r="GM14" s="272"/>
      <c r="GN14" s="272"/>
      <c r="GO14" s="272"/>
      <c r="GP14" s="272"/>
      <c r="GQ14" s="272"/>
      <c r="GR14" s="272"/>
      <c r="GS14" s="272"/>
      <c r="GT14" s="272"/>
      <c r="GU14" s="272"/>
      <c r="GV14" s="272"/>
      <c r="GW14" s="272"/>
      <c r="GX14" s="272"/>
      <c r="GY14" s="272"/>
      <c r="GZ14" s="272"/>
      <c r="HA14" s="272"/>
      <c r="HB14" s="272"/>
      <c r="HC14" s="272"/>
      <c r="HD14" s="272"/>
      <c r="HE14" s="272"/>
      <c r="HF14" s="272"/>
      <c r="HG14" s="272"/>
      <c r="HH14" s="272"/>
      <c r="HI14" s="272"/>
      <c r="HJ14" s="272"/>
      <c r="HK14" s="272"/>
      <c r="HL14" s="272"/>
      <c r="HM14" s="272"/>
      <c r="HN14" s="272"/>
      <c r="HO14" s="272"/>
      <c r="HP14" s="272"/>
      <c r="HQ14" s="272"/>
      <c r="HR14" s="272"/>
      <c r="HS14" s="272"/>
      <c r="HT14" s="272"/>
      <c r="HU14" s="272"/>
      <c r="HV14" s="272"/>
      <c r="HW14" s="272"/>
      <c r="HX14" s="272"/>
      <c r="HY14" s="272"/>
      <c r="HZ14" s="272"/>
      <c r="IA14" s="272"/>
      <c r="IB14" s="272"/>
      <c r="IC14" s="272"/>
      <c r="ID14" s="272"/>
      <c r="IE14" s="272"/>
      <c r="IF14" s="272"/>
      <c r="IG14" s="272"/>
      <c r="IH14" s="272"/>
      <c r="II14" s="272"/>
      <c r="IJ14" s="272"/>
      <c r="IK14" s="272"/>
      <c r="IL14" s="272"/>
      <c r="IM14" s="272"/>
      <c r="IN14" s="272"/>
      <c r="IO14" s="272"/>
      <c r="IP14" s="272"/>
      <c r="IQ14" s="272"/>
      <c r="IR14" s="272"/>
      <c r="IS14" s="272"/>
      <c r="IT14" s="272"/>
      <c r="IU14" s="272"/>
      <c r="IV14" s="272"/>
      <c r="IW14" s="272"/>
      <c r="IX14" s="272"/>
      <c r="IY14" s="272"/>
      <c r="IZ14" s="272"/>
      <c r="JA14" s="272"/>
      <c r="JB14" s="272"/>
      <c r="JC14" s="272"/>
      <c r="JD14" s="272"/>
      <c r="JE14" s="272"/>
      <c r="JF14" s="272"/>
      <c r="JG14" s="272"/>
      <c r="JH14" s="272"/>
      <c r="JI14" s="272"/>
      <c r="JJ14" s="272"/>
      <c r="JK14" s="272"/>
      <c r="JL14" s="272"/>
      <c r="JM14" s="272"/>
      <c r="JN14" s="272"/>
      <c r="JO14" s="272"/>
      <c r="JP14" s="272"/>
      <c r="JQ14" s="272"/>
      <c r="JR14" s="272"/>
    </row>
    <row r="15" spans="1:278" ht="40.200000000000003" customHeight="1" x14ac:dyDescent="0.25">
      <c r="A15" s="457">
        <f>'Mapa Final'!A15</f>
        <v>2</v>
      </c>
      <c r="B15" s="460" t="str">
        <f>'Mapa Final'!B15</f>
        <v>Interés indebido en la supervisión de contratos</v>
      </c>
      <c r="C15" s="461" t="str">
        <f>'Mapa Final'!C15</f>
        <v>Reputacional(Corrupción)</v>
      </c>
      <c r="D15" s="461"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64" t="str">
        <f>'Mapa Final'!E15</f>
        <v>Ausencia de ética, probidad y transparencia, en los servidores judiciales.</v>
      </c>
      <c r="F15" s="464" t="str">
        <f>'Mapa Final'!F15</f>
        <v>Actuaciones del servidor judicial en las cuales se evidencian intereses personales indebidos en la supervisión de los contratos que han sido celebrados por la Entidad, y se encuentran a Su cargo.</v>
      </c>
      <c r="G15" s="464" t="str">
        <f>'Mapa Final'!G15</f>
        <v>Fraude Interno</v>
      </c>
      <c r="H15" s="467" t="str">
        <f>'Mapa Final'!I15</f>
        <v>Media</v>
      </c>
      <c r="I15" s="470" t="str">
        <f>'Mapa Final'!L15</f>
        <v>Mayor</v>
      </c>
      <c r="J15" s="473" t="str">
        <f>'Mapa Final'!N15</f>
        <v xml:space="preserve">Alto </v>
      </c>
      <c r="K15" s="450" t="str">
        <f>'Mapa Final'!AA15</f>
        <v>Baja</v>
      </c>
      <c r="L15" s="450" t="str">
        <f>'Mapa Final'!AE15</f>
        <v>Mayor</v>
      </c>
      <c r="M15" s="476" t="str">
        <f>'Mapa Final'!AG15</f>
        <v xml:space="preserve">Alto </v>
      </c>
      <c r="N15" s="450" t="str">
        <f>'Mapa Final'!AH15</f>
        <v>Evitar</v>
      </c>
      <c r="O15" s="453" t="s">
        <v>589</v>
      </c>
      <c r="P15" s="453" t="s">
        <v>587</v>
      </c>
      <c r="Q15" s="453"/>
      <c r="R15" s="455">
        <v>44198</v>
      </c>
      <c r="S15" s="455">
        <v>44286</v>
      </c>
      <c r="T15" s="453" t="s">
        <v>590</v>
      </c>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c r="DG15" s="271"/>
      <c r="DH15" s="271"/>
      <c r="DI15" s="271"/>
      <c r="DJ15" s="271"/>
      <c r="DK15" s="271"/>
      <c r="DL15" s="271"/>
      <c r="DM15" s="271"/>
      <c r="DN15" s="271"/>
      <c r="DO15" s="271"/>
      <c r="DP15" s="271"/>
      <c r="DQ15" s="271"/>
      <c r="DR15" s="271"/>
      <c r="DS15" s="271"/>
      <c r="DT15" s="271"/>
      <c r="DU15" s="271"/>
      <c r="DV15" s="271"/>
      <c r="DW15" s="271"/>
      <c r="DX15" s="271"/>
      <c r="DY15" s="271"/>
      <c r="DZ15" s="271"/>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1"/>
      <c r="FH15" s="271"/>
      <c r="FI15" s="271"/>
      <c r="FJ15" s="271"/>
      <c r="FK15" s="271"/>
      <c r="FL15" s="271"/>
      <c r="FM15" s="271"/>
      <c r="FN15" s="271"/>
      <c r="FO15" s="271"/>
      <c r="FP15" s="271"/>
      <c r="FQ15" s="271"/>
      <c r="FR15" s="271"/>
      <c r="FS15" s="271"/>
      <c r="FT15" s="271"/>
      <c r="FU15" s="272"/>
      <c r="FV15" s="272"/>
      <c r="FW15" s="272"/>
      <c r="FX15" s="272"/>
      <c r="FY15" s="272"/>
      <c r="FZ15" s="272"/>
      <c r="GA15" s="272"/>
      <c r="GB15" s="272"/>
      <c r="GC15" s="272"/>
      <c r="GD15" s="272"/>
      <c r="GE15" s="272"/>
      <c r="GF15" s="272"/>
      <c r="GG15" s="272"/>
      <c r="GH15" s="272"/>
      <c r="GI15" s="272"/>
      <c r="GJ15" s="272"/>
      <c r="GK15" s="272"/>
      <c r="GL15" s="272"/>
      <c r="GM15" s="272"/>
      <c r="GN15" s="272"/>
      <c r="GO15" s="272"/>
      <c r="GP15" s="272"/>
      <c r="GQ15" s="272"/>
      <c r="GR15" s="272"/>
      <c r="GS15" s="272"/>
      <c r="GT15" s="272"/>
      <c r="GU15" s="272"/>
      <c r="GV15" s="272"/>
      <c r="GW15" s="272"/>
      <c r="GX15" s="272"/>
      <c r="GY15" s="272"/>
      <c r="GZ15" s="272"/>
      <c r="HA15" s="272"/>
      <c r="HB15" s="272"/>
      <c r="HC15" s="272"/>
      <c r="HD15" s="272"/>
      <c r="HE15" s="272"/>
      <c r="HF15" s="272"/>
      <c r="HG15" s="272"/>
      <c r="HH15" s="272"/>
      <c r="HI15" s="272"/>
      <c r="HJ15" s="272"/>
      <c r="HK15" s="272"/>
      <c r="HL15" s="272"/>
      <c r="HM15" s="272"/>
      <c r="HN15" s="272"/>
      <c r="HO15" s="272"/>
      <c r="HP15" s="272"/>
      <c r="HQ15" s="272"/>
      <c r="HR15" s="272"/>
      <c r="HS15" s="272"/>
      <c r="HT15" s="272"/>
      <c r="HU15" s="272"/>
      <c r="HV15" s="272"/>
      <c r="HW15" s="272"/>
      <c r="HX15" s="272"/>
      <c r="HY15" s="272"/>
      <c r="HZ15" s="272"/>
      <c r="IA15" s="272"/>
      <c r="IB15" s="272"/>
      <c r="IC15" s="272"/>
      <c r="ID15" s="272"/>
      <c r="IE15" s="272"/>
      <c r="IF15" s="272"/>
      <c r="IG15" s="272"/>
      <c r="IH15" s="272"/>
      <c r="II15" s="272"/>
      <c r="IJ15" s="272"/>
      <c r="IK15" s="272"/>
      <c r="IL15" s="272"/>
      <c r="IM15" s="272"/>
      <c r="IN15" s="272"/>
      <c r="IO15" s="272"/>
      <c r="IP15" s="272"/>
      <c r="IQ15" s="272"/>
      <c r="IR15" s="272"/>
      <c r="IS15" s="272"/>
      <c r="IT15" s="272"/>
      <c r="IU15" s="272"/>
      <c r="IV15" s="272"/>
      <c r="IW15" s="272"/>
      <c r="IX15" s="272"/>
      <c r="IY15" s="272"/>
      <c r="IZ15" s="272"/>
      <c r="JA15" s="272"/>
      <c r="JB15" s="272"/>
      <c r="JC15" s="272"/>
      <c r="JD15" s="272"/>
      <c r="JE15" s="272"/>
      <c r="JF15" s="272"/>
      <c r="JG15" s="272"/>
      <c r="JH15" s="272"/>
      <c r="JI15" s="272"/>
      <c r="JJ15" s="272"/>
      <c r="JK15" s="272"/>
      <c r="JL15" s="272"/>
      <c r="JM15" s="272"/>
      <c r="JN15" s="272"/>
      <c r="JO15" s="272"/>
      <c r="JP15" s="272"/>
      <c r="JQ15" s="272"/>
      <c r="JR15" s="272"/>
    </row>
    <row r="16" spans="1:278" ht="40.200000000000003" customHeight="1" x14ac:dyDescent="0.25">
      <c r="A16" s="458"/>
      <c r="B16" s="338"/>
      <c r="C16" s="462"/>
      <c r="D16" s="462"/>
      <c r="E16" s="465"/>
      <c r="F16" s="465"/>
      <c r="G16" s="465"/>
      <c r="H16" s="468"/>
      <c r="I16" s="471"/>
      <c r="J16" s="474"/>
      <c r="K16" s="451"/>
      <c r="L16" s="451"/>
      <c r="M16" s="477"/>
      <c r="N16" s="451"/>
      <c r="O16" s="338"/>
      <c r="P16" s="338"/>
      <c r="Q16" s="338"/>
      <c r="R16" s="376"/>
      <c r="S16" s="376"/>
      <c r="T16" s="338"/>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c r="CQ16" s="271"/>
      <c r="CR16" s="271"/>
      <c r="CS16" s="271"/>
      <c r="CT16" s="271"/>
      <c r="CU16" s="271"/>
      <c r="CV16" s="271"/>
      <c r="CW16" s="271"/>
      <c r="CX16" s="271"/>
      <c r="CY16" s="271"/>
      <c r="CZ16" s="271"/>
      <c r="DA16" s="271"/>
      <c r="DB16" s="271"/>
      <c r="DC16" s="271"/>
      <c r="DD16" s="271"/>
      <c r="DE16" s="271"/>
      <c r="DF16" s="271"/>
      <c r="DG16" s="271"/>
      <c r="DH16" s="271"/>
      <c r="DI16" s="271"/>
      <c r="DJ16" s="271"/>
      <c r="DK16" s="271"/>
      <c r="DL16" s="271"/>
      <c r="DM16" s="271"/>
      <c r="DN16" s="271"/>
      <c r="DO16" s="271"/>
      <c r="DP16" s="271"/>
      <c r="DQ16" s="271"/>
      <c r="DR16" s="271"/>
      <c r="DS16" s="271"/>
      <c r="DT16" s="271"/>
      <c r="DU16" s="271"/>
      <c r="DV16" s="271"/>
      <c r="DW16" s="271"/>
      <c r="DX16" s="271"/>
      <c r="DY16" s="271"/>
      <c r="DZ16" s="271"/>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c r="FE16" s="271"/>
      <c r="FF16" s="271"/>
      <c r="FG16" s="271"/>
      <c r="FH16" s="271"/>
      <c r="FI16" s="271"/>
      <c r="FJ16" s="271"/>
      <c r="FK16" s="271"/>
      <c r="FL16" s="271"/>
      <c r="FM16" s="271"/>
      <c r="FN16" s="271"/>
      <c r="FO16" s="271"/>
      <c r="FP16" s="271"/>
      <c r="FQ16" s="271"/>
      <c r="FR16" s="271"/>
      <c r="FS16" s="271"/>
      <c r="FT16" s="271"/>
      <c r="FU16" s="272"/>
      <c r="FV16" s="272"/>
      <c r="FW16" s="272"/>
      <c r="FX16" s="272"/>
      <c r="FY16" s="272"/>
      <c r="FZ16" s="272"/>
      <c r="GA16" s="272"/>
      <c r="GB16" s="272"/>
      <c r="GC16" s="272"/>
      <c r="GD16" s="272"/>
      <c r="GE16" s="272"/>
      <c r="GF16" s="272"/>
      <c r="GG16" s="272"/>
      <c r="GH16" s="272"/>
      <c r="GI16" s="272"/>
      <c r="GJ16" s="272"/>
      <c r="GK16" s="272"/>
      <c r="GL16" s="272"/>
      <c r="GM16" s="272"/>
      <c r="GN16" s="272"/>
      <c r="GO16" s="272"/>
      <c r="GP16" s="272"/>
      <c r="GQ16" s="272"/>
      <c r="GR16" s="272"/>
      <c r="GS16" s="272"/>
      <c r="GT16" s="272"/>
      <c r="GU16" s="272"/>
      <c r="GV16" s="272"/>
      <c r="GW16" s="272"/>
      <c r="GX16" s="272"/>
      <c r="GY16" s="272"/>
      <c r="GZ16" s="272"/>
      <c r="HA16" s="272"/>
      <c r="HB16" s="272"/>
      <c r="HC16" s="272"/>
      <c r="HD16" s="272"/>
      <c r="HE16" s="272"/>
      <c r="HF16" s="272"/>
      <c r="HG16" s="272"/>
      <c r="HH16" s="272"/>
      <c r="HI16" s="272"/>
      <c r="HJ16" s="272"/>
      <c r="HK16" s="272"/>
      <c r="HL16" s="272"/>
      <c r="HM16" s="272"/>
      <c r="HN16" s="272"/>
      <c r="HO16" s="272"/>
      <c r="HP16" s="272"/>
      <c r="HQ16" s="272"/>
      <c r="HR16" s="272"/>
      <c r="HS16" s="272"/>
      <c r="HT16" s="272"/>
      <c r="HU16" s="272"/>
      <c r="HV16" s="272"/>
      <c r="HW16" s="272"/>
      <c r="HX16" s="272"/>
      <c r="HY16" s="272"/>
      <c r="HZ16" s="272"/>
      <c r="IA16" s="272"/>
      <c r="IB16" s="272"/>
      <c r="IC16" s="272"/>
      <c r="ID16" s="272"/>
      <c r="IE16" s="272"/>
      <c r="IF16" s="272"/>
      <c r="IG16" s="272"/>
      <c r="IH16" s="272"/>
      <c r="II16" s="272"/>
      <c r="IJ16" s="272"/>
      <c r="IK16" s="272"/>
      <c r="IL16" s="272"/>
      <c r="IM16" s="272"/>
      <c r="IN16" s="272"/>
      <c r="IO16" s="272"/>
      <c r="IP16" s="272"/>
      <c r="IQ16" s="272"/>
      <c r="IR16" s="272"/>
      <c r="IS16" s="272"/>
      <c r="IT16" s="272"/>
      <c r="IU16" s="272"/>
      <c r="IV16" s="272"/>
      <c r="IW16" s="272"/>
      <c r="IX16" s="272"/>
      <c r="IY16" s="272"/>
      <c r="IZ16" s="272"/>
      <c r="JA16" s="272"/>
      <c r="JB16" s="272"/>
      <c r="JC16" s="272"/>
      <c r="JD16" s="272"/>
      <c r="JE16" s="272"/>
      <c r="JF16" s="272"/>
      <c r="JG16" s="272"/>
      <c r="JH16" s="272"/>
      <c r="JI16" s="272"/>
      <c r="JJ16" s="272"/>
      <c r="JK16" s="272"/>
      <c r="JL16" s="272"/>
      <c r="JM16" s="272"/>
      <c r="JN16" s="272"/>
      <c r="JO16" s="272"/>
      <c r="JP16" s="272"/>
      <c r="JQ16" s="272"/>
      <c r="JR16" s="272"/>
    </row>
    <row r="17" spans="1:278" ht="40.200000000000003" customHeight="1" x14ac:dyDescent="0.25">
      <c r="A17" s="458"/>
      <c r="B17" s="338"/>
      <c r="C17" s="462"/>
      <c r="D17" s="462"/>
      <c r="E17" s="465"/>
      <c r="F17" s="465"/>
      <c r="G17" s="465"/>
      <c r="H17" s="468"/>
      <c r="I17" s="471"/>
      <c r="J17" s="474"/>
      <c r="K17" s="451"/>
      <c r="L17" s="451"/>
      <c r="M17" s="477"/>
      <c r="N17" s="451"/>
      <c r="O17" s="338"/>
      <c r="P17" s="338"/>
      <c r="Q17" s="338"/>
      <c r="R17" s="376"/>
      <c r="S17" s="376"/>
      <c r="T17" s="338"/>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c r="DB17" s="271"/>
      <c r="DC17" s="271"/>
      <c r="DD17" s="271"/>
      <c r="DE17" s="271"/>
      <c r="DF17" s="271"/>
      <c r="DG17" s="271"/>
      <c r="DH17" s="271"/>
      <c r="DI17" s="271"/>
      <c r="DJ17" s="271"/>
      <c r="DK17" s="271"/>
      <c r="DL17" s="271"/>
      <c r="DM17" s="271"/>
      <c r="DN17" s="271"/>
      <c r="DO17" s="271"/>
      <c r="DP17" s="271"/>
      <c r="DQ17" s="271"/>
      <c r="DR17" s="271"/>
      <c r="DS17" s="271"/>
      <c r="DT17" s="271"/>
      <c r="DU17" s="271"/>
      <c r="DV17" s="271"/>
      <c r="DW17" s="271"/>
      <c r="DX17" s="271"/>
      <c r="DY17" s="271"/>
      <c r="DZ17" s="271"/>
      <c r="EA17" s="271"/>
      <c r="EB17" s="271"/>
      <c r="EC17" s="271"/>
      <c r="ED17" s="271"/>
      <c r="EE17" s="271"/>
      <c r="EF17" s="271"/>
      <c r="EG17" s="271"/>
      <c r="EH17" s="271"/>
      <c r="EI17" s="271"/>
      <c r="EJ17" s="271"/>
      <c r="EK17" s="271"/>
      <c r="EL17" s="271"/>
      <c r="EM17" s="271"/>
      <c r="EN17" s="271"/>
      <c r="EO17" s="271"/>
      <c r="EP17" s="271"/>
      <c r="EQ17" s="271"/>
      <c r="ER17" s="271"/>
      <c r="ES17" s="271"/>
      <c r="ET17" s="271"/>
      <c r="EU17" s="271"/>
      <c r="EV17" s="271"/>
      <c r="EW17" s="271"/>
      <c r="EX17" s="271"/>
      <c r="EY17" s="271"/>
      <c r="EZ17" s="271"/>
      <c r="FA17" s="271"/>
      <c r="FB17" s="271"/>
      <c r="FC17" s="271"/>
      <c r="FD17" s="271"/>
      <c r="FE17" s="271"/>
      <c r="FF17" s="271"/>
      <c r="FG17" s="271"/>
      <c r="FH17" s="271"/>
      <c r="FI17" s="271"/>
      <c r="FJ17" s="271"/>
      <c r="FK17" s="271"/>
      <c r="FL17" s="271"/>
      <c r="FM17" s="271"/>
      <c r="FN17" s="271"/>
      <c r="FO17" s="271"/>
      <c r="FP17" s="271"/>
      <c r="FQ17" s="271"/>
      <c r="FR17" s="271"/>
      <c r="FS17" s="271"/>
      <c r="FT17" s="271"/>
      <c r="FU17" s="272"/>
      <c r="FV17" s="272"/>
      <c r="FW17" s="272"/>
      <c r="FX17" s="272"/>
      <c r="FY17" s="272"/>
      <c r="FZ17" s="272"/>
      <c r="GA17" s="272"/>
      <c r="GB17" s="272"/>
      <c r="GC17" s="272"/>
      <c r="GD17" s="272"/>
      <c r="GE17" s="272"/>
      <c r="GF17" s="272"/>
      <c r="GG17" s="272"/>
      <c r="GH17" s="272"/>
      <c r="GI17" s="272"/>
      <c r="GJ17" s="272"/>
      <c r="GK17" s="272"/>
      <c r="GL17" s="272"/>
      <c r="GM17" s="272"/>
      <c r="GN17" s="272"/>
      <c r="GO17" s="272"/>
      <c r="GP17" s="272"/>
      <c r="GQ17" s="272"/>
      <c r="GR17" s="272"/>
      <c r="GS17" s="272"/>
      <c r="GT17" s="272"/>
      <c r="GU17" s="272"/>
      <c r="GV17" s="272"/>
      <c r="GW17" s="272"/>
      <c r="GX17" s="272"/>
      <c r="GY17" s="272"/>
      <c r="GZ17" s="272"/>
      <c r="HA17" s="272"/>
      <c r="HB17" s="272"/>
      <c r="HC17" s="272"/>
      <c r="HD17" s="272"/>
      <c r="HE17" s="272"/>
      <c r="HF17" s="272"/>
      <c r="HG17" s="272"/>
      <c r="HH17" s="272"/>
      <c r="HI17" s="272"/>
      <c r="HJ17" s="272"/>
      <c r="HK17" s="272"/>
      <c r="HL17" s="272"/>
      <c r="HM17" s="272"/>
      <c r="HN17" s="272"/>
      <c r="HO17" s="272"/>
      <c r="HP17" s="272"/>
      <c r="HQ17" s="272"/>
      <c r="HR17" s="272"/>
      <c r="HS17" s="272"/>
      <c r="HT17" s="272"/>
      <c r="HU17" s="272"/>
      <c r="HV17" s="272"/>
      <c r="HW17" s="272"/>
      <c r="HX17" s="272"/>
      <c r="HY17" s="272"/>
      <c r="HZ17" s="272"/>
      <c r="IA17" s="272"/>
      <c r="IB17" s="272"/>
      <c r="IC17" s="272"/>
      <c r="ID17" s="272"/>
      <c r="IE17" s="272"/>
      <c r="IF17" s="272"/>
      <c r="IG17" s="272"/>
      <c r="IH17" s="272"/>
      <c r="II17" s="272"/>
      <c r="IJ17" s="272"/>
      <c r="IK17" s="272"/>
      <c r="IL17" s="272"/>
      <c r="IM17" s="272"/>
      <c r="IN17" s="272"/>
      <c r="IO17" s="272"/>
      <c r="IP17" s="272"/>
      <c r="IQ17" s="272"/>
      <c r="IR17" s="272"/>
      <c r="IS17" s="272"/>
      <c r="IT17" s="272"/>
      <c r="IU17" s="272"/>
      <c r="IV17" s="272"/>
      <c r="IW17" s="272"/>
      <c r="IX17" s="272"/>
      <c r="IY17" s="272"/>
      <c r="IZ17" s="272"/>
      <c r="JA17" s="272"/>
      <c r="JB17" s="272"/>
      <c r="JC17" s="272"/>
      <c r="JD17" s="272"/>
      <c r="JE17" s="272"/>
      <c r="JF17" s="272"/>
      <c r="JG17" s="272"/>
      <c r="JH17" s="272"/>
      <c r="JI17" s="272"/>
      <c r="JJ17" s="272"/>
      <c r="JK17" s="272"/>
      <c r="JL17" s="272"/>
      <c r="JM17" s="272"/>
      <c r="JN17" s="272"/>
      <c r="JO17" s="272"/>
      <c r="JP17" s="272"/>
      <c r="JQ17" s="272"/>
      <c r="JR17" s="272"/>
    </row>
    <row r="18" spans="1:278" ht="40.200000000000003" customHeight="1" x14ac:dyDescent="0.25">
      <c r="A18" s="458"/>
      <c r="B18" s="338"/>
      <c r="C18" s="462"/>
      <c r="D18" s="462"/>
      <c r="E18" s="465"/>
      <c r="F18" s="465"/>
      <c r="G18" s="465"/>
      <c r="H18" s="468"/>
      <c r="I18" s="471"/>
      <c r="J18" s="474"/>
      <c r="K18" s="451"/>
      <c r="L18" s="451"/>
      <c r="M18" s="477"/>
      <c r="N18" s="451"/>
      <c r="O18" s="338"/>
      <c r="P18" s="338"/>
      <c r="Q18" s="338"/>
      <c r="R18" s="376"/>
      <c r="S18" s="376"/>
      <c r="T18" s="338"/>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71"/>
      <c r="DB18" s="271"/>
      <c r="DC18" s="271"/>
      <c r="DD18" s="271"/>
      <c r="DE18" s="271"/>
      <c r="DF18" s="271"/>
      <c r="DG18" s="271"/>
      <c r="DH18" s="271"/>
      <c r="DI18" s="271"/>
      <c r="DJ18" s="271"/>
      <c r="DK18" s="271"/>
      <c r="DL18" s="271"/>
      <c r="DM18" s="271"/>
      <c r="DN18" s="271"/>
      <c r="DO18" s="271"/>
      <c r="DP18" s="271"/>
      <c r="DQ18" s="271"/>
      <c r="DR18" s="271"/>
      <c r="DS18" s="271"/>
      <c r="DT18" s="271"/>
      <c r="DU18" s="271"/>
      <c r="DV18" s="271"/>
      <c r="DW18" s="271"/>
      <c r="DX18" s="271"/>
      <c r="DY18" s="271"/>
      <c r="DZ18" s="271"/>
      <c r="EA18" s="271"/>
      <c r="EB18" s="271"/>
      <c r="EC18" s="271"/>
      <c r="ED18" s="271"/>
      <c r="EE18" s="271"/>
      <c r="EF18" s="271"/>
      <c r="EG18" s="271"/>
      <c r="EH18" s="271"/>
      <c r="EI18" s="271"/>
      <c r="EJ18" s="271"/>
      <c r="EK18" s="271"/>
      <c r="EL18" s="271"/>
      <c r="EM18" s="271"/>
      <c r="EN18" s="271"/>
      <c r="EO18" s="271"/>
      <c r="EP18" s="271"/>
      <c r="EQ18" s="271"/>
      <c r="ER18" s="271"/>
      <c r="ES18" s="271"/>
      <c r="ET18" s="271"/>
      <c r="EU18" s="271"/>
      <c r="EV18" s="271"/>
      <c r="EW18" s="271"/>
      <c r="EX18" s="271"/>
      <c r="EY18" s="271"/>
      <c r="EZ18" s="271"/>
      <c r="FA18" s="271"/>
      <c r="FB18" s="271"/>
      <c r="FC18" s="271"/>
      <c r="FD18" s="271"/>
      <c r="FE18" s="271"/>
      <c r="FF18" s="271"/>
      <c r="FG18" s="271"/>
      <c r="FH18" s="271"/>
      <c r="FI18" s="271"/>
      <c r="FJ18" s="271"/>
      <c r="FK18" s="271"/>
      <c r="FL18" s="271"/>
      <c r="FM18" s="271"/>
      <c r="FN18" s="271"/>
      <c r="FO18" s="271"/>
      <c r="FP18" s="271"/>
      <c r="FQ18" s="271"/>
      <c r="FR18" s="271"/>
      <c r="FS18" s="271"/>
      <c r="FT18" s="271"/>
      <c r="FU18" s="272"/>
      <c r="FV18" s="272"/>
      <c r="FW18" s="272"/>
      <c r="FX18" s="272"/>
      <c r="FY18" s="272"/>
      <c r="FZ18" s="272"/>
      <c r="GA18" s="272"/>
      <c r="GB18" s="272"/>
      <c r="GC18" s="272"/>
      <c r="GD18" s="272"/>
      <c r="GE18" s="272"/>
      <c r="GF18" s="272"/>
      <c r="GG18" s="272"/>
      <c r="GH18" s="272"/>
      <c r="GI18" s="272"/>
      <c r="GJ18" s="272"/>
      <c r="GK18" s="272"/>
      <c r="GL18" s="272"/>
      <c r="GM18" s="272"/>
      <c r="GN18" s="272"/>
      <c r="GO18" s="272"/>
      <c r="GP18" s="272"/>
      <c r="GQ18" s="272"/>
      <c r="GR18" s="272"/>
      <c r="GS18" s="272"/>
      <c r="GT18" s="272"/>
      <c r="GU18" s="272"/>
      <c r="GV18" s="272"/>
      <c r="GW18" s="272"/>
      <c r="GX18" s="272"/>
      <c r="GY18" s="272"/>
      <c r="GZ18" s="272"/>
      <c r="HA18" s="272"/>
      <c r="HB18" s="272"/>
      <c r="HC18" s="272"/>
      <c r="HD18" s="272"/>
      <c r="HE18" s="272"/>
      <c r="HF18" s="272"/>
      <c r="HG18" s="272"/>
      <c r="HH18" s="272"/>
      <c r="HI18" s="272"/>
      <c r="HJ18" s="272"/>
      <c r="HK18" s="272"/>
      <c r="HL18" s="272"/>
      <c r="HM18" s="272"/>
      <c r="HN18" s="272"/>
      <c r="HO18" s="272"/>
      <c r="HP18" s="272"/>
      <c r="HQ18" s="272"/>
      <c r="HR18" s="272"/>
      <c r="HS18" s="272"/>
      <c r="HT18" s="272"/>
      <c r="HU18" s="272"/>
      <c r="HV18" s="272"/>
      <c r="HW18" s="272"/>
      <c r="HX18" s="272"/>
      <c r="HY18" s="272"/>
      <c r="HZ18" s="272"/>
      <c r="IA18" s="272"/>
      <c r="IB18" s="272"/>
      <c r="IC18" s="272"/>
      <c r="ID18" s="272"/>
      <c r="IE18" s="272"/>
      <c r="IF18" s="272"/>
      <c r="IG18" s="272"/>
      <c r="IH18" s="272"/>
      <c r="II18" s="272"/>
      <c r="IJ18" s="272"/>
      <c r="IK18" s="272"/>
      <c r="IL18" s="272"/>
      <c r="IM18" s="272"/>
      <c r="IN18" s="272"/>
      <c r="IO18" s="272"/>
      <c r="IP18" s="272"/>
      <c r="IQ18" s="272"/>
      <c r="IR18" s="272"/>
      <c r="IS18" s="272"/>
      <c r="IT18" s="272"/>
      <c r="IU18" s="272"/>
      <c r="IV18" s="272"/>
      <c r="IW18" s="272"/>
      <c r="IX18" s="272"/>
      <c r="IY18" s="272"/>
      <c r="IZ18" s="272"/>
      <c r="JA18" s="272"/>
      <c r="JB18" s="272"/>
      <c r="JC18" s="272"/>
      <c r="JD18" s="272"/>
      <c r="JE18" s="272"/>
      <c r="JF18" s="272"/>
      <c r="JG18" s="272"/>
      <c r="JH18" s="272"/>
      <c r="JI18" s="272"/>
      <c r="JJ18" s="272"/>
      <c r="JK18" s="272"/>
      <c r="JL18" s="272"/>
      <c r="JM18" s="272"/>
      <c r="JN18" s="272"/>
      <c r="JO18" s="272"/>
      <c r="JP18" s="272"/>
      <c r="JQ18" s="272"/>
      <c r="JR18" s="272"/>
    </row>
    <row r="19" spans="1:278" ht="40.200000000000003" customHeight="1" x14ac:dyDescent="0.25">
      <c r="A19" s="459"/>
      <c r="B19" s="454"/>
      <c r="C19" s="463"/>
      <c r="D19" s="463"/>
      <c r="E19" s="466"/>
      <c r="F19" s="466"/>
      <c r="G19" s="466"/>
      <c r="H19" s="469"/>
      <c r="I19" s="472"/>
      <c r="J19" s="475"/>
      <c r="K19" s="452"/>
      <c r="L19" s="452"/>
      <c r="M19" s="478"/>
      <c r="N19" s="452"/>
      <c r="O19" s="454"/>
      <c r="P19" s="454"/>
      <c r="Q19" s="454"/>
      <c r="R19" s="456"/>
      <c r="S19" s="456"/>
      <c r="T19" s="454"/>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71"/>
      <c r="DB19" s="271"/>
      <c r="DC19" s="271"/>
      <c r="DD19" s="271"/>
      <c r="DE19" s="271"/>
      <c r="DF19" s="271"/>
      <c r="DG19" s="271"/>
      <c r="DH19" s="271"/>
      <c r="DI19" s="271"/>
      <c r="DJ19" s="271"/>
      <c r="DK19" s="271"/>
      <c r="DL19" s="271"/>
      <c r="DM19" s="271"/>
      <c r="DN19" s="271"/>
      <c r="DO19" s="271"/>
      <c r="DP19" s="271"/>
      <c r="DQ19" s="271"/>
      <c r="DR19" s="271"/>
      <c r="DS19" s="271"/>
      <c r="DT19" s="271"/>
      <c r="DU19" s="271"/>
      <c r="DV19" s="271"/>
      <c r="DW19" s="271"/>
      <c r="DX19" s="271"/>
      <c r="DY19" s="271"/>
      <c r="DZ19" s="271"/>
      <c r="EA19" s="271"/>
      <c r="EB19" s="271"/>
      <c r="EC19" s="271"/>
      <c r="ED19" s="271"/>
      <c r="EE19" s="271"/>
      <c r="EF19" s="271"/>
      <c r="EG19" s="271"/>
      <c r="EH19" s="271"/>
      <c r="EI19" s="271"/>
      <c r="EJ19" s="271"/>
      <c r="EK19" s="271"/>
      <c r="EL19" s="271"/>
      <c r="EM19" s="271"/>
      <c r="EN19" s="271"/>
      <c r="EO19" s="271"/>
      <c r="EP19" s="271"/>
      <c r="EQ19" s="271"/>
      <c r="ER19" s="271"/>
      <c r="ES19" s="271"/>
      <c r="ET19" s="271"/>
      <c r="EU19" s="271"/>
      <c r="EV19" s="271"/>
      <c r="EW19" s="271"/>
      <c r="EX19" s="271"/>
      <c r="EY19" s="271"/>
      <c r="EZ19" s="271"/>
      <c r="FA19" s="271"/>
      <c r="FB19" s="271"/>
      <c r="FC19" s="271"/>
      <c r="FD19" s="271"/>
      <c r="FE19" s="271"/>
      <c r="FF19" s="271"/>
      <c r="FG19" s="271"/>
      <c r="FH19" s="271"/>
      <c r="FI19" s="271"/>
      <c r="FJ19" s="271"/>
      <c r="FK19" s="271"/>
      <c r="FL19" s="271"/>
      <c r="FM19" s="271"/>
      <c r="FN19" s="271"/>
      <c r="FO19" s="271"/>
      <c r="FP19" s="271"/>
      <c r="FQ19" s="271"/>
      <c r="FR19" s="271"/>
      <c r="FS19" s="271"/>
      <c r="FT19" s="271"/>
      <c r="FU19" s="272"/>
      <c r="FV19" s="272"/>
      <c r="FW19" s="272"/>
      <c r="FX19" s="272"/>
      <c r="FY19" s="272"/>
      <c r="FZ19" s="272"/>
      <c r="GA19" s="272"/>
      <c r="GB19" s="272"/>
      <c r="GC19" s="272"/>
      <c r="GD19" s="272"/>
      <c r="GE19" s="272"/>
      <c r="GF19" s="272"/>
      <c r="GG19" s="272"/>
      <c r="GH19" s="272"/>
      <c r="GI19" s="272"/>
      <c r="GJ19" s="272"/>
      <c r="GK19" s="272"/>
      <c r="GL19" s="272"/>
      <c r="GM19" s="272"/>
      <c r="GN19" s="272"/>
      <c r="GO19" s="272"/>
      <c r="GP19" s="272"/>
      <c r="GQ19" s="272"/>
      <c r="GR19" s="272"/>
      <c r="GS19" s="272"/>
      <c r="GT19" s="272"/>
      <c r="GU19" s="272"/>
      <c r="GV19" s="272"/>
      <c r="GW19" s="272"/>
      <c r="GX19" s="272"/>
      <c r="GY19" s="272"/>
      <c r="GZ19" s="272"/>
      <c r="HA19" s="272"/>
      <c r="HB19" s="272"/>
      <c r="HC19" s="272"/>
      <c r="HD19" s="272"/>
      <c r="HE19" s="272"/>
      <c r="HF19" s="272"/>
      <c r="HG19" s="272"/>
      <c r="HH19" s="272"/>
      <c r="HI19" s="272"/>
      <c r="HJ19" s="272"/>
      <c r="HK19" s="272"/>
      <c r="HL19" s="272"/>
      <c r="HM19" s="272"/>
      <c r="HN19" s="272"/>
      <c r="HO19" s="272"/>
      <c r="HP19" s="272"/>
      <c r="HQ19" s="272"/>
      <c r="HR19" s="272"/>
      <c r="HS19" s="272"/>
      <c r="HT19" s="272"/>
      <c r="HU19" s="272"/>
      <c r="HV19" s="272"/>
      <c r="HW19" s="272"/>
      <c r="HX19" s="272"/>
      <c r="HY19" s="272"/>
      <c r="HZ19" s="272"/>
      <c r="IA19" s="272"/>
      <c r="IB19" s="272"/>
      <c r="IC19" s="272"/>
      <c r="ID19" s="272"/>
      <c r="IE19" s="272"/>
      <c r="IF19" s="272"/>
      <c r="IG19" s="272"/>
      <c r="IH19" s="272"/>
      <c r="II19" s="272"/>
      <c r="IJ19" s="272"/>
      <c r="IK19" s="272"/>
      <c r="IL19" s="272"/>
      <c r="IM19" s="272"/>
      <c r="IN19" s="272"/>
      <c r="IO19" s="272"/>
      <c r="IP19" s="272"/>
      <c r="IQ19" s="272"/>
      <c r="IR19" s="272"/>
      <c r="IS19" s="272"/>
      <c r="IT19" s="272"/>
      <c r="IU19" s="272"/>
      <c r="IV19" s="272"/>
      <c r="IW19" s="272"/>
      <c r="IX19" s="272"/>
      <c r="IY19" s="272"/>
      <c r="IZ19" s="272"/>
      <c r="JA19" s="272"/>
      <c r="JB19" s="272"/>
      <c r="JC19" s="272"/>
      <c r="JD19" s="272"/>
      <c r="JE19" s="272"/>
      <c r="JF19" s="272"/>
      <c r="JG19" s="272"/>
      <c r="JH19" s="272"/>
      <c r="JI19" s="272"/>
      <c r="JJ19" s="272"/>
      <c r="JK19" s="272"/>
      <c r="JL19" s="272"/>
      <c r="JM19" s="272"/>
      <c r="JN19" s="272"/>
      <c r="JO19" s="272"/>
      <c r="JP19" s="272"/>
      <c r="JQ19" s="272"/>
      <c r="JR19" s="272"/>
    </row>
    <row r="20" spans="1:278" ht="40.200000000000003" customHeight="1" x14ac:dyDescent="0.25">
      <c r="A20" s="457">
        <f>'Mapa Final'!A20</f>
        <v>3</v>
      </c>
      <c r="B20" s="460" t="str">
        <f>'Mapa Final'!B20</f>
        <v>Incumplimiento en el tramite de los siniestros desde el aviso del evento, reclamación formal a la aseguradora y el seguimiento durante el desarrollo del siniestro hasta el pago del mismo.</v>
      </c>
      <c r="C20" s="461" t="str">
        <f>'Mapa Final'!C20</f>
        <v>Afectación Económica</v>
      </c>
      <c r="D20" s="461" t="str">
        <f>'Mapa Final'!D20</f>
        <v xml:space="preserve">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
 </v>
      </c>
      <c r="E20" s="464" t="str">
        <f>'Mapa Final'!E20</f>
        <v xml:space="preserve">Presentación de documentos y datos erróneos o incompletos, relacionado frente a una reclamación ante la aseguradora, generando demoras o retrasos en el proceso de indemnización </v>
      </c>
      <c r="F20" s="464" t="str">
        <f>'Mapa Final'!F20</f>
        <v xml:space="preserve">
Se puede caer el proceso y llevar a investigaciones
Fiscales o Disciplinarias a los funcionarios
responsables del proceso por la falta de tramite y seguimiento de los siniestros avisados y formalizados a la Aseguradora</v>
      </c>
      <c r="G20" s="464" t="str">
        <f>'Mapa Final'!G20</f>
        <v>Ejecución y Administración de Procesos</v>
      </c>
      <c r="H20" s="467" t="str">
        <f>'Mapa Final'!I20</f>
        <v>Alta</v>
      </c>
      <c r="I20" s="470" t="str">
        <f>'Mapa Final'!L20</f>
        <v>Mayor</v>
      </c>
      <c r="J20" s="473" t="str">
        <f>'Mapa Final'!N20</f>
        <v xml:space="preserve">Alto </v>
      </c>
      <c r="K20" s="450" t="str">
        <f>'Mapa Final'!AA20</f>
        <v>Media</v>
      </c>
      <c r="L20" s="450" t="str">
        <f>'Mapa Final'!AE20</f>
        <v>Mayor</v>
      </c>
      <c r="M20" s="476" t="str">
        <f>'Mapa Final'!AG20</f>
        <v xml:space="preserve">Alto </v>
      </c>
      <c r="N20" s="450" t="str">
        <f>'Mapa Final'!AH20</f>
        <v>Evitar</v>
      </c>
      <c r="O20" s="453" t="s">
        <v>591</v>
      </c>
      <c r="P20" s="453" t="s">
        <v>587</v>
      </c>
      <c r="Q20" s="453"/>
      <c r="R20" s="455">
        <v>44198</v>
      </c>
      <c r="S20" s="455">
        <v>44286</v>
      </c>
      <c r="T20" s="453" t="s">
        <v>592</v>
      </c>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c r="CQ20" s="271"/>
      <c r="CR20" s="271"/>
      <c r="CS20" s="271"/>
      <c r="CT20" s="271"/>
      <c r="CU20" s="271"/>
      <c r="CV20" s="271"/>
      <c r="CW20" s="271"/>
      <c r="CX20" s="271"/>
      <c r="CY20" s="271"/>
      <c r="CZ20" s="271"/>
      <c r="DA20" s="271"/>
      <c r="DB20" s="271"/>
      <c r="DC20" s="271"/>
      <c r="DD20" s="271"/>
      <c r="DE20" s="271"/>
      <c r="DF20" s="271"/>
      <c r="DG20" s="271"/>
      <c r="DH20" s="271"/>
      <c r="DI20" s="271"/>
      <c r="DJ20" s="271"/>
      <c r="DK20" s="271"/>
      <c r="DL20" s="271"/>
      <c r="DM20" s="271"/>
      <c r="DN20" s="271"/>
      <c r="DO20" s="271"/>
      <c r="DP20" s="271"/>
      <c r="DQ20" s="271"/>
      <c r="DR20" s="271"/>
      <c r="DS20" s="271"/>
      <c r="DT20" s="271"/>
      <c r="DU20" s="271"/>
      <c r="DV20" s="271"/>
      <c r="DW20" s="271"/>
      <c r="DX20" s="271"/>
      <c r="DY20" s="271"/>
      <c r="DZ20" s="271"/>
      <c r="EA20" s="271"/>
      <c r="EB20" s="271"/>
      <c r="EC20" s="271"/>
      <c r="ED20" s="271"/>
      <c r="EE20" s="271"/>
      <c r="EF20" s="271"/>
      <c r="EG20" s="271"/>
      <c r="EH20" s="271"/>
      <c r="EI20" s="271"/>
      <c r="EJ20" s="271"/>
      <c r="EK20" s="271"/>
      <c r="EL20" s="271"/>
      <c r="EM20" s="271"/>
      <c r="EN20" s="271"/>
      <c r="EO20" s="271"/>
      <c r="EP20" s="271"/>
      <c r="EQ20" s="271"/>
      <c r="ER20" s="271"/>
      <c r="ES20" s="271"/>
      <c r="ET20" s="271"/>
      <c r="EU20" s="271"/>
      <c r="EV20" s="271"/>
      <c r="EW20" s="271"/>
      <c r="EX20" s="271"/>
      <c r="EY20" s="271"/>
      <c r="EZ20" s="271"/>
      <c r="FA20" s="271"/>
      <c r="FB20" s="271"/>
      <c r="FC20" s="271"/>
      <c r="FD20" s="271"/>
      <c r="FE20" s="271"/>
      <c r="FF20" s="271"/>
      <c r="FG20" s="271"/>
      <c r="FH20" s="271"/>
      <c r="FI20" s="271"/>
      <c r="FJ20" s="271"/>
      <c r="FK20" s="271"/>
      <c r="FL20" s="271"/>
      <c r="FM20" s="271"/>
      <c r="FN20" s="271"/>
      <c r="FO20" s="271"/>
      <c r="FP20" s="271"/>
      <c r="FQ20" s="271"/>
      <c r="FR20" s="271"/>
      <c r="FS20" s="271"/>
      <c r="FT20" s="271"/>
      <c r="FU20" s="272"/>
      <c r="FV20" s="272"/>
      <c r="FW20" s="272"/>
      <c r="FX20" s="272"/>
      <c r="FY20" s="272"/>
      <c r="FZ20" s="272"/>
      <c r="GA20" s="272"/>
      <c r="GB20" s="272"/>
      <c r="GC20" s="272"/>
      <c r="GD20" s="272"/>
      <c r="GE20" s="272"/>
      <c r="GF20" s="272"/>
      <c r="GG20" s="272"/>
      <c r="GH20" s="272"/>
      <c r="GI20" s="272"/>
      <c r="GJ20" s="272"/>
      <c r="GK20" s="272"/>
      <c r="GL20" s="272"/>
      <c r="GM20" s="272"/>
      <c r="GN20" s="272"/>
      <c r="GO20" s="272"/>
      <c r="GP20" s="272"/>
      <c r="GQ20" s="272"/>
      <c r="GR20" s="272"/>
      <c r="GS20" s="272"/>
      <c r="GT20" s="272"/>
      <c r="GU20" s="272"/>
      <c r="GV20" s="272"/>
      <c r="GW20" s="272"/>
      <c r="GX20" s="272"/>
      <c r="GY20" s="272"/>
      <c r="GZ20" s="272"/>
      <c r="HA20" s="272"/>
      <c r="HB20" s="272"/>
      <c r="HC20" s="272"/>
      <c r="HD20" s="272"/>
      <c r="HE20" s="272"/>
      <c r="HF20" s="272"/>
      <c r="HG20" s="272"/>
      <c r="HH20" s="272"/>
      <c r="HI20" s="272"/>
      <c r="HJ20" s="272"/>
      <c r="HK20" s="272"/>
      <c r="HL20" s="272"/>
      <c r="HM20" s="272"/>
      <c r="HN20" s="272"/>
      <c r="HO20" s="272"/>
      <c r="HP20" s="272"/>
      <c r="HQ20" s="272"/>
      <c r="HR20" s="272"/>
      <c r="HS20" s="272"/>
      <c r="HT20" s="272"/>
      <c r="HU20" s="272"/>
      <c r="HV20" s="272"/>
      <c r="HW20" s="272"/>
      <c r="HX20" s="272"/>
      <c r="HY20" s="272"/>
      <c r="HZ20" s="272"/>
      <c r="IA20" s="272"/>
      <c r="IB20" s="272"/>
      <c r="IC20" s="272"/>
      <c r="ID20" s="272"/>
      <c r="IE20" s="272"/>
      <c r="IF20" s="272"/>
      <c r="IG20" s="272"/>
      <c r="IH20" s="272"/>
      <c r="II20" s="272"/>
      <c r="IJ20" s="272"/>
      <c r="IK20" s="272"/>
      <c r="IL20" s="272"/>
      <c r="IM20" s="272"/>
      <c r="IN20" s="272"/>
      <c r="IO20" s="272"/>
      <c r="IP20" s="272"/>
      <c r="IQ20" s="272"/>
      <c r="IR20" s="272"/>
      <c r="IS20" s="272"/>
      <c r="IT20" s="272"/>
      <c r="IU20" s="272"/>
      <c r="IV20" s="272"/>
      <c r="IW20" s="272"/>
      <c r="IX20" s="272"/>
      <c r="IY20" s="272"/>
      <c r="IZ20" s="272"/>
      <c r="JA20" s="272"/>
      <c r="JB20" s="272"/>
      <c r="JC20" s="272"/>
      <c r="JD20" s="272"/>
      <c r="JE20" s="272"/>
      <c r="JF20" s="272"/>
      <c r="JG20" s="272"/>
      <c r="JH20" s="272"/>
      <c r="JI20" s="272"/>
      <c r="JJ20" s="272"/>
      <c r="JK20" s="272"/>
      <c r="JL20" s="272"/>
      <c r="JM20" s="272"/>
      <c r="JN20" s="272"/>
      <c r="JO20" s="272"/>
      <c r="JP20" s="272"/>
      <c r="JQ20" s="272"/>
      <c r="JR20" s="272"/>
    </row>
    <row r="21" spans="1:278" ht="40.200000000000003" customHeight="1" x14ac:dyDescent="0.25">
      <c r="A21" s="458"/>
      <c r="B21" s="338"/>
      <c r="C21" s="462"/>
      <c r="D21" s="462"/>
      <c r="E21" s="465"/>
      <c r="F21" s="465"/>
      <c r="G21" s="465"/>
      <c r="H21" s="468"/>
      <c r="I21" s="471"/>
      <c r="J21" s="474"/>
      <c r="K21" s="451"/>
      <c r="L21" s="451"/>
      <c r="M21" s="477"/>
      <c r="N21" s="451"/>
      <c r="O21" s="338"/>
      <c r="P21" s="338"/>
      <c r="Q21" s="338"/>
      <c r="R21" s="376"/>
      <c r="S21" s="376"/>
      <c r="T21" s="338"/>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1"/>
      <c r="CY21" s="271"/>
      <c r="CZ21" s="271"/>
      <c r="DA21" s="271"/>
      <c r="DB21" s="271"/>
      <c r="DC21" s="271"/>
      <c r="DD21" s="271"/>
      <c r="DE21" s="271"/>
      <c r="DF21" s="271"/>
      <c r="DG21" s="271"/>
      <c r="DH21" s="271"/>
      <c r="DI21" s="271"/>
      <c r="DJ21" s="271"/>
      <c r="DK21" s="271"/>
      <c r="DL21" s="271"/>
      <c r="DM21" s="271"/>
      <c r="DN21" s="271"/>
      <c r="DO21" s="271"/>
      <c r="DP21" s="271"/>
      <c r="DQ21" s="271"/>
      <c r="DR21" s="271"/>
      <c r="DS21" s="271"/>
      <c r="DT21" s="271"/>
      <c r="DU21" s="271"/>
      <c r="DV21" s="271"/>
      <c r="DW21" s="271"/>
      <c r="DX21" s="271"/>
      <c r="DY21" s="271"/>
      <c r="DZ21" s="271"/>
      <c r="EA21" s="271"/>
      <c r="EB21" s="271"/>
      <c r="EC21" s="271"/>
      <c r="ED21" s="271"/>
      <c r="EE21" s="271"/>
      <c r="EF21" s="271"/>
      <c r="EG21" s="271"/>
      <c r="EH21" s="271"/>
      <c r="EI21" s="271"/>
      <c r="EJ21" s="271"/>
      <c r="EK21" s="271"/>
      <c r="EL21" s="271"/>
      <c r="EM21" s="271"/>
      <c r="EN21" s="271"/>
      <c r="EO21" s="271"/>
      <c r="EP21" s="271"/>
      <c r="EQ21" s="271"/>
      <c r="ER21" s="271"/>
      <c r="ES21" s="271"/>
      <c r="ET21" s="271"/>
      <c r="EU21" s="271"/>
      <c r="EV21" s="271"/>
      <c r="EW21" s="271"/>
      <c r="EX21" s="271"/>
      <c r="EY21" s="271"/>
      <c r="EZ21" s="271"/>
      <c r="FA21" s="271"/>
      <c r="FB21" s="271"/>
      <c r="FC21" s="271"/>
      <c r="FD21" s="271"/>
      <c r="FE21" s="271"/>
      <c r="FF21" s="271"/>
      <c r="FG21" s="271"/>
      <c r="FH21" s="271"/>
      <c r="FI21" s="271"/>
      <c r="FJ21" s="271"/>
      <c r="FK21" s="271"/>
      <c r="FL21" s="271"/>
      <c r="FM21" s="271"/>
      <c r="FN21" s="271"/>
      <c r="FO21" s="271"/>
      <c r="FP21" s="271"/>
      <c r="FQ21" s="271"/>
      <c r="FR21" s="271"/>
      <c r="FS21" s="271"/>
      <c r="FT21" s="271"/>
      <c r="FU21" s="272"/>
      <c r="FV21" s="272"/>
      <c r="FW21" s="272"/>
      <c r="FX21" s="272"/>
      <c r="FY21" s="272"/>
      <c r="FZ21" s="272"/>
      <c r="GA21" s="272"/>
      <c r="GB21" s="272"/>
      <c r="GC21" s="272"/>
      <c r="GD21" s="272"/>
      <c r="GE21" s="272"/>
      <c r="GF21" s="272"/>
      <c r="GG21" s="272"/>
      <c r="GH21" s="272"/>
      <c r="GI21" s="272"/>
      <c r="GJ21" s="272"/>
      <c r="GK21" s="272"/>
      <c r="GL21" s="272"/>
      <c r="GM21" s="272"/>
      <c r="GN21" s="272"/>
      <c r="GO21" s="272"/>
      <c r="GP21" s="272"/>
      <c r="GQ21" s="272"/>
      <c r="GR21" s="272"/>
      <c r="GS21" s="272"/>
      <c r="GT21" s="272"/>
      <c r="GU21" s="272"/>
      <c r="GV21" s="272"/>
      <c r="GW21" s="272"/>
      <c r="GX21" s="272"/>
      <c r="GY21" s="272"/>
      <c r="GZ21" s="272"/>
      <c r="HA21" s="272"/>
      <c r="HB21" s="272"/>
      <c r="HC21" s="272"/>
      <c r="HD21" s="272"/>
      <c r="HE21" s="272"/>
      <c r="HF21" s="272"/>
      <c r="HG21" s="272"/>
      <c r="HH21" s="272"/>
      <c r="HI21" s="272"/>
      <c r="HJ21" s="272"/>
      <c r="HK21" s="272"/>
      <c r="HL21" s="272"/>
      <c r="HM21" s="272"/>
      <c r="HN21" s="272"/>
      <c r="HO21" s="272"/>
      <c r="HP21" s="272"/>
      <c r="HQ21" s="272"/>
      <c r="HR21" s="272"/>
      <c r="HS21" s="272"/>
      <c r="HT21" s="272"/>
      <c r="HU21" s="272"/>
      <c r="HV21" s="272"/>
      <c r="HW21" s="272"/>
      <c r="HX21" s="272"/>
      <c r="HY21" s="272"/>
      <c r="HZ21" s="272"/>
      <c r="IA21" s="272"/>
      <c r="IB21" s="272"/>
      <c r="IC21" s="272"/>
      <c r="ID21" s="272"/>
      <c r="IE21" s="272"/>
      <c r="IF21" s="272"/>
      <c r="IG21" s="272"/>
      <c r="IH21" s="272"/>
      <c r="II21" s="272"/>
      <c r="IJ21" s="272"/>
      <c r="IK21" s="272"/>
      <c r="IL21" s="272"/>
      <c r="IM21" s="272"/>
      <c r="IN21" s="272"/>
      <c r="IO21" s="272"/>
      <c r="IP21" s="272"/>
      <c r="IQ21" s="272"/>
      <c r="IR21" s="272"/>
      <c r="IS21" s="272"/>
      <c r="IT21" s="272"/>
      <c r="IU21" s="272"/>
      <c r="IV21" s="272"/>
      <c r="IW21" s="272"/>
      <c r="IX21" s="272"/>
      <c r="IY21" s="272"/>
      <c r="IZ21" s="272"/>
      <c r="JA21" s="272"/>
      <c r="JB21" s="272"/>
      <c r="JC21" s="272"/>
      <c r="JD21" s="272"/>
      <c r="JE21" s="272"/>
      <c r="JF21" s="272"/>
      <c r="JG21" s="272"/>
      <c r="JH21" s="272"/>
      <c r="JI21" s="272"/>
      <c r="JJ21" s="272"/>
      <c r="JK21" s="272"/>
      <c r="JL21" s="272"/>
      <c r="JM21" s="272"/>
      <c r="JN21" s="272"/>
      <c r="JO21" s="272"/>
      <c r="JP21" s="272"/>
      <c r="JQ21" s="272"/>
      <c r="JR21" s="272"/>
    </row>
    <row r="22" spans="1:278" ht="40.200000000000003" customHeight="1" x14ac:dyDescent="0.25">
      <c r="A22" s="458"/>
      <c r="B22" s="338"/>
      <c r="C22" s="462"/>
      <c r="D22" s="462"/>
      <c r="E22" s="465"/>
      <c r="F22" s="465"/>
      <c r="G22" s="465"/>
      <c r="H22" s="468"/>
      <c r="I22" s="471"/>
      <c r="J22" s="474"/>
      <c r="K22" s="451"/>
      <c r="L22" s="451"/>
      <c r="M22" s="477"/>
      <c r="N22" s="451"/>
      <c r="O22" s="338"/>
      <c r="P22" s="338"/>
      <c r="Q22" s="338"/>
      <c r="R22" s="376"/>
      <c r="S22" s="376"/>
      <c r="T22" s="338"/>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71"/>
      <c r="DB22" s="271"/>
      <c r="DC22" s="271"/>
      <c r="DD22" s="271"/>
      <c r="DE22" s="271"/>
      <c r="DF22" s="271"/>
      <c r="DG22" s="271"/>
      <c r="DH22" s="271"/>
      <c r="DI22" s="271"/>
      <c r="DJ22" s="271"/>
      <c r="DK22" s="271"/>
      <c r="DL22" s="271"/>
      <c r="DM22" s="271"/>
      <c r="DN22" s="271"/>
      <c r="DO22" s="271"/>
      <c r="DP22" s="271"/>
      <c r="DQ22" s="271"/>
      <c r="DR22" s="271"/>
      <c r="DS22" s="271"/>
      <c r="DT22" s="271"/>
      <c r="DU22" s="271"/>
      <c r="DV22" s="271"/>
      <c r="DW22" s="271"/>
      <c r="DX22" s="271"/>
      <c r="DY22" s="271"/>
      <c r="DZ22" s="271"/>
      <c r="EA22" s="271"/>
      <c r="EB22" s="271"/>
      <c r="EC22" s="271"/>
      <c r="ED22" s="271"/>
      <c r="EE22" s="271"/>
      <c r="EF22" s="271"/>
      <c r="EG22" s="271"/>
      <c r="EH22" s="271"/>
      <c r="EI22" s="271"/>
      <c r="EJ22" s="271"/>
      <c r="EK22" s="271"/>
      <c r="EL22" s="271"/>
      <c r="EM22" s="271"/>
      <c r="EN22" s="271"/>
      <c r="EO22" s="271"/>
      <c r="EP22" s="271"/>
      <c r="EQ22" s="271"/>
      <c r="ER22" s="271"/>
      <c r="ES22" s="271"/>
      <c r="ET22" s="271"/>
      <c r="EU22" s="271"/>
      <c r="EV22" s="271"/>
      <c r="EW22" s="271"/>
      <c r="EX22" s="271"/>
      <c r="EY22" s="271"/>
      <c r="EZ22" s="271"/>
      <c r="FA22" s="271"/>
      <c r="FB22" s="271"/>
      <c r="FC22" s="271"/>
      <c r="FD22" s="271"/>
      <c r="FE22" s="271"/>
      <c r="FF22" s="271"/>
      <c r="FG22" s="271"/>
      <c r="FH22" s="271"/>
      <c r="FI22" s="271"/>
      <c r="FJ22" s="271"/>
      <c r="FK22" s="271"/>
      <c r="FL22" s="271"/>
      <c r="FM22" s="271"/>
      <c r="FN22" s="271"/>
      <c r="FO22" s="271"/>
      <c r="FP22" s="271"/>
      <c r="FQ22" s="271"/>
      <c r="FR22" s="271"/>
      <c r="FS22" s="271"/>
      <c r="FT22" s="271"/>
      <c r="FU22" s="272"/>
      <c r="FV22" s="272"/>
      <c r="FW22" s="272"/>
      <c r="FX22" s="272"/>
      <c r="FY22" s="272"/>
      <c r="FZ22" s="272"/>
      <c r="GA22" s="272"/>
      <c r="GB22" s="272"/>
      <c r="GC22" s="272"/>
      <c r="GD22" s="272"/>
      <c r="GE22" s="272"/>
      <c r="GF22" s="272"/>
      <c r="GG22" s="272"/>
      <c r="GH22" s="272"/>
      <c r="GI22" s="272"/>
      <c r="GJ22" s="272"/>
      <c r="GK22" s="272"/>
      <c r="GL22" s="272"/>
      <c r="GM22" s="272"/>
      <c r="GN22" s="272"/>
      <c r="GO22" s="272"/>
      <c r="GP22" s="272"/>
      <c r="GQ22" s="272"/>
      <c r="GR22" s="272"/>
      <c r="GS22" s="272"/>
      <c r="GT22" s="272"/>
      <c r="GU22" s="272"/>
      <c r="GV22" s="272"/>
      <c r="GW22" s="272"/>
      <c r="GX22" s="272"/>
      <c r="GY22" s="272"/>
      <c r="GZ22" s="272"/>
      <c r="HA22" s="272"/>
      <c r="HB22" s="272"/>
      <c r="HC22" s="272"/>
      <c r="HD22" s="272"/>
      <c r="HE22" s="272"/>
      <c r="HF22" s="272"/>
      <c r="HG22" s="272"/>
      <c r="HH22" s="272"/>
      <c r="HI22" s="272"/>
      <c r="HJ22" s="272"/>
      <c r="HK22" s="272"/>
      <c r="HL22" s="272"/>
      <c r="HM22" s="272"/>
      <c r="HN22" s="272"/>
      <c r="HO22" s="272"/>
      <c r="HP22" s="272"/>
      <c r="HQ22" s="272"/>
      <c r="HR22" s="272"/>
      <c r="HS22" s="272"/>
      <c r="HT22" s="272"/>
      <c r="HU22" s="272"/>
      <c r="HV22" s="272"/>
      <c r="HW22" s="272"/>
      <c r="HX22" s="272"/>
      <c r="HY22" s="272"/>
      <c r="HZ22" s="272"/>
      <c r="IA22" s="272"/>
      <c r="IB22" s="272"/>
      <c r="IC22" s="272"/>
      <c r="ID22" s="272"/>
      <c r="IE22" s="272"/>
      <c r="IF22" s="272"/>
      <c r="IG22" s="272"/>
      <c r="IH22" s="272"/>
      <c r="II22" s="272"/>
      <c r="IJ22" s="272"/>
      <c r="IK22" s="272"/>
      <c r="IL22" s="272"/>
      <c r="IM22" s="272"/>
      <c r="IN22" s="272"/>
      <c r="IO22" s="272"/>
      <c r="IP22" s="272"/>
      <c r="IQ22" s="272"/>
      <c r="IR22" s="272"/>
      <c r="IS22" s="272"/>
      <c r="IT22" s="272"/>
      <c r="IU22" s="272"/>
      <c r="IV22" s="272"/>
      <c r="IW22" s="272"/>
      <c r="IX22" s="272"/>
      <c r="IY22" s="272"/>
      <c r="IZ22" s="272"/>
      <c r="JA22" s="272"/>
      <c r="JB22" s="272"/>
      <c r="JC22" s="272"/>
      <c r="JD22" s="272"/>
      <c r="JE22" s="272"/>
      <c r="JF22" s="272"/>
      <c r="JG22" s="272"/>
      <c r="JH22" s="272"/>
      <c r="JI22" s="272"/>
      <c r="JJ22" s="272"/>
      <c r="JK22" s="272"/>
      <c r="JL22" s="272"/>
      <c r="JM22" s="272"/>
      <c r="JN22" s="272"/>
      <c r="JO22" s="272"/>
      <c r="JP22" s="272"/>
      <c r="JQ22" s="272"/>
      <c r="JR22" s="272"/>
    </row>
    <row r="23" spans="1:278" ht="40.200000000000003" customHeight="1" x14ac:dyDescent="0.25">
      <c r="A23" s="458"/>
      <c r="B23" s="338"/>
      <c r="C23" s="462"/>
      <c r="D23" s="462"/>
      <c r="E23" s="465"/>
      <c r="F23" s="465"/>
      <c r="G23" s="465"/>
      <c r="H23" s="468"/>
      <c r="I23" s="471"/>
      <c r="J23" s="474"/>
      <c r="K23" s="451"/>
      <c r="L23" s="451"/>
      <c r="M23" s="477"/>
      <c r="N23" s="451"/>
      <c r="O23" s="338"/>
      <c r="P23" s="338"/>
      <c r="Q23" s="338"/>
      <c r="R23" s="376"/>
      <c r="S23" s="376"/>
      <c r="T23" s="338"/>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c r="CI23" s="271"/>
      <c r="CJ23" s="271"/>
      <c r="CK23" s="271"/>
      <c r="CL23" s="271"/>
      <c r="CM23" s="271"/>
      <c r="CN23" s="271"/>
      <c r="CO23" s="271"/>
      <c r="CP23" s="271"/>
      <c r="CQ23" s="271"/>
      <c r="CR23" s="271"/>
      <c r="CS23" s="271"/>
      <c r="CT23" s="271"/>
      <c r="CU23" s="271"/>
      <c r="CV23" s="271"/>
      <c r="CW23" s="271"/>
      <c r="CX23" s="271"/>
      <c r="CY23" s="271"/>
      <c r="CZ23" s="271"/>
      <c r="DA23" s="271"/>
      <c r="DB23" s="271"/>
      <c r="DC23" s="271"/>
      <c r="DD23" s="271"/>
      <c r="DE23" s="271"/>
      <c r="DF23" s="271"/>
      <c r="DG23" s="271"/>
      <c r="DH23" s="271"/>
      <c r="DI23" s="271"/>
      <c r="DJ23" s="271"/>
      <c r="DK23" s="271"/>
      <c r="DL23" s="271"/>
      <c r="DM23" s="271"/>
      <c r="DN23" s="271"/>
      <c r="DO23" s="271"/>
      <c r="DP23" s="271"/>
      <c r="DQ23" s="271"/>
      <c r="DR23" s="271"/>
      <c r="DS23" s="271"/>
      <c r="DT23" s="271"/>
      <c r="DU23" s="271"/>
      <c r="DV23" s="271"/>
      <c r="DW23" s="271"/>
      <c r="DX23" s="271"/>
      <c r="DY23" s="271"/>
      <c r="DZ23" s="271"/>
      <c r="EA23" s="271"/>
      <c r="EB23" s="271"/>
      <c r="EC23" s="271"/>
      <c r="ED23" s="271"/>
      <c r="EE23" s="271"/>
      <c r="EF23" s="271"/>
      <c r="EG23" s="271"/>
      <c r="EH23" s="271"/>
      <c r="EI23" s="271"/>
      <c r="EJ23" s="271"/>
      <c r="EK23" s="271"/>
      <c r="EL23" s="271"/>
      <c r="EM23" s="271"/>
      <c r="EN23" s="271"/>
      <c r="EO23" s="271"/>
      <c r="EP23" s="271"/>
      <c r="EQ23" s="271"/>
      <c r="ER23" s="271"/>
      <c r="ES23" s="271"/>
      <c r="ET23" s="271"/>
      <c r="EU23" s="271"/>
      <c r="EV23" s="271"/>
      <c r="EW23" s="271"/>
      <c r="EX23" s="271"/>
      <c r="EY23" s="271"/>
      <c r="EZ23" s="271"/>
      <c r="FA23" s="271"/>
      <c r="FB23" s="271"/>
      <c r="FC23" s="271"/>
      <c r="FD23" s="271"/>
      <c r="FE23" s="271"/>
      <c r="FF23" s="271"/>
      <c r="FG23" s="271"/>
      <c r="FH23" s="271"/>
      <c r="FI23" s="271"/>
      <c r="FJ23" s="271"/>
      <c r="FK23" s="271"/>
      <c r="FL23" s="271"/>
      <c r="FM23" s="271"/>
      <c r="FN23" s="271"/>
      <c r="FO23" s="271"/>
      <c r="FP23" s="271"/>
      <c r="FQ23" s="271"/>
      <c r="FR23" s="271"/>
      <c r="FS23" s="271"/>
      <c r="FT23" s="271"/>
      <c r="FU23" s="272"/>
      <c r="FV23" s="272"/>
      <c r="FW23" s="272"/>
      <c r="FX23" s="272"/>
      <c r="FY23" s="272"/>
      <c r="FZ23" s="272"/>
      <c r="GA23" s="272"/>
      <c r="GB23" s="272"/>
      <c r="GC23" s="272"/>
      <c r="GD23" s="272"/>
      <c r="GE23" s="272"/>
      <c r="GF23" s="272"/>
      <c r="GG23" s="272"/>
      <c r="GH23" s="272"/>
      <c r="GI23" s="272"/>
      <c r="GJ23" s="272"/>
      <c r="GK23" s="272"/>
      <c r="GL23" s="272"/>
      <c r="GM23" s="272"/>
      <c r="GN23" s="272"/>
      <c r="GO23" s="272"/>
      <c r="GP23" s="272"/>
      <c r="GQ23" s="272"/>
      <c r="GR23" s="272"/>
      <c r="GS23" s="272"/>
      <c r="GT23" s="272"/>
      <c r="GU23" s="272"/>
      <c r="GV23" s="272"/>
      <c r="GW23" s="272"/>
      <c r="GX23" s="272"/>
      <c r="GY23" s="272"/>
      <c r="GZ23" s="272"/>
      <c r="HA23" s="272"/>
      <c r="HB23" s="272"/>
      <c r="HC23" s="272"/>
      <c r="HD23" s="272"/>
      <c r="HE23" s="272"/>
      <c r="HF23" s="272"/>
      <c r="HG23" s="272"/>
      <c r="HH23" s="272"/>
      <c r="HI23" s="272"/>
      <c r="HJ23" s="272"/>
      <c r="HK23" s="272"/>
      <c r="HL23" s="272"/>
      <c r="HM23" s="272"/>
      <c r="HN23" s="272"/>
      <c r="HO23" s="272"/>
      <c r="HP23" s="272"/>
      <c r="HQ23" s="272"/>
      <c r="HR23" s="272"/>
      <c r="HS23" s="272"/>
      <c r="HT23" s="272"/>
      <c r="HU23" s="272"/>
      <c r="HV23" s="272"/>
      <c r="HW23" s="272"/>
      <c r="HX23" s="272"/>
      <c r="HY23" s="272"/>
      <c r="HZ23" s="272"/>
      <c r="IA23" s="272"/>
      <c r="IB23" s="272"/>
      <c r="IC23" s="272"/>
      <c r="ID23" s="272"/>
      <c r="IE23" s="272"/>
      <c r="IF23" s="272"/>
      <c r="IG23" s="272"/>
      <c r="IH23" s="272"/>
      <c r="II23" s="272"/>
      <c r="IJ23" s="272"/>
      <c r="IK23" s="272"/>
      <c r="IL23" s="272"/>
      <c r="IM23" s="272"/>
      <c r="IN23" s="272"/>
      <c r="IO23" s="272"/>
      <c r="IP23" s="272"/>
      <c r="IQ23" s="272"/>
      <c r="IR23" s="272"/>
      <c r="IS23" s="272"/>
      <c r="IT23" s="272"/>
      <c r="IU23" s="272"/>
      <c r="IV23" s="272"/>
      <c r="IW23" s="272"/>
      <c r="IX23" s="272"/>
      <c r="IY23" s="272"/>
      <c r="IZ23" s="272"/>
      <c r="JA23" s="272"/>
      <c r="JB23" s="272"/>
      <c r="JC23" s="272"/>
      <c r="JD23" s="272"/>
      <c r="JE23" s="272"/>
      <c r="JF23" s="272"/>
      <c r="JG23" s="272"/>
      <c r="JH23" s="272"/>
      <c r="JI23" s="272"/>
      <c r="JJ23" s="272"/>
      <c r="JK23" s="272"/>
      <c r="JL23" s="272"/>
      <c r="JM23" s="272"/>
      <c r="JN23" s="272"/>
      <c r="JO23" s="272"/>
      <c r="JP23" s="272"/>
      <c r="JQ23" s="272"/>
      <c r="JR23" s="272"/>
    </row>
    <row r="24" spans="1:278" ht="40.200000000000003" customHeight="1" x14ac:dyDescent="0.25">
      <c r="A24" s="459"/>
      <c r="B24" s="454"/>
      <c r="C24" s="463"/>
      <c r="D24" s="463"/>
      <c r="E24" s="466"/>
      <c r="F24" s="466"/>
      <c r="G24" s="466"/>
      <c r="H24" s="469"/>
      <c r="I24" s="472"/>
      <c r="J24" s="475"/>
      <c r="K24" s="452"/>
      <c r="L24" s="452"/>
      <c r="M24" s="478"/>
      <c r="N24" s="452"/>
      <c r="O24" s="454"/>
      <c r="P24" s="454"/>
      <c r="Q24" s="454"/>
      <c r="R24" s="456"/>
      <c r="S24" s="456"/>
      <c r="T24" s="454"/>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c r="CC24" s="271"/>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c r="DA24" s="271"/>
      <c r="DB24" s="271"/>
      <c r="DC24" s="271"/>
      <c r="DD24" s="271"/>
      <c r="DE24" s="271"/>
      <c r="DF24" s="271"/>
      <c r="DG24" s="271"/>
      <c r="DH24" s="271"/>
      <c r="DI24" s="271"/>
      <c r="DJ24" s="271"/>
      <c r="DK24" s="271"/>
      <c r="DL24" s="271"/>
      <c r="DM24" s="271"/>
      <c r="DN24" s="271"/>
      <c r="DO24" s="271"/>
      <c r="DP24" s="271"/>
      <c r="DQ24" s="271"/>
      <c r="DR24" s="271"/>
      <c r="DS24" s="271"/>
      <c r="DT24" s="271"/>
      <c r="DU24" s="271"/>
      <c r="DV24" s="271"/>
      <c r="DW24" s="271"/>
      <c r="DX24" s="271"/>
      <c r="DY24" s="271"/>
      <c r="DZ24" s="271"/>
      <c r="EA24" s="271"/>
      <c r="EB24" s="271"/>
      <c r="EC24" s="271"/>
      <c r="ED24" s="271"/>
      <c r="EE24" s="271"/>
      <c r="EF24" s="271"/>
      <c r="EG24" s="271"/>
      <c r="EH24" s="271"/>
      <c r="EI24" s="271"/>
      <c r="EJ24" s="271"/>
      <c r="EK24" s="271"/>
      <c r="EL24" s="271"/>
      <c r="EM24" s="271"/>
      <c r="EN24" s="271"/>
      <c r="EO24" s="271"/>
      <c r="EP24" s="271"/>
      <c r="EQ24" s="271"/>
      <c r="ER24" s="271"/>
      <c r="ES24" s="271"/>
      <c r="ET24" s="271"/>
      <c r="EU24" s="271"/>
      <c r="EV24" s="271"/>
      <c r="EW24" s="271"/>
      <c r="EX24" s="271"/>
      <c r="EY24" s="271"/>
      <c r="EZ24" s="271"/>
      <c r="FA24" s="271"/>
      <c r="FB24" s="271"/>
      <c r="FC24" s="271"/>
      <c r="FD24" s="271"/>
      <c r="FE24" s="271"/>
      <c r="FF24" s="271"/>
      <c r="FG24" s="271"/>
      <c r="FH24" s="271"/>
      <c r="FI24" s="271"/>
      <c r="FJ24" s="271"/>
      <c r="FK24" s="271"/>
      <c r="FL24" s="271"/>
      <c r="FM24" s="271"/>
      <c r="FN24" s="271"/>
      <c r="FO24" s="271"/>
      <c r="FP24" s="271"/>
      <c r="FQ24" s="271"/>
      <c r="FR24" s="271"/>
      <c r="FS24" s="271"/>
      <c r="FT24" s="271"/>
      <c r="FU24" s="272"/>
      <c r="FV24" s="272"/>
      <c r="FW24" s="272"/>
      <c r="FX24" s="272"/>
      <c r="FY24" s="272"/>
      <c r="FZ24" s="272"/>
      <c r="GA24" s="272"/>
      <c r="GB24" s="272"/>
      <c r="GC24" s="272"/>
      <c r="GD24" s="272"/>
      <c r="GE24" s="272"/>
      <c r="GF24" s="272"/>
      <c r="GG24" s="272"/>
      <c r="GH24" s="272"/>
      <c r="GI24" s="272"/>
      <c r="GJ24" s="272"/>
      <c r="GK24" s="272"/>
      <c r="GL24" s="272"/>
      <c r="GM24" s="272"/>
      <c r="GN24" s="272"/>
      <c r="GO24" s="272"/>
      <c r="GP24" s="272"/>
      <c r="GQ24" s="272"/>
      <c r="GR24" s="272"/>
      <c r="GS24" s="272"/>
      <c r="GT24" s="272"/>
      <c r="GU24" s="272"/>
      <c r="GV24" s="272"/>
      <c r="GW24" s="272"/>
      <c r="GX24" s="272"/>
      <c r="GY24" s="272"/>
      <c r="GZ24" s="272"/>
      <c r="HA24" s="272"/>
      <c r="HB24" s="272"/>
      <c r="HC24" s="272"/>
      <c r="HD24" s="272"/>
      <c r="HE24" s="272"/>
      <c r="HF24" s="272"/>
      <c r="HG24" s="272"/>
      <c r="HH24" s="272"/>
      <c r="HI24" s="272"/>
      <c r="HJ24" s="272"/>
      <c r="HK24" s="272"/>
      <c r="HL24" s="272"/>
      <c r="HM24" s="272"/>
      <c r="HN24" s="272"/>
      <c r="HO24" s="272"/>
      <c r="HP24" s="272"/>
      <c r="HQ24" s="272"/>
      <c r="HR24" s="272"/>
      <c r="HS24" s="272"/>
      <c r="HT24" s="272"/>
      <c r="HU24" s="272"/>
      <c r="HV24" s="272"/>
      <c r="HW24" s="272"/>
      <c r="HX24" s="272"/>
      <c r="HY24" s="272"/>
      <c r="HZ24" s="272"/>
      <c r="IA24" s="272"/>
      <c r="IB24" s="272"/>
      <c r="IC24" s="272"/>
      <c r="ID24" s="272"/>
      <c r="IE24" s="272"/>
      <c r="IF24" s="272"/>
      <c r="IG24" s="272"/>
      <c r="IH24" s="272"/>
      <c r="II24" s="272"/>
      <c r="IJ24" s="272"/>
      <c r="IK24" s="272"/>
      <c r="IL24" s="272"/>
      <c r="IM24" s="272"/>
      <c r="IN24" s="272"/>
      <c r="IO24" s="272"/>
      <c r="IP24" s="272"/>
      <c r="IQ24" s="272"/>
      <c r="IR24" s="272"/>
      <c r="IS24" s="272"/>
      <c r="IT24" s="272"/>
      <c r="IU24" s="272"/>
      <c r="IV24" s="272"/>
      <c r="IW24" s="272"/>
      <c r="IX24" s="272"/>
      <c r="IY24" s="272"/>
      <c r="IZ24" s="272"/>
      <c r="JA24" s="272"/>
      <c r="JB24" s="272"/>
      <c r="JC24" s="272"/>
      <c r="JD24" s="272"/>
      <c r="JE24" s="272"/>
      <c r="JF24" s="272"/>
      <c r="JG24" s="272"/>
      <c r="JH24" s="272"/>
      <c r="JI24" s="272"/>
      <c r="JJ24" s="272"/>
      <c r="JK24" s="272"/>
      <c r="JL24" s="272"/>
      <c r="JM24" s="272"/>
      <c r="JN24" s="272"/>
      <c r="JO24" s="272"/>
      <c r="JP24" s="272"/>
      <c r="JQ24" s="272"/>
      <c r="JR24" s="272"/>
    </row>
    <row r="25" spans="1:278" ht="40.200000000000003" customHeight="1" x14ac:dyDescent="0.25">
      <c r="A25" s="457">
        <f>'Mapa Final'!A25</f>
        <v>4</v>
      </c>
      <c r="B25" s="460" t="str">
        <f>'Mapa Final'!B25</f>
        <v>Perdida parcial o total de la información (Documentos Físicos)</v>
      </c>
      <c r="C25" s="461" t="str">
        <f>'Mapa Final'!C25</f>
        <v>Afectación en la Prestación del Servicio de Justicia</v>
      </c>
      <c r="D25" s="461" t="str">
        <f>'Mapa Final'!D25</f>
        <v>1) Demora en los procedimientos para la elaboración y administración de copias de
seguridad de los sistemas de información.
2.Extravio al llevar la documentación a autenticar.
3. Posibles daños y extravió de documentos por factores humanos y ambientales
4.Desconocimiento del procedimiento de procesos de Archivo en la recepción, almacenamiento y distribución
5.Alto volumen de carga laboral</v>
      </c>
      <c r="E25" s="464" t="str">
        <f>'Mapa Final'!E25</f>
        <v xml:space="preserve">Posible incumplimiento en los procedimientos internos/ externos establecidos en la manipulación de los documentos, Los medios de almacenamiento escogidos generan un reproceso o se dificulta por el volumen de información que se maneja </v>
      </c>
      <c r="F25" s="464" t="str">
        <f>'Mapa Final'!F25</f>
        <v xml:space="preserve">Posibilidad de pérdida de la documentación tanto en los procesos internos del área y por el traslado de la documentación </v>
      </c>
      <c r="G25" s="464" t="str">
        <f>'Mapa Final'!G25</f>
        <v>Ejecución y Administración de Procesos</v>
      </c>
      <c r="H25" s="467" t="str">
        <f>'Mapa Final'!I25</f>
        <v>Muy Alta</v>
      </c>
      <c r="I25" s="470" t="str">
        <f>'Mapa Final'!L25</f>
        <v>Mayor</v>
      </c>
      <c r="J25" s="473" t="str">
        <f>'Mapa Final'!N25</f>
        <v xml:space="preserve">Alto </v>
      </c>
      <c r="K25" s="450" t="str">
        <f>'Mapa Final'!AA25</f>
        <v>Media</v>
      </c>
      <c r="L25" s="450" t="str">
        <f>'Mapa Final'!AE25</f>
        <v>Mayor</v>
      </c>
      <c r="M25" s="476" t="str">
        <f>'Mapa Final'!AG25</f>
        <v xml:space="preserve">Alto </v>
      </c>
      <c r="N25" s="450" t="str">
        <f>'Mapa Final'!AH25</f>
        <v>Reducir(mitigar)</v>
      </c>
      <c r="O25" s="453" t="s">
        <v>593</v>
      </c>
      <c r="P25" s="453" t="s">
        <v>587</v>
      </c>
      <c r="Q25" s="453"/>
      <c r="R25" s="455">
        <v>44198</v>
      </c>
      <c r="S25" s="455">
        <v>44286</v>
      </c>
      <c r="T25" s="453" t="s">
        <v>594</v>
      </c>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c r="CC25" s="271"/>
      <c r="CD25" s="271"/>
      <c r="CE25" s="271"/>
      <c r="CF25" s="271"/>
      <c r="CG25" s="271"/>
      <c r="CH25" s="271"/>
      <c r="CI25" s="271"/>
      <c r="CJ25" s="271"/>
      <c r="CK25" s="271"/>
      <c r="CL25" s="271"/>
      <c r="CM25" s="271"/>
      <c r="CN25" s="271"/>
      <c r="CO25" s="271"/>
      <c r="CP25" s="271"/>
      <c r="CQ25" s="271"/>
      <c r="CR25" s="271"/>
      <c r="CS25" s="271"/>
      <c r="CT25" s="271"/>
      <c r="CU25" s="271"/>
      <c r="CV25" s="271"/>
      <c r="CW25" s="271"/>
      <c r="CX25" s="271"/>
      <c r="CY25" s="271"/>
      <c r="CZ25" s="271"/>
      <c r="DA25" s="271"/>
      <c r="DB25" s="271"/>
      <c r="DC25" s="271"/>
      <c r="DD25" s="271"/>
      <c r="DE25" s="271"/>
      <c r="DF25" s="271"/>
      <c r="DG25" s="271"/>
      <c r="DH25" s="271"/>
      <c r="DI25" s="271"/>
      <c r="DJ25" s="271"/>
      <c r="DK25" s="271"/>
      <c r="DL25" s="271"/>
      <c r="DM25" s="271"/>
      <c r="DN25" s="271"/>
      <c r="DO25" s="271"/>
      <c r="DP25" s="271"/>
      <c r="DQ25" s="271"/>
      <c r="DR25" s="271"/>
      <c r="DS25" s="271"/>
      <c r="DT25" s="271"/>
      <c r="DU25" s="271"/>
      <c r="DV25" s="271"/>
      <c r="DW25" s="271"/>
      <c r="DX25" s="271"/>
      <c r="DY25" s="271"/>
      <c r="DZ25" s="271"/>
      <c r="EA25" s="271"/>
      <c r="EB25" s="271"/>
      <c r="EC25" s="271"/>
      <c r="ED25" s="271"/>
      <c r="EE25" s="271"/>
      <c r="EF25" s="271"/>
      <c r="EG25" s="271"/>
      <c r="EH25" s="271"/>
      <c r="EI25" s="271"/>
      <c r="EJ25" s="271"/>
      <c r="EK25" s="271"/>
      <c r="EL25" s="271"/>
      <c r="EM25" s="271"/>
      <c r="EN25" s="271"/>
      <c r="EO25" s="271"/>
      <c r="EP25" s="271"/>
      <c r="EQ25" s="271"/>
      <c r="ER25" s="271"/>
      <c r="ES25" s="271"/>
      <c r="ET25" s="271"/>
      <c r="EU25" s="271"/>
      <c r="EV25" s="271"/>
      <c r="EW25" s="271"/>
      <c r="EX25" s="271"/>
      <c r="EY25" s="271"/>
      <c r="EZ25" s="271"/>
      <c r="FA25" s="271"/>
      <c r="FB25" s="271"/>
      <c r="FC25" s="271"/>
      <c r="FD25" s="271"/>
      <c r="FE25" s="271"/>
      <c r="FF25" s="271"/>
      <c r="FG25" s="271"/>
      <c r="FH25" s="271"/>
      <c r="FI25" s="271"/>
      <c r="FJ25" s="271"/>
      <c r="FK25" s="271"/>
      <c r="FL25" s="271"/>
      <c r="FM25" s="271"/>
      <c r="FN25" s="271"/>
      <c r="FO25" s="271"/>
      <c r="FP25" s="271"/>
      <c r="FQ25" s="271"/>
      <c r="FR25" s="271"/>
      <c r="FS25" s="271"/>
      <c r="FT25" s="271"/>
      <c r="FU25" s="272"/>
      <c r="FV25" s="272"/>
      <c r="FW25" s="272"/>
      <c r="FX25" s="272"/>
      <c r="FY25" s="272"/>
      <c r="FZ25" s="272"/>
      <c r="GA25" s="272"/>
      <c r="GB25" s="272"/>
      <c r="GC25" s="272"/>
      <c r="GD25" s="272"/>
      <c r="GE25" s="272"/>
      <c r="GF25" s="272"/>
      <c r="GG25" s="272"/>
      <c r="GH25" s="272"/>
      <c r="GI25" s="272"/>
      <c r="GJ25" s="272"/>
      <c r="GK25" s="272"/>
      <c r="GL25" s="272"/>
      <c r="GM25" s="272"/>
      <c r="GN25" s="272"/>
      <c r="GO25" s="272"/>
      <c r="GP25" s="272"/>
      <c r="GQ25" s="272"/>
      <c r="GR25" s="272"/>
      <c r="GS25" s="272"/>
      <c r="GT25" s="272"/>
      <c r="GU25" s="272"/>
      <c r="GV25" s="272"/>
      <c r="GW25" s="272"/>
      <c r="GX25" s="272"/>
      <c r="GY25" s="272"/>
      <c r="GZ25" s="272"/>
      <c r="HA25" s="272"/>
      <c r="HB25" s="272"/>
      <c r="HC25" s="272"/>
      <c r="HD25" s="272"/>
      <c r="HE25" s="272"/>
      <c r="HF25" s="272"/>
      <c r="HG25" s="272"/>
      <c r="HH25" s="272"/>
      <c r="HI25" s="272"/>
      <c r="HJ25" s="272"/>
      <c r="HK25" s="272"/>
      <c r="HL25" s="272"/>
      <c r="HM25" s="272"/>
      <c r="HN25" s="272"/>
      <c r="HO25" s="272"/>
      <c r="HP25" s="272"/>
      <c r="HQ25" s="272"/>
      <c r="HR25" s="272"/>
      <c r="HS25" s="272"/>
      <c r="HT25" s="272"/>
      <c r="HU25" s="272"/>
      <c r="HV25" s="272"/>
      <c r="HW25" s="272"/>
      <c r="HX25" s="272"/>
      <c r="HY25" s="272"/>
      <c r="HZ25" s="272"/>
      <c r="IA25" s="272"/>
      <c r="IB25" s="272"/>
      <c r="IC25" s="272"/>
      <c r="ID25" s="272"/>
      <c r="IE25" s="272"/>
      <c r="IF25" s="272"/>
      <c r="IG25" s="272"/>
      <c r="IH25" s="272"/>
      <c r="II25" s="272"/>
      <c r="IJ25" s="272"/>
      <c r="IK25" s="272"/>
      <c r="IL25" s="272"/>
      <c r="IM25" s="272"/>
      <c r="IN25" s="272"/>
      <c r="IO25" s="272"/>
      <c r="IP25" s="272"/>
      <c r="IQ25" s="272"/>
      <c r="IR25" s="272"/>
      <c r="IS25" s="272"/>
      <c r="IT25" s="272"/>
      <c r="IU25" s="272"/>
      <c r="IV25" s="272"/>
      <c r="IW25" s="272"/>
      <c r="IX25" s="272"/>
      <c r="IY25" s="272"/>
      <c r="IZ25" s="272"/>
      <c r="JA25" s="272"/>
      <c r="JB25" s="272"/>
      <c r="JC25" s="272"/>
      <c r="JD25" s="272"/>
      <c r="JE25" s="272"/>
      <c r="JF25" s="272"/>
      <c r="JG25" s="272"/>
      <c r="JH25" s="272"/>
      <c r="JI25" s="272"/>
      <c r="JJ25" s="272"/>
      <c r="JK25" s="272"/>
      <c r="JL25" s="272"/>
      <c r="JM25" s="272"/>
      <c r="JN25" s="272"/>
      <c r="JO25" s="272"/>
      <c r="JP25" s="272"/>
      <c r="JQ25" s="272"/>
      <c r="JR25" s="272"/>
    </row>
    <row r="26" spans="1:278" ht="40.200000000000003" customHeight="1" x14ac:dyDescent="0.25">
      <c r="A26" s="458"/>
      <c r="B26" s="338"/>
      <c r="C26" s="462"/>
      <c r="D26" s="462"/>
      <c r="E26" s="465"/>
      <c r="F26" s="465"/>
      <c r="G26" s="465"/>
      <c r="H26" s="468"/>
      <c r="I26" s="471"/>
      <c r="J26" s="474"/>
      <c r="K26" s="451"/>
      <c r="L26" s="451"/>
      <c r="M26" s="477"/>
      <c r="N26" s="451"/>
      <c r="O26" s="338"/>
      <c r="P26" s="338"/>
      <c r="Q26" s="338"/>
      <c r="R26" s="376"/>
      <c r="S26" s="376"/>
      <c r="T26" s="338"/>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1"/>
      <c r="CS26" s="271"/>
      <c r="CT26" s="271"/>
      <c r="CU26" s="271"/>
      <c r="CV26" s="271"/>
      <c r="CW26" s="271"/>
      <c r="CX26" s="271"/>
      <c r="CY26" s="271"/>
      <c r="CZ26" s="271"/>
      <c r="DA26" s="271"/>
      <c r="DB26" s="271"/>
      <c r="DC26" s="271"/>
      <c r="DD26" s="271"/>
      <c r="DE26" s="271"/>
      <c r="DF26" s="271"/>
      <c r="DG26" s="271"/>
      <c r="DH26" s="271"/>
      <c r="DI26" s="271"/>
      <c r="DJ26" s="271"/>
      <c r="DK26" s="271"/>
      <c r="DL26" s="271"/>
      <c r="DM26" s="271"/>
      <c r="DN26" s="271"/>
      <c r="DO26" s="271"/>
      <c r="DP26" s="271"/>
      <c r="DQ26" s="271"/>
      <c r="DR26" s="271"/>
      <c r="DS26" s="271"/>
      <c r="DT26" s="271"/>
      <c r="DU26" s="271"/>
      <c r="DV26" s="271"/>
      <c r="DW26" s="271"/>
      <c r="DX26" s="271"/>
      <c r="DY26" s="271"/>
      <c r="DZ26" s="271"/>
      <c r="EA26" s="271"/>
      <c r="EB26" s="271"/>
      <c r="EC26" s="271"/>
      <c r="ED26" s="271"/>
      <c r="EE26" s="271"/>
      <c r="EF26" s="271"/>
      <c r="EG26" s="271"/>
      <c r="EH26" s="271"/>
      <c r="EI26" s="271"/>
      <c r="EJ26" s="271"/>
      <c r="EK26" s="271"/>
      <c r="EL26" s="271"/>
      <c r="EM26" s="271"/>
      <c r="EN26" s="271"/>
      <c r="EO26" s="271"/>
      <c r="EP26" s="271"/>
      <c r="EQ26" s="271"/>
      <c r="ER26" s="271"/>
      <c r="ES26" s="271"/>
      <c r="ET26" s="271"/>
      <c r="EU26" s="271"/>
      <c r="EV26" s="271"/>
      <c r="EW26" s="271"/>
      <c r="EX26" s="271"/>
      <c r="EY26" s="271"/>
      <c r="EZ26" s="271"/>
      <c r="FA26" s="271"/>
      <c r="FB26" s="271"/>
      <c r="FC26" s="271"/>
      <c r="FD26" s="271"/>
      <c r="FE26" s="271"/>
      <c r="FF26" s="271"/>
      <c r="FG26" s="271"/>
      <c r="FH26" s="271"/>
      <c r="FI26" s="271"/>
      <c r="FJ26" s="271"/>
      <c r="FK26" s="271"/>
      <c r="FL26" s="271"/>
      <c r="FM26" s="271"/>
      <c r="FN26" s="271"/>
      <c r="FO26" s="271"/>
      <c r="FP26" s="271"/>
      <c r="FQ26" s="271"/>
      <c r="FR26" s="271"/>
      <c r="FS26" s="271"/>
      <c r="FT26" s="271"/>
      <c r="FU26" s="272"/>
      <c r="FV26" s="272"/>
      <c r="FW26" s="272"/>
      <c r="FX26" s="272"/>
      <c r="FY26" s="272"/>
      <c r="FZ26" s="272"/>
      <c r="GA26" s="272"/>
      <c r="GB26" s="272"/>
      <c r="GC26" s="272"/>
      <c r="GD26" s="272"/>
      <c r="GE26" s="272"/>
      <c r="GF26" s="272"/>
      <c r="GG26" s="272"/>
      <c r="GH26" s="272"/>
      <c r="GI26" s="272"/>
      <c r="GJ26" s="272"/>
      <c r="GK26" s="272"/>
      <c r="GL26" s="272"/>
      <c r="GM26" s="272"/>
      <c r="GN26" s="272"/>
      <c r="GO26" s="272"/>
      <c r="GP26" s="272"/>
      <c r="GQ26" s="272"/>
      <c r="GR26" s="272"/>
      <c r="GS26" s="272"/>
      <c r="GT26" s="272"/>
      <c r="GU26" s="272"/>
      <c r="GV26" s="272"/>
      <c r="GW26" s="272"/>
      <c r="GX26" s="272"/>
      <c r="GY26" s="272"/>
      <c r="GZ26" s="272"/>
      <c r="HA26" s="272"/>
      <c r="HB26" s="272"/>
      <c r="HC26" s="272"/>
      <c r="HD26" s="272"/>
      <c r="HE26" s="272"/>
      <c r="HF26" s="272"/>
      <c r="HG26" s="272"/>
      <c r="HH26" s="272"/>
      <c r="HI26" s="272"/>
      <c r="HJ26" s="272"/>
      <c r="HK26" s="272"/>
      <c r="HL26" s="272"/>
      <c r="HM26" s="272"/>
      <c r="HN26" s="272"/>
      <c r="HO26" s="272"/>
      <c r="HP26" s="272"/>
      <c r="HQ26" s="272"/>
      <c r="HR26" s="272"/>
      <c r="HS26" s="272"/>
      <c r="HT26" s="272"/>
      <c r="HU26" s="272"/>
      <c r="HV26" s="272"/>
      <c r="HW26" s="272"/>
      <c r="HX26" s="272"/>
      <c r="HY26" s="272"/>
      <c r="HZ26" s="272"/>
      <c r="IA26" s="272"/>
      <c r="IB26" s="272"/>
      <c r="IC26" s="272"/>
      <c r="ID26" s="272"/>
      <c r="IE26" s="272"/>
      <c r="IF26" s="272"/>
      <c r="IG26" s="272"/>
      <c r="IH26" s="272"/>
      <c r="II26" s="272"/>
      <c r="IJ26" s="272"/>
      <c r="IK26" s="272"/>
      <c r="IL26" s="272"/>
      <c r="IM26" s="272"/>
      <c r="IN26" s="272"/>
      <c r="IO26" s="272"/>
      <c r="IP26" s="272"/>
      <c r="IQ26" s="272"/>
      <c r="IR26" s="272"/>
      <c r="IS26" s="272"/>
      <c r="IT26" s="272"/>
      <c r="IU26" s="272"/>
      <c r="IV26" s="272"/>
      <c r="IW26" s="272"/>
      <c r="IX26" s="272"/>
      <c r="IY26" s="272"/>
      <c r="IZ26" s="272"/>
      <c r="JA26" s="272"/>
      <c r="JB26" s="272"/>
      <c r="JC26" s="272"/>
      <c r="JD26" s="272"/>
      <c r="JE26" s="272"/>
      <c r="JF26" s="272"/>
      <c r="JG26" s="272"/>
      <c r="JH26" s="272"/>
      <c r="JI26" s="272"/>
      <c r="JJ26" s="272"/>
      <c r="JK26" s="272"/>
      <c r="JL26" s="272"/>
      <c r="JM26" s="272"/>
      <c r="JN26" s="272"/>
      <c r="JO26" s="272"/>
      <c r="JP26" s="272"/>
      <c r="JQ26" s="272"/>
      <c r="JR26" s="272"/>
    </row>
    <row r="27" spans="1:278" ht="40.200000000000003" customHeight="1" x14ac:dyDescent="0.25">
      <c r="A27" s="458"/>
      <c r="B27" s="338"/>
      <c r="C27" s="462"/>
      <c r="D27" s="462"/>
      <c r="E27" s="465"/>
      <c r="F27" s="465"/>
      <c r="G27" s="465"/>
      <c r="H27" s="468"/>
      <c r="I27" s="471"/>
      <c r="J27" s="474"/>
      <c r="K27" s="451"/>
      <c r="L27" s="451"/>
      <c r="M27" s="477"/>
      <c r="N27" s="451"/>
      <c r="O27" s="338"/>
      <c r="P27" s="338"/>
      <c r="Q27" s="338"/>
      <c r="R27" s="376"/>
      <c r="S27" s="376"/>
      <c r="T27" s="338"/>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271"/>
      <c r="CO27" s="271"/>
      <c r="CP27" s="271"/>
      <c r="CQ27" s="271"/>
      <c r="CR27" s="271"/>
      <c r="CS27" s="271"/>
      <c r="CT27" s="271"/>
      <c r="CU27" s="271"/>
      <c r="CV27" s="271"/>
      <c r="CW27" s="271"/>
      <c r="CX27" s="271"/>
      <c r="CY27" s="271"/>
      <c r="CZ27" s="271"/>
      <c r="DA27" s="271"/>
      <c r="DB27" s="271"/>
      <c r="DC27" s="271"/>
      <c r="DD27" s="271"/>
      <c r="DE27" s="271"/>
      <c r="DF27" s="271"/>
      <c r="DG27" s="271"/>
      <c r="DH27" s="271"/>
      <c r="DI27" s="271"/>
      <c r="DJ27" s="271"/>
      <c r="DK27" s="271"/>
      <c r="DL27" s="271"/>
      <c r="DM27" s="271"/>
      <c r="DN27" s="271"/>
      <c r="DO27" s="271"/>
      <c r="DP27" s="271"/>
      <c r="DQ27" s="271"/>
      <c r="DR27" s="271"/>
      <c r="DS27" s="271"/>
      <c r="DT27" s="271"/>
      <c r="DU27" s="271"/>
      <c r="DV27" s="271"/>
      <c r="DW27" s="271"/>
      <c r="DX27" s="271"/>
      <c r="DY27" s="271"/>
      <c r="DZ27" s="271"/>
      <c r="EA27" s="271"/>
      <c r="EB27" s="271"/>
      <c r="EC27" s="271"/>
      <c r="ED27" s="271"/>
      <c r="EE27" s="271"/>
      <c r="EF27" s="271"/>
      <c r="EG27" s="271"/>
      <c r="EH27" s="271"/>
      <c r="EI27" s="271"/>
      <c r="EJ27" s="271"/>
      <c r="EK27" s="271"/>
      <c r="EL27" s="271"/>
      <c r="EM27" s="271"/>
      <c r="EN27" s="271"/>
      <c r="EO27" s="271"/>
      <c r="EP27" s="271"/>
      <c r="EQ27" s="271"/>
      <c r="ER27" s="271"/>
      <c r="ES27" s="271"/>
      <c r="ET27" s="271"/>
      <c r="EU27" s="271"/>
      <c r="EV27" s="271"/>
      <c r="EW27" s="271"/>
      <c r="EX27" s="271"/>
      <c r="EY27" s="271"/>
      <c r="EZ27" s="271"/>
      <c r="FA27" s="271"/>
      <c r="FB27" s="271"/>
      <c r="FC27" s="271"/>
      <c r="FD27" s="271"/>
      <c r="FE27" s="271"/>
      <c r="FF27" s="271"/>
      <c r="FG27" s="271"/>
      <c r="FH27" s="271"/>
      <c r="FI27" s="271"/>
      <c r="FJ27" s="271"/>
      <c r="FK27" s="271"/>
      <c r="FL27" s="271"/>
      <c r="FM27" s="271"/>
      <c r="FN27" s="271"/>
      <c r="FO27" s="271"/>
      <c r="FP27" s="271"/>
      <c r="FQ27" s="271"/>
      <c r="FR27" s="271"/>
      <c r="FS27" s="271"/>
      <c r="FT27" s="271"/>
      <c r="FU27" s="272"/>
      <c r="FV27" s="272"/>
      <c r="FW27" s="272"/>
      <c r="FX27" s="272"/>
      <c r="FY27" s="272"/>
      <c r="FZ27" s="272"/>
      <c r="GA27" s="272"/>
      <c r="GB27" s="272"/>
      <c r="GC27" s="272"/>
      <c r="GD27" s="272"/>
      <c r="GE27" s="272"/>
      <c r="GF27" s="272"/>
      <c r="GG27" s="272"/>
      <c r="GH27" s="272"/>
      <c r="GI27" s="272"/>
      <c r="GJ27" s="272"/>
      <c r="GK27" s="272"/>
      <c r="GL27" s="272"/>
      <c r="GM27" s="272"/>
      <c r="GN27" s="272"/>
      <c r="GO27" s="272"/>
      <c r="GP27" s="272"/>
      <c r="GQ27" s="272"/>
      <c r="GR27" s="272"/>
      <c r="GS27" s="272"/>
      <c r="GT27" s="272"/>
      <c r="GU27" s="272"/>
      <c r="GV27" s="272"/>
      <c r="GW27" s="272"/>
      <c r="GX27" s="272"/>
      <c r="GY27" s="272"/>
      <c r="GZ27" s="272"/>
      <c r="HA27" s="272"/>
      <c r="HB27" s="272"/>
      <c r="HC27" s="272"/>
      <c r="HD27" s="272"/>
      <c r="HE27" s="272"/>
      <c r="HF27" s="272"/>
      <c r="HG27" s="272"/>
      <c r="HH27" s="272"/>
      <c r="HI27" s="272"/>
      <c r="HJ27" s="272"/>
      <c r="HK27" s="272"/>
      <c r="HL27" s="272"/>
      <c r="HM27" s="272"/>
      <c r="HN27" s="272"/>
      <c r="HO27" s="272"/>
      <c r="HP27" s="272"/>
      <c r="HQ27" s="272"/>
      <c r="HR27" s="272"/>
      <c r="HS27" s="272"/>
      <c r="HT27" s="272"/>
      <c r="HU27" s="272"/>
      <c r="HV27" s="272"/>
      <c r="HW27" s="272"/>
      <c r="HX27" s="272"/>
      <c r="HY27" s="272"/>
      <c r="HZ27" s="272"/>
      <c r="IA27" s="272"/>
      <c r="IB27" s="272"/>
      <c r="IC27" s="272"/>
      <c r="ID27" s="272"/>
      <c r="IE27" s="272"/>
      <c r="IF27" s="272"/>
      <c r="IG27" s="272"/>
      <c r="IH27" s="272"/>
      <c r="II27" s="272"/>
      <c r="IJ27" s="272"/>
      <c r="IK27" s="272"/>
      <c r="IL27" s="272"/>
      <c r="IM27" s="272"/>
      <c r="IN27" s="272"/>
      <c r="IO27" s="272"/>
      <c r="IP27" s="272"/>
      <c r="IQ27" s="272"/>
      <c r="IR27" s="272"/>
      <c r="IS27" s="272"/>
      <c r="IT27" s="272"/>
      <c r="IU27" s="272"/>
      <c r="IV27" s="272"/>
      <c r="IW27" s="272"/>
      <c r="IX27" s="272"/>
      <c r="IY27" s="272"/>
      <c r="IZ27" s="272"/>
      <c r="JA27" s="272"/>
      <c r="JB27" s="272"/>
      <c r="JC27" s="272"/>
      <c r="JD27" s="272"/>
      <c r="JE27" s="272"/>
      <c r="JF27" s="272"/>
      <c r="JG27" s="272"/>
      <c r="JH27" s="272"/>
      <c r="JI27" s="272"/>
      <c r="JJ27" s="272"/>
      <c r="JK27" s="272"/>
      <c r="JL27" s="272"/>
      <c r="JM27" s="272"/>
      <c r="JN27" s="272"/>
      <c r="JO27" s="272"/>
      <c r="JP27" s="272"/>
      <c r="JQ27" s="272"/>
      <c r="JR27" s="272"/>
    </row>
    <row r="28" spans="1:278" ht="40.200000000000003" customHeight="1" x14ac:dyDescent="0.25">
      <c r="A28" s="458"/>
      <c r="B28" s="338"/>
      <c r="C28" s="462"/>
      <c r="D28" s="462"/>
      <c r="E28" s="465"/>
      <c r="F28" s="465"/>
      <c r="G28" s="465"/>
      <c r="H28" s="468"/>
      <c r="I28" s="471"/>
      <c r="J28" s="474"/>
      <c r="K28" s="451"/>
      <c r="L28" s="451"/>
      <c r="M28" s="477"/>
      <c r="N28" s="451"/>
      <c r="O28" s="338"/>
      <c r="P28" s="338"/>
      <c r="Q28" s="338"/>
      <c r="R28" s="376"/>
      <c r="S28" s="376"/>
      <c r="T28" s="338"/>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1"/>
      <c r="CT28" s="271"/>
      <c r="CU28" s="271"/>
      <c r="CV28" s="271"/>
      <c r="CW28" s="271"/>
      <c r="CX28" s="271"/>
      <c r="CY28" s="271"/>
      <c r="CZ28" s="271"/>
      <c r="DA28" s="271"/>
      <c r="DB28" s="271"/>
      <c r="DC28" s="271"/>
      <c r="DD28" s="271"/>
      <c r="DE28" s="271"/>
      <c r="DF28" s="271"/>
      <c r="DG28" s="271"/>
      <c r="DH28" s="271"/>
      <c r="DI28" s="271"/>
      <c r="DJ28" s="271"/>
      <c r="DK28" s="271"/>
      <c r="DL28" s="271"/>
      <c r="DM28" s="271"/>
      <c r="DN28" s="271"/>
      <c r="DO28" s="271"/>
      <c r="DP28" s="271"/>
      <c r="DQ28" s="271"/>
      <c r="DR28" s="271"/>
      <c r="DS28" s="271"/>
      <c r="DT28" s="271"/>
      <c r="DU28" s="271"/>
      <c r="DV28" s="271"/>
      <c r="DW28" s="271"/>
      <c r="DX28" s="271"/>
      <c r="DY28" s="271"/>
      <c r="DZ28" s="271"/>
      <c r="EA28" s="271"/>
      <c r="EB28" s="271"/>
      <c r="EC28" s="271"/>
      <c r="ED28" s="271"/>
      <c r="EE28" s="271"/>
      <c r="EF28" s="271"/>
      <c r="EG28" s="271"/>
      <c r="EH28" s="271"/>
      <c r="EI28" s="271"/>
      <c r="EJ28" s="271"/>
      <c r="EK28" s="271"/>
      <c r="EL28" s="271"/>
      <c r="EM28" s="271"/>
      <c r="EN28" s="271"/>
      <c r="EO28" s="271"/>
      <c r="EP28" s="271"/>
      <c r="EQ28" s="271"/>
      <c r="ER28" s="271"/>
      <c r="ES28" s="271"/>
      <c r="ET28" s="271"/>
      <c r="EU28" s="271"/>
      <c r="EV28" s="271"/>
      <c r="EW28" s="271"/>
      <c r="EX28" s="271"/>
      <c r="EY28" s="271"/>
      <c r="EZ28" s="271"/>
      <c r="FA28" s="271"/>
      <c r="FB28" s="271"/>
      <c r="FC28" s="271"/>
      <c r="FD28" s="271"/>
      <c r="FE28" s="271"/>
      <c r="FF28" s="271"/>
      <c r="FG28" s="271"/>
      <c r="FH28" s="271"/>
      <c r="FI28" s="271"/>
      <c r="FJ28" s="271"/>
      <c r="FK28" s="271"/>
      <c r="FL28" s="271"/>
      <c r="FM28" s="271"/>
      <c r="FN28" s="271"/>
      <c r="FO28" s="271"/>
      <c r="FP28" s="271"/>
      <c r="FQ28" s="271"/>
      <c r="FR28" s="271"/>
      <c r="FS28" s="271"/>
      <c r="FT28" s="271"/>
      <c r="FU28" s="272"/>
      <c r="FV28" s="272"/>
      <c r="FW28" s="272"/>
      <c r="FX28" s="272"/>
      <c r="FY28" s="272"/>
      <c r="FZ28" s="272"/>
      <c r="GA28" s="272"/>
      <c r="GB28" s="272"/>
      <c r="GC28" s="272"/>
      <c r="GD28" s="272"/>
      <c r="GE28" s="272"/>
      <c r="GF28" s="272"/>
      <c r="GG28" s="272"/>
      <c r="GH28" s="272"/>
      <c r="GI28" s="272"/>
      <c r="GJ28" s="272"/>
      <c r="GK28" s="272"/>
      <c r="GL28" s="272"/>
      <c r="GM28" s="272"/>
      <c r="GN28" s="272"/>
      <c r="GO28" s="272"/>
      <c r="GP28" s="272"/>
      <c r="GQ28" s="272"/>
      <c r="GR28" s="272"/>
      <c r="GS28" s="272"/>
      <c r="GT28" s="272"/>
      <c r="GU28" s="272"/>
      <c r="GV28" s="272"/>
      <c r="GW28" s="272"/>
      <c r="GX28" s="272"/>
      <c r="GY28" s="272"/>
      <c r="GZ28" s="272"/>
      <c r="HA28" s="272"/>
      <c r="HB28" s="272"/>
      <c r="HC28" s="272"/>
      <c r="HD28" s="272"/>
      <c r="HE28" s="272"/>
      <c r="HF28" s="272"/>
      <c r="HG28" s="272"/>
      <c r="HH28" s="272"/>
      <c r="HI28" s="272"/>
      <c r="HJ28" s="272"/>
      <c r="HK28" s="272"/>
      <c r="HL28" s="272"/>
      <c r="HM28" s="272"/>
      <c r="HN28" s="272"/>
      <c r="HO28" s="272"/>
      <c r="HP28" s="272"/>
      <c r="HQ28" s="272"/>
      <c r="HR28" s="272"/>
      <c r="HS28" s="272"/>
      <c r="HT28" s="272"/>
      <c r="HU28" s="272"/>
      <c r="HV28" s="272"/>
      <c r="HW28" s="272"/>
      <c r="HX28" s="272"/>
      <c r="HY28" s="272"/>
      <c r="HZ28" s="272"/>
      <c r="IA28" s="272"/>
      <c r="IB28" s="272"/>
      <c r="IC28" s="272"/>
      <c r="ID28" s="272"/>
      <c r="IE28" s="272"/>
      <c r="IF28" s="272"/>
      <c r="IG28" s="272"/>
      <c r="IH28" s="272"/>
      <c r="II28" s="272"/>
      <c r="IJ28" s="272"/>
      <c r="IK28" s="272"/>
      <c r="IL28" s="272"/>
      <c r="IM28" s="272"/>
      <c r="IN28" s="272"/>
      <c r="IO28" s="272"/>
      <c r="IP28" s="272"/>
      <c r="IQ28" s="272"/>
      <c r="IR28" s="272"/>
      <c r="IS28" s="272"/>
      <c r="IT28" s="272"/>
      <c r="IU28" s="272"/>
      <c r="IV28" s="272"/>
      <c r="IW28" s="272"/>
      <c r="IX28" s="272"/>
      <c r="IY28" s="272"/>
      <c r="IZ28" s="272"/>
      <c r="JA28" s="272"/>
      <c r="JB28" s="272"/>
      <c r="JC28" s="272"/>
      <c r="JD28" s="272"/>
      <c r="JE28" s="272"/>
      <c r="JF28" s="272"/>
      <c r="JG28" s="272"/>
      <c r="JH28" s="272"/>
      <c r="JI28" s="272"/>
      <c r="JJ28" s="272"/>
      <c r="JK28" s="272"/>
      <c r="JL28" s="272"/>
      <c r="JM28" s="272"/>
      <c r="JN28" s="272"/>
      <c r="JO28" s="272"/>
      <c r="JP28" s="272"/>
      <c r="JQ28" s="272"/>
      <c r="JR28" s="272"/>
    </row>
    <row r="29" spans="1:278" ht="40.200000000000003" customHeight="1" x14ac:dyDescent="0.25">
      <c r="A29" s="459"/>
      <c r="B29" s="454"/>
      <c r="C29" s="463"/>
      <c r="D29" s="463"/>
      <c r="E29" s="466"/>
      <c r="F29" s="466"/>
      <c r="G29" s="466"/>
      <c r="H29" s="469"/>
      <c r="I29" s="472"/>
      <c r="J29" s="475"/>
      <c r="K29" s="452"/>
      <c r="L29" s="452"/>
      <c r="M29" s="478"/>
      <c r="N29" s="452"/>
      <c r="O29" s="454"/>
      <c r="P29" s="454"/>
      <c r="Q29" s="454"/>
      <c r="R29" s="456"/>
      <c r="S29" s="456"/>
      <c r="T29" s="454"/>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c r="CQ29" s="271"/>
      <c r="CR29" s="271"/>
      <c r="CS29" s="271"/>
      <c r="CT29" s="271"/>
      <c r="CU29" s="271"/>
      <c r="CV29" s="271"/>
      <c r="CW29" s="271"/>
      <c r="CX29" s="271"/>
      <c r="CY29" s="271"/>
      <c r="CZ29" s="271"/>
      <c r="DA29" s="271"/>
      <c r="DB29" s="271"/>
      <c r="DC29" s="271"/>
      <c r="DD29" s="271"/>
      <c r="DE29" s="271"/>
      <c r="DF29" s="271"/>
      <c r="DG29" s="271"/>
      <c r="DH29" s="271"/>
      <c r="DI29" s="271"/>
      <c r="DJ29" s="271"/>
      <c r="DK29" s="271"/>
      <c r="DL29" s="271"/>
      <c r="DM29" s="271"/>
      <c r="DN29" s="271"/>
      <c r="DO29" s="271"/>
      <c r="DP29" s="271"/>
      <c r="DQ29" s="271"/>
      <c r="DR29" s="271"/>
      <c r="DS29" s="271"/>
      <c r="DT29" s="271"/>
      <c r="DU29" s="271"/>
      <c r="DV29" s="271"/>
      <c r="DW29" s="271"/>
      <c r="DX29" s="271"/>
      <c r="DY29" s="271"/>
      <c r="DZ29" s="271"/>
      <c r="EA29" s="271"/>
      <c r="EB29" s="271"/>
      <c r="EC29" s="271"/>
      <c r="ED29" s="271"/>
      <c r="EE29" s="271"/>
      <c r="EF29" s="271"/>
      <c r="EG29" s="271"/>
      <c r="EH29" s="271"/>
      <c r="EI29" s="271"/>
      <c r="EJ29" s="271"/>
      <c r="EK29" s="271"/>
      <c r="EL29" s="271"/>
      <c r="EM29" s="271"/>
      <c r="EN29" s="271"/>
      <c r="EO29" s="271"/>
      <c r="EP29" s="271"/>
      <c r="EQ29" s="271"/>
      <c r="ER29" s="271"/>
      <c r="ES29" s="271"/>
      <c r="ET29" s="271"/>
      <c r="EU29" s="271"/>
      <c r="EV29" s="271"/>
      <c r="EW29" s="271"/>
      <c r="EX29" s="271"/>
      <c r="EY29" s="271"/>
      <c r="EZ29" s="271"/>
      <c r="FA29" s="271"/>
      <c r="FB29" s="271"/>
      <c r="FC29" s="271"/>
      <c r="FD29" s="271"/>
      <c r="FE29" s="271"/>
      <c r="FF29" s="271"/>
      <c r="FG29" s="271"/>
      <c r="FH29" s="271"/>
      <c r="FI29" s="271"/>
      <c r="FJ29" s="271"/>
      <c r="FK29" s="271"/>
      <c r="FL29" s="271"/>
      <c r="FM29" s="271"/>
      <c r="FN29" s="271"/>
      <c r="FO29" s="271"/>
      <c r="FP29" s="271"/>
      <c r="FQ29" s="271"/>
      <c r="FR29" s="271"/>
      <c r="FS29" s="271"/>
      <c r="FT29" s="271"/>
      <c r="FU29" s="272"/>
      <c r="FV29" s="272"/>
      <c r="FW29" s="272"/>
      <c r="FX29" s="272"/>
      <c r="FY29" s="272"/>
      <c r="FZ29" s="272"/>
      <c r="GA29" s="272"/>
      <c r="GB29" s="272"/>
      <c r="GC29" s="272"/>
      <c r="GD29" s="272"/>
      <c r="GE29" s="272"/>
      <c r="GF29" s="272"/>
      <c r="GG29" s="272"/>
      <c r="GH29" s="272"/>
      <c r="GI29" s="272"/>
      <c r="GJ29" s="272"/>
      <c r="GK29" s="272"/>
      <c r="GL29" s="272"/>
      <c r="GM29" s="272"/>
      <c r="GN29" s="272"/>
      <c r="GO29" s="272"/>
      <c r="GP29" s="272"/>
      <c r="GQ29" s="272"/>
      <c r="GR29" s="272"/>
      <c r="GS29" s="272"/>
      <c r="GT29" s="272"/>
      <c r="GU29" s="272"/>
      <c r="GV29" s="272"/>
      <c r="GW29" s="272"/>
      <c r="GX29" s="272"/>
      <c r="GY29" s="272"/>
      <c r="GZ29" s="272"/>
      <c r="HA29" s="272"/>
      <c r="HB29" s="272"/>
      <c r="HC29" s="272"/>
      <c r="HD29" s="272"/>
      <c r="HE29" s="272"/>
      <c r="HF29" s="272"/>
      <c r="HG29" s="272"/>
      <c r="HH29" s="272"/>
      <c r="HI29" s="272"/>
      <c r="HJ29" s="272"/>
      <c r="HK29" s="272"/>
      <c r="HL29" s="272"/>
      <c r="HM29" s="27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2"/>
      <c r="IX29" s="272"/>
      <c r="IY29" s="272"/>
      <c r="IZ29" s="272"/>
      <c r="JA29" s="272"/>
      <c r="JB29" s="272"/>
      <c r="JC29" s="272"/>
      <c r="JD29" s="272"/>
      <c r="JE29" s="272"/>
      <c r="JF29" s="272"/>
      <c r="JG29" s="272"/>
      <c r="JH29" s="272"/>
      <c r="JI29" s="272"/>
      <c r="JJ29" s="272"/>
      <c r="JK29" s="272"/>
      <c r="JL29" s="272"/>
      <c r="JM29" s="272"/>
      <c r="JN29" s="272"/>
      <c r="JO29" s="272"/>
      <c r="JP29" s="272"/>
      <c r="JQ29" s="272"/>
      <c r="JR29" s="272"/>
    </row>
    <row r="30" spans="1:278" ht="40.200000000000003" customHeight="1" x14ac:dyDescent="0.25">
      <c r="A30" s="457">
        <f>'Mapa Final'!A30</f>
        <v>5</v>
      </c>
      <c r="B30" s="460" t="str">
        <f>'Mapa Final'!B30</f>
        <v>Suspensión definitiva o temporal de los Servicios Públicos, o de telefonía celular de los Magistrados</v>
      </c>
      <c r="C30" s="461" t="str">
        <f>'Mapa Final'!C30</f>
        <v>Afectación en la Prestación del Servicio de Justicia</v>
      </c>
      <c r="D30" s="461" t="str">
        <f>'Mapa Final'!D30</f>
        <v>1. No dar trámite de pago oportuno u Omitir el pago.
2. Saldos pendientes que no corresponden en su pago a la Rama Judicial
3. Fallas en la comunicación con el operador del servicio.
4. No aplicación de pagos por parte del operador.
5. Inobservancia al procedimiento.</v>
      </c>
      <c r="E30" s="464" t="str">
        <f>'Mapa Final'!E30</f>
        <v>Inoportunidad en el cumplimiento de las obligaciones derivadas por la contraprestación de servicios públicos domiciliarios y/o de telefonía móvil.</v>
      </c>
      <c r="F30" s="464" t="str">
        <f>'Mapa Final'!F30</f>
        <v>Pérdida de los beneficios obtenidos mediante el uso de servicios públicos, y del beneficio de telefonía celular para los Magistrados de las Altas Cortes.</v>
      </c>
      <c r="G30" s="464" t="str">
        <f>'Mapa Final'!G30</f>
        <v>Ejecución y Administración de Procesos</v>
      </c>
      <c r="H30" s="467" t="str">
        <f>'Mapa Final'!I30</f>
        <v>Alta</v>
      </c>
      <c r="I30" s="470" t="str">
        <f>'Mapa Final'!L30</f>
        <v>Mayor</v>
      </c>
      <c r="J30" s="473" t="str">
        <f>'Mapa Final'!N30</f>
        <v xml:space="preserve">Alto </v>
      </c>
      <c r="K30" s="450" t="str">
        <f>'Mapa Final'!AA30</f>
        <v>Media</v>
      </c>
      <c r="L30" s="450" t="str">
        <f>'Mapa Final'!AE30</f>
        <v>Menor</v>
      </c>
      <c r="M30" s="476" t="str">
        <f>'Mapa Final'!AG30</f>
        <v>Moderado</v>
      </c>
      <c r="N30" s="450" t="str">
        <f>'Mapa Final'!AH30</f>
        <v>Evitar</v>
      </c>
      <c r="O30" s="453" t="s">
        <v>595</v>
      </c>
      <c r="P30" s="453" t="s">
        <v>587</v>
      </c>
      <c r="Q30" s="453"/>
      <c r="R30" s="455">
        <v>44198</v>
      </c>
      <c r="S30" s="455">
        <v>44286</v>
      </c>
      <c r="T30" s="453" t="s">
        <v>596</v>
      </c>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271"/>
      <c r="CT30" s="271"/>
      <c r="CU30" s="271"/>
      <c r="CV30" s="271"/>
      <c r="CW30" s="271"/>
      <c r="CX30" s="271"/>
      <c r="CY30" s="271"/>
      <c r="CZ30" s="271"/>
      <c r="DA30" s="271"/>
      <c r="DB30" s="271"/>
      <c r="DC30" s="271"/>
      <c r="DD30" s="271"/>
      <c r="DE30" s="271"/>
      <c r="DF30" s="271"/>
      <c r="DG30" s="271"/>
      <c r="DH30" s="271"/>
      <c r="DI30" s="271"/>
      <c r="DJ30" s="271"/>
      <c r="DK30" s="271"/>
      <c r="DL30" s="271"/>
      <c r="DM30" s="271"/>
      <c r="DN30" s="271"/>
      <c r="DO30" s="271"/>
      <c r="DP30" s="271"/>
      <c r="DQ30" s="271"/>
      <c r="DR30" s="271"/>
      <c r="DS30" s="271"/>
      <c r="DT30" s="271"/>
      <c r="DU30" s="271"/>
      <c r="DV30" s="271"/>
      <c r="DW30" s="271"/>
      <c r="DX30" s="271"/>
      <c r="DY30" s="271"/>
      <c r="DZ30" s="271"/>
      <c r="EA30" s="271"/>
      <c r="EB30" s="271"/>
      <c r="EC30" s="271"/>
      <c r="ED30" s="271"/>
      <c r="EE30" s="271"/>
      <c r="EF30" s="271"/>
      <c r="EG30" s="271"/>
      <c r="EH30" s="271"/>
      <c r="EI30" s="271"/>
      <c r="EJ30" s="271"/>
      <c r="EK30" s="271"/>
      <c r="EL30" s="271"/>
      <c r="EM30" s="271"/>
      <c r="EN30" s="271"/>
      <c r="EO30" s="271"/>
      <c r="EP30" s="271"/>
      <c r="EQ30" s="271"/>
      <c r="ER30" s="271"/>
      <c r="ES30" s="271"/>
      <c r="ET30" s="271"/>
      <c r="EU30" s="271"/>
      <c r="EV30" s="271"/>
      <c r="EW30" s="271"/>
      <c r="EX30" s="271"/>
      <c r="EY30" s="271"/>
      <c r="EZ30" s="271"/>
      <c r="FA30" s="271"/>
      <c r="FB30" s="271"/>
      <c r="FC30" s="271"/>
      <c r="FD30" s="271"/>
      <c r="FE30" s="271"/>
      <c r="FF30" s="271"/>
      <c r="FG30" s="271"/>
      <c r="FH30" s="271"/>
      <c r="FI30" s="271"/>
      <c r="FJ30" s="271"/>
      <c r="FK30" s="271"/>
      <c r="FL30" s="271"/>
      <c r="FM30" s="271"/>
      <c r="FN30" s="271"/>
      <c r="FO30" s="271"/>
      <c r="FP30" s="271"/>
      <c r="FQ30" s="271"/>
      <c r="FR30" s="271"/>
      <c r="FS30" s="271"/>
      <c r="FT30" s="271"/>
      <c r="FU30" s="272"/>
      <c r="FV30" s="272"/>
      <c r="FW30" s="272"/>
      <c r="FX30" s="272"/>
      <c r="FY30" s="272"/>
      <c r="FZ30" s="272"/>
      <c r="GA30" s="272"/>
      <c r="GB30" s="272"/>
      <c r="GC30" s="272"/>
      <c r="GD30" s="272"/>
      <c r="GE30" s="272"/>
      <c r="GF30" s="272"/>
      <c r="GG30" s="272"/>
      <c r="GH30" s="272"/>
      <c r="GI30" s="272"/>
      <c r="GJ30" s="272"/>
      <c r="GK30" s="272"/>
      <c r="GL30" s="272"/>
      <c r="GM30" s="272"/>
      <c r="GN30" s="272"/>
      <c r="GO30" s="272"/>
      <c r="GP30" s="272"/>
      <c r="GQ30" s="272"/>
      <c r="GR30" s="272"/>
      <c r="GS30" s="272"/>
      <c r="GT30" s="272"/>
      <c r="GU30" s="272"/>
      <c r="GV30" s="272"/>
      <c r="GW30" s="272"/>
      <c r="GX30" s="272"/>
      <c r="GY30" s="272"/>
      <c r="GZ30" s="272"/>
      <c r="HA30" s="272"/>
      <c r="HB30" s="272"/>
      <c r="HC30" s="272"/>
      <c r="HD30" s="272"/>
      <c r="HE30" s="272"/>
      <c r="HF30" s="272"/>
      <c r="HG30" s="272"/>
      <c r="HH30" s="272"/>
      <c r="HI30" s="272"/>
      <c r="HJ30" s="272"/>
      <c r="HK30" s="272"/>
      <c r="HL30" s="272"/>
      <c r="HM30" s="27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2"/>
      <c r="IX30" s="272"/>
      <c r="IY30" s="272"/>
      <c r="IZ30" s="272"/>
      <c r="JA30" s="272"/>
      <c r="JB30" s="272"/>
      <c r="JC30" s="272"/>
      <c r="JD30" s="272"/>
      <c r="JE30" s="272"/>
      <c r="JF30" s="272"/>
      <c r="JG30" s="272"/>
      <c r="JH30" s="272"/>
      <c r="JI30" s="272"/>
      <c r="JJ30" s="272"/>
      <c r="JK30" s="272"/>
      <c r="JL30" s="272"/>
      <c r="JM30" s="272"/>
      <c r="JN30" s="272"/>
      <c r="JO30" s="272"/>
      <c r="JP30" s="272"/>
      <c r="JQ30" s="272"/>
      <c r="JR30" s="272"/>
    </row>
    <row r="31" spans="1:278" ht="40.200000000000003" customHeight="1" x14ac:dyDescent="0.25">
      <c r="A31" s="458"/>
      <c r="B31" s="338"/>
      <c r="C31" s="462"/>
      <c r="D31" s="462"/>
      <c r="E31" s="465"/>
      <c r="F31" s="465"/>
      <c r="G31" s="465"/>
      <c r="H31" s="468"/>
      <c r="I31" s="471"/>
      <c r="J31" s="474"/>
      <c r="K31" s="451"/>
      <c r="L31" s="451"/>
      <c r="M31" s="477"/>
      <c r="N31" s="451"/>
      <c r="O31" s="338"/>
      <c r="P31" s="338"/>
      <c r="Q31" s="338"/>
      <c r="R31" s="376"/>
      <c r="S31" s="376"/>
      <c r="T31" s="338"/>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c r="CQ31" s="271"/>
      <c r="CR31" s="271"/>
      <c r="CS31" s="271"/>
      <c r="CT31" s="271"/>
      <c r="CU31" s="271"/>
      <c r="CV31" s="271"/>
      <c r="CW31" s="271"/>
      <c r="CX31" s="271"/>
      <c r="CY31" s="271"/>
      <c r="CZ31" s="271"/>
      <c r="DA31" s="271"/>
      <c r="DB31" s="271"/>
      <c r="DC31" s="271"/>
      <c r="DD31" s="271"/>
      <c r="DE31" s="271"/>
      <c r="DF31" s="271"/>
      <c r="DG31" s="271"/>
      <c r="DH31" s="271"/>
      <c r="DI31" s="271"/>
      <c r="DJ31" s="271"/>
      <c r="DK31" s="271"/>
      <c r="DL31" s="271"/>
      <c r="DM31" s="271"/>
      <c r="DN31" s="271"/>
      <c r="DO31" s="271"/>
      <c r="DP31" s="271"/>
      <c r="DQ31" s="271"/>
      <c r="DR31" s="271"/>
      <c r="DS31" s="271"/>
      <c r="DT31" s="271"/>
      <c r="DU31" s="271"/>
      <c r="DV31" s="271"/>
      <c r="DW31" s="271"/>
      <c r="DX31" s="271"/>
      <c r="DY31" s="271"/>
      <c r="DZ31" s="271"/>
      <c r="EA31" s="271"/>
      <c r="EB31" s="271"/>
      <c r="EC31" s="271"/>
      <c r="ED31" s="271"/>
      <c r="EE31" s="271"/>
      <c r="EF31" s="271"/>
      <c r="EG31" s="271"/>
      <c r="EH31" s="271"/>
      <c r="EI31" s="271"/>
      <c r="EJ31" s="271"/>
      <c r="EK31" s="271"/>
      <c r="EL31" s="271"/>
      <c r="EM31" s="271"/>
      <c r="EN31" s="271"/>
      <c r="EO31" s="271"/>
      <c r="EP31" s="271"/>
      <c r="EQ31" s="271"/>
      <c r="ER31" s="271"/>
      <c r="ES31" s="271"/>
      <c r="ET31" s="271"/>
      <c r="EU31" s="271"/>
      <c r="EV31" s="271"/>
      <c r="EW31" s="271"/>
      <c r="EX31" s="271"/>
      <c r="EY31" s="271"/>
      <c r="EZ31" s="271"/>
      <c r="FA31" s="271"/>
      <c r="FB31" s="271"/>
      <c r="FC31" s="271"/>
      <c r="FD31" s="271"/>
      <c r="FE31" s="271"/>
      <c r="FF31" s="271"/>
      <c r="FG31" s="271"/>
      <c r="FH31" s="271"/>
      <c r="FI31" s="271"/>
      <c r="FJ31" s="271"/>
      <c r="FK31" s="271"/>
      <c r="FL31" s="271"/>
      <c r="FM31" s="271"/>
      <c r="FN31" s="271"/>
      <c r="FO31" s="271"/>
      <c r="FP31" s="271"/>
      <c r="FQ31" s="271"/>
      <c r="FR31" s="271"/>
      <c r="FS31" s="271"/>
      <c r="FT31" s="271"/>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72"/>
      <c r="HK31" s="272"/>
      <c r="HL31" s="272"/>
      <c r="HM31" s="27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2"/>
      <c r="IX31" s="272"/>
      <c r="IY31" s="272"/>
      <c r="IZ31" s="272"/>
      <c r="JA31" s="272"/>
      <c r="JB31" s="272"/>
      <c r="JC31" s="272"/>
      <c r="JD31" s="272"/>
      <c r="JE31" s="272"/>
      <c r="JF31" s="272"/>
      <c r="JG31" s="272"/>
      <c r="JH31" s="272"/>
      <c r="JI31" s="272"/>
      <c r="JJ31" s="272"/>
      <c r="JK31" s="272"/>
      <c r="JL31" s="272"/>
      <c r="JM31" s="272"/>
      <c r="JN31" s="272"/>
      <c r="JO31" s="272"/>
      <c r="JP31" s="272"/>
      <c r="JQ31" s="272"/>
      <c r="JR31" s="272"/>
    </row>
    <row r="32" spans="1:278" ht="40.200000000000003" customHeight="1" x14ac:dyDescent="0.25">
      <c r="A32" s="458"/>
      <c r="B32" s="338"/>
      <c r="C32" s="462"/>
      <c r="D32" s="462"/>
      <c r="E32" s="465"/>
      <c r="F32" s="465"/>
      <c r="G32" s="465"/>
      <c r="H32" s="468"/>
      <c r="I32" s="471"/>
      <c r="J32" s="474"/>
      <c r="K32" s="451"/>
      <c r="L32" s="451"/>
      <c r="M32" s="477"/>
      <c r="N32" s="451"/>
      <c r="O32" s="338"/>
      <c r="P32" s="338"/>
      <c r="Q32" s="338"/>
      <c r="R32" s="376"/>
      <c r="S32" s="376"/>
      <c r="T32" s="338"/>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c r="DG32" s="271"/>
      <c r="DH32" s="271"/>
      <c r="DI32" s="271"/>
      <c r="DJ32" s="271"/>
      <c r="DK32" s="271"/>
      <c r="DL32" s="271"/>
      <c r="DM32" s="271"/>
      <c r="DN32" s="271"/>
      <c r="DO32" s="271"/>
      <c r="DP32" s="271"/>
      <c r="DQ32" s="271"/>
      <c r="DR32" s="271"/>
      <c r="DS32" s="271"/>
      <c r="DT32" s="271"/>
      <c r="DU32" s="271"/>
      <c r="DV32" s="271"/>
      <c r="DW32" s="271"/>
      <c r="DX32" s="271"/>
      <c r="DY32" s="271"/>
      <c r="DZ32" s="271"/>
      <c r="EA32" s="271"/>
      <c r="EB32" s="271"/>
      <c r="EC32" s="271"/>
      <c r="ED32" s="271"/>
      <c r="EE32" s="271"/>
      <c r="EF32" s="271"/>
      <c r="EG32" s="271"/>
      <c r="EH32" s="271"/>
      <c r="EI32" s="271"/>
      <c r="EJ32" s="271"/>
      <c r="EK32" s="271"/>
      <c r="EL32" s="271"/>
      <c r="EM32" s="271"/>
      <c r="EN32" s="271"/>
      <c r="EO32" s="271"/>
      <c r="EP32" s="271"/>
      <c r="EQ32" s="271"/>
      <c r="ER32" s="271"/>
      <c r="ES32" s="271"/>
      <c r="ET32" s="271"/>
      <c r="EU32" s="271"/>
      <c r="EV32" s="271"/>
      <c r="EW32" s="271"/>
      <c r="EX32" s="271"/>
      <c r="EY32" s="271"/>
      <c r="EZ32" s="271"/>
      <c r="FA32" s="271"/>
      <c r="FB32" s="271"/>
      <c r="FC32" s="271"/>
      <c r="FD32" s="271"/>
      <c r="FE32" s="271"/>
      <c r="FF32" s="271"/>
      <c r="FG32" s="271"/>
      <c r="FH32" s="271"/>
      <c r="FI32" s="271"/>
      <c r="FJ32" s="271"/>
      <c r="FK32" s="271"/>
      <c r="FL32" s="271"/>
      <c r="FM32" s="271"/>
      <c r="FN32" s="271"/>
      <c r="FO32" s="271"/>
      <c r="FP32" s="271"/>
      <c r="FQ32" s="271"/>
      <c r="FR32" s="271"/>
      <c r="FS32" s="271"/>
      <c r="FT32" s="271"/>
      <c r="FU32" s="272"/>
      <c r="FV32" s="272"/>
      <c r="FW32" s="272"/>
      <c r="FX32" s="272"/>
      <c r="FY32" s="272"/>
      <c r="FZ32" s="272"/>
      <c r="GA32" s="272"/>
      <c r="GB32" s="272"/>
      <c r="GC32" s="272"/>
      <c r="GD32" s="272"/>
      <c r="GE32" s="272"/>
      <c r="GF32" s="272"/>
      <c r="GG32" s="272"/>
      <c r="GH32" s="272"/>
      <c r="GI32" s="272"/>
      <c r="GJ32" s="272"/>
      <c r="GK32" s="272"/>
      <c r="GL32" s="272"/>
      <c r="GM32" s="272"/>
      <c r="GN32" s="272"/>
      <c r="GO32" s="272"/>
      <c r="GP32" s="272"/>
      <c r="GQ32" s="272"/>
      <c r="GR32" s="272"/>
      <c r="GS32" s="272"/>
      <c r="GT32" s="272"/>
      <c r="GU32" s="272"/>
      <c r="GV32" s="272"/>
      <c r="GW32" s="272"/>
      <c r="GX32" s="272"/>
      <c r="GY32" s="272"/>
      <c r="GZ32" s="272"/>
      <c r="HA32" s="272"/>
      <c r="HB32" s="272"/>
      <c r="HC32" s="272"/>
      <c r="HD32" s="272"/>
      <c r="HE32" s="272"/>
      <c r="HF32" s="272"/>
      <c r="HG32" s="272"/>
      <c r="HH32" s="272"/>
      <c r="HI32" s="272"/>
      <c r="HJ32" s="272"/>
      <c r="HK32" s="272"/>
      <c r="HL32" s="272"/>
      <c r="HM32" s="272"/>
      <c r="HN32" s="272"/>
      <c r="HO32" s="272"/>
      <c r="HP32" s="272"/>
      <c r="HQ32" s="272"/>
      <c r="HR32" s="272"/>
      <c r="HS32" s="272"/>
      <c r="HT32" s="272"/>
      <c r="HU32" s="272"/>
      <c r="HV32" s="272"/>
      <c r="HW32" s="272"/>
      <c r="HX32" s="272"/>
      <c r="HY32" s="272"/>
      <c r="HZ32" s="272"/>
      <c r="IA32" s="272"/>
      <c r="IB32" s="272"/>
      <c r="IC32" s="272"/>
      <c r="ID32" s="272"/>
      <c r="IE32" s="272"/>
      <c r="IF32" s="272"/>
      <c r="IG32" s="272"/>
      <c r="IH32" s="272"/>
      <c r="II32" s="272"/>
      <c r="IJ32" s="272"/>
      <c r="IK32" s="272"/>
      <c r="IL32" s="272"/>
      <c r="IM32" s="272"/>
      <c r="IN32" s="272"/>
      <c r="IO32" s="272"/>
      <c r="IP32" s="272"/>
      <c r="IQ32" s="272"/>
      <c r="IR32" s="272"/>
      <c r="IS32" s="272"/>
      <c r="IT32" s="272"/>
      <c r="IU32" s="272"/>
      <c r="IV32" s="272"/>
      <c r="IW32" s="272"/>
      <c r="IX32" s="272"/>
      <c r="IY32" s="272"/>
      <c r="IZ32" s="272"/>
      <c r="JA32" s="272"/>
      <c r="JB32" s="272"/>
      <c r="JC32" s="272"/>
      <c r="JD32" s="272"/>
      <c r="JE32" s="272"/>
      <c r="JF32" s="272"/>
      <c r="JG32" s="272"/>
      <c r="JH32" s="272"/>
      <c r="JI32" s="272"/>
      <c r="JJ32" s="272"/>
      <c r="JK32" s="272"/>
      <c r="JL32" s="272"/>
      <c r="JM32" s="272"/>
      <c r="JN32" s="272"/>
      <c r="JO32" s="272"/>
      <c r="JP32" s="272"/>
      <c r="JQ32" s="272"/>
      <c r="JR32" s="272"/>
    </row>
    <row r="33" spans="1:278" ht="40.200000000000003" customHeight="1" x14ac:dyDescent="0.25">
      <c r="A33" s="458"/>
      <c r="B33" s="338"/>
      <c r="C33" s="462"/>
      <c r="D33" s="462"/>
      <c r="E33" s="465"/>
      <c r="F33" s="465"/>
      <c r="G33" s="465"/>
      <c r="H33" s="468"/>
      <c r="I33" s="471"/>
      <c r="J33" s="474"/>
      <c r="K33" s="451"/>
      <c r="L33" s="451"/>
      <c r="M33" s="477"/>
      <c r="N33" s="451"/>
      <c r="O33" s="338"/>
      <c r="P33" s="338"/>
      <c r="Q33" s="338"/>
      <c r="R33" s="376"/>
      <c r="S33" s="376"/>
      <c r="T33" s="338"/>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71"/>
      <c r="DJ33" s="271"/>
      <c r="DK33" s="271"/>
      <c r="DL33" s="271"/>
      <c r="DM33" s="271"/>
      <c r="DN33" s="271"/>
      <c r="DO33" s="271"/>
      <c r="DP33" s="271"/>
      <c r="DQ33" s="271"/>
      <c r="DR33" s="271"/>
      <c r="DS33" s="271"/>
      <c r="DT33" s="271"/>
      <c r="DU33" s="271"/>
      <c r="DV33" s="271"/>
      <c r="DW33" s="271"/>
      <c r="DX33" s="271"/>
      <c r="DY33" s="271"/>
      <c r="DZ33" s="271"/>
      <c r="EA33" s="271"/>
      <c r="EB33" s="271"/>
      <c r="EC33" s="271"/>
      <c r="ED33" s="271"/>
      <c r="EE33" s="271"/>
      <c r="EF33" s="271"/>
      <c r="EG33" s="271"/>
      <c r="EH33" s="271"/>
      <c r="EI33" s="271"/>
      <c r="EJ33" s="271"/>
      <c r="EK33" s="271"/>
      <c r="EL33" s="271"/>
      <c r="EM33" s="271"/>
      <c r="EN33" s="271"/>
      <c r="EO33" s="271"/>
      <c r="EP33" s="271"/>
      <c r="EQ33" s="271"/>
      <c r="ER33" s="271"/>
      <c r="ES33" s="271"/>
      <c r="ET33" s="271"/>
      <c r="EU33" s="271"/>
      <c r="EV33" s="271"/>
      <c r="EW33" s="271"/>
      <c r="EX33" s="271"/>
      <c r="EY33" s="271"/>
      <c r="EZ33" s="271"/>
      <c r="FA33" s="271"/>
      <c r="FB33" s="271"/>
      <c r="FC33" s="271"/>
      <c r="FD33" s="271"/>
      <c r="FE33" s="271"/>
      <c r="FF33" s="271"/>
      <c r="FG33" s="271"/>
      <c r="FH33" s="271"/>
      <c r="FI33" s="271"/>
      <c r="FJ33" s="271"/>
      <c r="FK33" s="271"/>
      <c r="FL33" s="271"/>
      <c r="FM33" s="271"/>
      <c r="FN33" s="271"/>
      <c r="FO33" s="271"/>
      <c r="FP33" s="271"/>
      <c r="FQ33" s="271"/>
      <c r="FR33" s="271"/>
      <c r="FS33" s="271"/>
      <c r="FT33" s="271"/>
      <c r="FU33" s="272"/>
      <c r="FV33" s="272"/>
      <c r="FW33" s="272"/>
      <c r="FX33" s="272"/>
      <c r="FY33" s="272"/>
      <c r="FZ33" s="272"/>
      <c r="GA33" s="272"/>
      <c r="GB33" s="272"/>
      <c r="GC33" s="272"/>
      <c r="GD33" s="272"/>
      <c r="GE33" s="272"/>
      <c r="GF33" s="272"/>
      <c r="GG33" s="272"/>
      <c r="GH33" s="272"/>
      <c r="GI33" s="272"/>
      <c r="GJ33" s="272"/>
      <c r="GK33" s="272"/>
      <c r="GL33" s="272"/>
      <c r="GM33" s="272"/>
      <c r="GN33" s="272"/>
      <c r="GO33" s="272"/>
      <c r="GP33" s="272"/>
      <c r="GQ33" s="272"/>
      <c r="GR33" s="272"/>
      <c r="GS33" s="272"/>
      <c r="GT33" s="272"/>
      <c r="GU33" s="272"/>
      <c r="GV33" s="272"/>
      <c r="GW33" s="272"/>
      <c r="GX33" s="272"/>
      <c r="GY33" s="272"/>
      <c r="GZ33" s="272"/>
      <c r="HA33" s="272"/>
      <c r="HB33" s="272"/>
      <c r="HC33" s="272"/>
      <c r="HD33" s="272"/>
      <c r="HE33" s="272"/>
      <c r="HF33" s="272"/>
      <c r="HG33" s="272"/>
      <c r="HH33" s="272"/>
      <c r="HI33" s="272"/>
      <c r="HJ33" s="272"/>
      <c r="HK33" s="272"/>
      <c r="HL33" s="272"/>
      <c r="HM33" s="272"/>
      <c r="HN33" s="272"/>
      <c r="HO33" s="272"/>
      <c r="HP33" s="272"/>
      <c r="HQ33" s="272"/>
      <c r="HR33" s="272"/>
      <c r="HS33" s="272"/>
      <c r="HT33" s="272"/>
      <c r="HU33" s="272"/>
      <c r="HV33" s="272"/>
      <c r="HW33" s="272"/>
      <c r="HX33" s="272"/>
      <c r="HY33" s="272"/>
      <c r="HZ33" s="272"/>
      <c r="IA33" s="272"/>
      <c r="IB33" s="272"/>
      <c r="IC33" s="272"/>
      <c r="ID33" s="272"/>
      <c r="IE33" s="272"/>
      <c r="IF33" s="272"/>
      <c r="IG33" s="272"/>
      <c r="IH33" s="272"/>
      <c r="II33" s="272"/>
      <c r="IJ33" s="272"/>
      <c r="IK33" s="272"/>
      <c r="IL33" s="272"/>
      <c r="IM33" s="272"/>
      <c r="IN33" s="272"/>
      <c r="IO33" s="272"/>
      <c r="IP33" s="272"/>
      <c r="IQ33" s="272"/>
      <c r="IR33" s="272"/>
      <c r="IS33" s="272"/>
      <c r="IT33" s="272"/>
      <c r="IU33" s="272"/>
      <c r="IV33" s="272"/>
      <c r="IW33" s="272"/>
      <c r="IX33" s="272"/>
      <c r="IY33" s="272"/>
      <c r="IZ33" s="272"/>
      <c r="JA33" s="272"/>
      <c r="JB33" s="272"/>
      <c r="JC33" s="272"/>
      <c r="JD33" s="272"/>
      <c r="JE33" s="272"/>
      <c r="JF33" s="272"/>
      <c r="JG33" s="272"/>
      <c r="JH33" s="272"/>
      <c r="JI33" s="272"/>
      <c r="JJ33" s="272"/>
      <c r="JK33" s="272"/>
      <c r="JL33" s="272"/>
      <c r="JM33" s="272"/>
      <c r="JN33" s="272"/>
      <c r="JO33" s="272"/>
      <c r="JP33" s="272"/>
      <c r="JQ33" s="272"/>
      <c r="JR33" s="272"/>
    </row>
    <row r="34" spans="1:278" ht="40.200000000000003" customHeight="1" x14ac:dyDescent="0.25">
      <c r="A34" s="459"/>
      <c r="B34" s="454"/>
      <c r="C34" s="463"/>
      <c r="D34" s="463"/>
      <c r="E34" s="466"/>
      <c r="F34" s="466"/>
      <c r="G34" s="466"/>
      <c r="H34" s="469"/>
      <c r="I34" s="472"/>
      <c r="J34" s="475"/>
      <c r="K34" s="452"/>
      <c r="L34" s="452"/>
      <c r="M34" s="478"/>
      <c r="N34" s="452"/>
      <c r="O34" s="454"/>
      <c r="P34" s="454"/>
      <c r="Q34" s="454"/>
      <c r="R34" s="456"/>
      <c r="S34" s="456"/>
      <c r="T34" s="454"/>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c r="CN34" s="271"/>
      <c r="CO34" s="271"/>
      <c r="CP34" s="271"/>
      <c r="CQ34" s="271"/>
      <c r="CR34" s="271"/>
      <c r="CS34" s="271"/>
      <c r="CT34" s="271"/>
      <c r="CU34" s="271"/>
      <c r="CV34" s="271"/>
      <c r="CW34" s="271"/>
      <c r="CX34" s="271"/>
      <c r="CY34" s="271"/>
      <c r="CZ34" s="271"/>
      <c r="DA34" s="271"/>
      <c r="DB34" s="271"/>
      <c r="DC34" s="271"/>
      <c r="DD34" s="271"/>
      <c r="DE34" s="271"/>
      <c r="DF34" s="271"/>
      <c r="DG34" s="271"/>
      <c r="DH34" s="271"/>
      <c r="DI34" s="271"/>
      <c r="DJ34" s="271"/>
      <c r="DK34" s="271"/>
      <c r="DL34" s="271"/>
      <c r="DM34" s="271"/>
      <c r="DN34" s="271"/>
      <c r="DO34" s="271"/>
      <c r="DP34" s="271"/>
      <c r="DQ34" s="271"/>
      <c r="DR34" s="271"/>
      <c r="DS34" s="271"/>
      <c r="DT34" s="271"/>
      <c r="DU34" s="271"/>
      <c r="DV34" s="271"/>
      <c r="DW34" s="271"/>
      <c r="DX34" s="271"/>
      <c r="DY34" s="271"/>
      <c r="DZ34" s="271"/>
      <c r="EA34" s="271"/>
      <c r="EB34" s="271"/>
      <c r="EC34" s="271"/>
      <c r="ED34" s="271"/>
      <c r="EE34" s="271"/>
      <c r="EF34" s="271"/>
      <c r="EG34" s="271"/>
      <c r="EH34" s="271"/>
      <c r="EI34" s="271"/>
      <c r="EJ34" s="271"/>
      <c r="EK34" s="271"/>
      <c r="EL34" s="271"/>
      <c r="EM34" s="271"/>
      <c r="EN34" s="271"/>
      <c r="EO34" s="271"/>
      <c r="EP34" s="271"/>
      <c r="EQ34" s="271"/>
      <c r="ER34" s="271"/>
      <c r="ES34" s="271"/>
      <c r="ET34" s="271"/>
      <c r="EU34" s="271"/>
      <c r="EV34" s="271"/>
      <c r="EW34" s="271"/>
      <c r="EX34" s="271"/>
      <c r="EY34" s="271"/>
      <c r="EZ34" s="271"/>
      <c r="FA34" s="271"/>
      <c r="FB34" s="271"/>
      <c r="FC34" s="271"/>
      <c r="FD34" s="271"/>
      <c r="FE34" s="271"/>
      <c r="FF34" s="271"/>
      <c r="FG34" s="271"/>
      <c r="FH34" s="271"/>
      <c r="FI34" s="271"/>
      <c r="FJ34" s="271"/>
      <c r="FK34" s="271"/>
      <c r="FL34" s="271"/>
      <c r="FM34" s="271"/>
      <c r="FN34" s="271"/>
      <c r="FO34" s="271"/>
      <c r="FP34" s="271"/>
      <c r="FQ34" s="271"/>
      <c r="FR34" s="271"/>
      <c r="FS34" s="271"/>
      <c r="FT34" s="271"/>
      <c r="FU34" s="272"/>
      <c r="FV34" s="272"/>
      <c r="FW34" s="272"/>
      <c r="FX34" s="272"/>
      <c r="FY34" s="272"/>
      <c r="FZ34" s="272"/>
      <c r="GA34" s="272"/>
      <c r="GB34" s="272"/>
      <c r="GC34" s="272"/>
      <c r="GD34" s="272"/>
      <c r="GE34" s="272"/>
      <c r="GF34" s="272"/>
      <c r="GG34" s="272"/>
      <c r="GH34" s="272"/>
      <c r="GI34" s="272"/>
      <c r="GJ34" s="272"/>
      <c r="GK34" s="272"/>
      <c r="GL34" s="272"/>
      <c r="GM34" s="272"/>
      <c r="GN34" s="272"/>
      <c r="GO34" s="272"/>
      <c r="GP34" s="272"/>
      <c r="GQ34" s="272"/>
      <c r="GR34" s="272"/>
      <c r="GS34" s="272"/>
      <c r="GT34" s="272"/>
      <c r="GU34" s="272"/>
      <c r="GV34" s="272"/>
      <c r="GW34" s="272"/>
      <c r="GX34" s="272"/>
      <c r="GY34" s="272"/>
      <c r="GZ34" s="272"/>
      <c r="HA34" s="272"/>
      <c r="HB34" s="272"/>
      <c r="HC34" s="272"/>
      <c r="HD34" s="272"/>
      <c r="HE34" s="272"/>
      <c r="HF34" s="272"/>
      <c r="HG34" s="272"/>
      <c r="HH34" s="272"/>
      <c r="HI34" s="272"/>
      <c r="HJ34" s="272"/>
      <c r="HK34" s="272"/>
      <c r="HL34" s="272"/>
      <c r="HM34" s="272"/>
      <c r="HN34" s="272"/>
      <c r="HO34" s="272"/>
      <c r="HP34" s="272"/>
      <c r="HQ34" s="272"/>
      <c r="HR34" s="272"/>
      <c r="HS34" s="272"/>
      <c r="HT34" s="272"/>
      <c r="HU34" s="272"/>
      <c r="HV34" s="272"/>
      <c r="HW34" s="272"/>
      <c r="HX34" s="272"/>
      <c r="HY34" s="272"/>
      <c r="HZ34" s="272"/>
      <c r="IA34" s="272"/>
      <c r="IB34" s="272"/>
      <c r="IC34" s="272"/>
      <c r="ID34" s="272"/>
      <c r="IE34" s="272"/>
      <c r="IF34" s="272"/>
      <c r="IG34" s="272"/>
      <c r="IH34" s="272"/>
      <c r="II34" s="272"/>
      <c r="IJ34" s="272"/>
      <c r="IK34" s="272"/>
      <c r="IL34" s="272"/>
      <c r="IM34" s="272"/>
      <c r="IN34" s="272"/>
      <c r="IO34" s="272"/>
      <c r="IP34" s="272"/>
      <c r="IQ34" s="272"/>
      <c r="IR34" s="272"/>
      <c r="IS34" s="272"/>
      <c r="IT34" s="272"/>
      <c r="IU34" s="272"/>
      <c r="IV34" s="272"/>
      <c r="IW34" s="272"/>
      <c r="IX34" s="272"/>
      <c r="IY34" s="272"/>
      <c r="IZ34" s="272"/>
      <c r="JA34" s="272"/>
      <c r="JB34" s="272"/>
      <c r="JC34" s="272"/>
      <c r="JD34" s="272"/>
      <c r="JE34" s="272"/>
      <c r="JF34" s="272"/>
      <c r="JG34" s="272"/>
      <c r="JH34" s="272"/>
      <c r="JI34" s="272"/>
      <c r="JJ34" s="272"/>
      <c r="JK34" s="272"/>
      <c r="JL34" s="272"/>
      <c r="JM34" s="272"/>
      <c r="JN34" s="272"/>
      <c r="JO34" s="272"/>
      <c r="JP34" s="272"/>
      <c r="JQ34" s="272"/>
      <c r="JR34" s="272"/>
    </row>
    <row r="35" spans="1:278" ht="40.200000000000003" customHeight="1" x14ac:dyDescent="0.25">
      <c r="A35" s="457">
        <f>'Mapa Final'!A35</f>
        <v>6</v>
      </c>
      <c r="B35" s="460" t="str">
        <f>'Mapa Final'!B35</f>
        <v>Tener registros desactualizados del parque automotor de la Rama Judicial (Hojas de vida de los vehículos, reporte de novedades) y/o pérdida de la información anéxa documentada.</v>
      </c>
      <c r="C35" s="461" t="str">
        <f>'Mapa Final'!C35</f>
        <v>Incumplimiento de las metas establecidas</v>
      </c>
      <c r="D35" s="461" t="str">
        <f>'Mapa Final'!D35</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64" t="str">
        <f>'Mapa Final'!E35</f>
        <v>No ejecución de las acciones requeridad para la actualización de los registros</v>
      </c>
      <c r="F35" s="464" t="str">
        <f>'Mapa Final'!F35</f>
        <v>Falta de información para realizar seguimiento en términos de cumplimiento, detección y análisis de las novedades de los vehículos.</v>
      </c>
      <c r="G35" s="464" t="str">
        <f>'Mapa Final'!G35</f>
        <v>Ejecución y Administración de Procesos</v>
      </c>
      <c r="H35" s="467" t="str">
        <f>'Mapa Final'!I35</f>
        <v>Alta</v>
      </c>
      <c r="I35" s="470" t="str">
        <f>'Mapa Final'!L35</f>
        <v>Menor</v>
      </c>
      <c r="J35" s="473" t="str">
        <f>'Mapa Final'!N35</f>
        <v>Moderado</v>
      </c>
      <c r="K35" s="450" t="str">
        <f>'Mapa Final'!AA35</f>
        <v>Media</v>
      </c>
      <c r="L35" s="450" t="str">
        <f>'Mapa Final'!AE35</f>
        <v>Menor</v>
      </c>
      <c r="M35" s="476" t="str">
        <f>'Mapa Final'!AG35</f>
        <v>Moderado</v>
      </c>
      <c r="N35" s="450" t="str">
        <f>'Mapa Final'!AH35</f>
        <v>Evitar</v>
      </c>
      <c r="O35" s="453" t="s">
        <v>597</v>
      </c>
      <c r="P35" s="453" t="s">
        <v>587</v>
      </c>
      <c r="Q35" s="453"/>
      <c r="R35" s="455">
        <v>44198</v>
      </c>
      <c r="S35" s="455">
        <v>44286</v>
      </c>
      <c r="T35" s="453" t="s">
        <v>596</v>
      </c>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271"/>
      <c r="CO35" s="271"/>
      <c r="CP35" s="271"/>
      <c r="CQ35" s="271"/>
      <c r="CR35" s="271"/>
      <c r="CS35" s="271"/>
      <c r="CT35" s="271"/>
      <c r="CU35" s="271"/>
      <c r="CV35" s="271"/>
      <c r="CW35" s="271"/>
      <c r="CX35" s="271"/>
      <c r="CY35" s="271"/>
      <c r="CZ35" s="271"/>
      <c r="DA35" s="271"/>
      <c r="DB35" s="271"/>
      <c r="DC35" s="271"/>
      <c r="DD35" s="271"/>
      <c r="DE35" s="271"/>
      <c r="DF35" s="271"/>
      <c r="DG35" s="271"/>
      <c r="DH35" s="271"/>
      <c r="DI35" s="271"/>
      <c r="DJ35" s="271"/>
      <c r="DK35" s="271"/>
      <c r="DL35" s="271"/>
      <c r="DM35" s="271"/>
      <c r="DN35" s="271"/>
      <c r="DO35" s="271"/>
      <c r="DP35" s="271"/>
      <c r="DQ35" s="271"/>
      <c r="DR35" s="271"/>
      <c r="DS35" s="271"/>
      <c r="DT35" s="271"/>
      <c r="DU35" s="271"/>
      <c r="DV35" s="271"/>
      <c r="DW35" s="271"/>
      <c r="DX35" s="271"/>
      <c r="DY35" s="271"/>
      <c r="DZ35" s="271"/>
      <c r="EA35" s="271"/>
      <c r="EB35" s="271"/>
      <c r="EC35" s="271"/>
      <c r="ED35" s="271"/>
      <c r="EE35" s="271"/>
      <c r="EF35" s="271"/>
      <c r="EG35" s="271"/>
      <c r="EH35" s="271"/>
      <c r="EI35" s="271"/>
      <c r="EJ35" s="271"/>
      <c r="EK35" s="271"/>
      <c r="EL35" s="271"/>
      <c r="EM35" s="271"/>
      <c r="EN35" s="271"/>
      <c r="EO35" s="271"/>
      <c r="EP35" s="271"/>
      <c r="EQ35" s="271"/>
      <c r="ER35" s="271"/>
      <c r="ES35" s="271"/>
      <c r="ET35" s="271"/>
      <c r="EU35" s="271"/>
      <c r="EV35" s="271"/>
      <c r="EW35" s="271"/>
      <c r="EX35" s="271"/>
      <c r="EY35" s="271"/>
      <c r="EZ35" s="271"/>
      <c r="FA35" s="271"/>
      <c r="FB35" s="271"/>
      <c r="FC35" s="271"/>
      <c r="FD35" s="271"/>
      <c r="FE35" s="271"/>
      <c r="FF35" s="271"/>
      <c r="FG35" s="271"/>
      <c r="FH35" s="271"/>
      <c r="FI35" s="271"/>
      <c r="FJ35" s="271"/>
      <c r="FK35" s="271"/>
      <c r="FL35" s="271"/>
      <c r="FM35" s="271"/>
      <c r="FN35" s="271"/>
      <c r="FO35" s="271"/>
      <c r="FP35" s="271"/>
      <c r="FQ35" s="271"/>
      <c r="FR35" s="271"/>
      <c r="FS35" s="271"/>
      <c r="FT35" s="271"/>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72"/>
      <c r="HK35" s="272"/>
      <c r="HL35" s="272"/>
      <c r="HM35" s="27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72"/>
      <c r="IX35" s="272"/>
      <c r="IY35" s="272"/>
      <c r="IZ35" s="272"/>
      <c r="JA35" s="272"/>
      <c r="JB35" s="272"/>
      <c r="JC35" s="272"/>
      <c r="JD35" s="272"/>
      <c r="JE35" s="272"/>
      <c r="JF35" s="272"/>
      <c r="JG35" s="272"/>
      <c r="JH35" s="272"/>
      <c r="JI35" s="272"/>
      <c r="JJ35" s="272"/>
      <c r="JK35" s="272"/>
      <c r="JL35" s="272"/>
      <c r="JM35" s="272"/>
      <c r="JN35" s="272"/>
      <c r="JO35" s="272"/>
      <c r="JP35" s="272"/>
      <c r="JQ35" s="272"/>
      <c r="JR35" s="272"/>
    </row>
    <row r="36" spans="1:278" ht="40.200000000000003" customHeight="1" x14ac:dyDescent="0.25">
      <c r="A36" s="458"/>
      <c r="B36" s="338"/>
      <c r="C36" s="462"/>
      <c r="D36" s="462"/>
      <c r="E36" s="465"/>
      <c r="F36" s="465"/>
      <c r="G36" s="465"/>
      <c r="H36" s="468"/>
      <c r="I36" s="471"/>
      <c r="J36" s="474"/>
      <c r="K36" s="451"/>
      <c r="L36" s="451"/>
      <c r="M36" s="477"/>
      <c r="N36" s="451"/>
      <c r="O36" s="338"/>
      <c r="P36" s="338"/>
      <c r="Q36" s="338"/>
      <c r="R36" s="376"/>
      <c r="S36" s="376"/>
      <c r="T36" s="338"/>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271"/>
      <c r="CM36" s="271"/>
      <c r="CN36" s="271"/>
      <c r="CO36" s="271"/>
      <c r="CP36" s="271"/>
      <c r="CQ36" s="271"/>
      <c r="CR36" s="271"/>
      <c r="CS36" s="271"/>
      <c r="CT36" s="271"/>
      <c r="CU36" s="271"/>
      <c r="CV36" s="271"/>
      <c r="CW36" s="271"/>
      <c r="CX36" s="271"/>
      <c r="CY36" s="271"/>
      <c r="CZ36" s="271"/>
      <c r="DA36" s="271"/>
      <c r="DB36" s="271"/>
      <c r="DC36" s="271"/>
      <c r="DD36" s="271"/>
      <c r="DE36" s="271"/>
      <c r="DF36" s="271"/>
      <c r="DG36" s="271"/>
      <c r="DH36" s="271"/>
      <c r="DI36" s="271"/>
      <c r="DJ36" s="271"/>
      <c r="DK36" s="271"/>
      <c r="DL36" s="271"/>
      <c r="DM36" s="271"/>
      <c r="DN36" s="271"/>
      <c r="DO36" s="271"/>
      <c r="DP36" s="271"/>
      <c r="DQ36" s="271"/>
      <c r="DR36" s="271"/>
      <c r="DS36" s="271"/>
      <c r="DT36" s="271"/>
      <c r="DU36" s="271"/>
      <c r="DV36" s="271"/>
      <c r="DW36" s="271"/>
      <c r="DX36" s="271"/>
      <c r="DY36" s="271"/>
      <c r="DZ36" s="271"/>
      <c r="EA36" s="271"/>
      <c r="EB36" s="271"/>
      <c r="EC36" s="271"/>
      <c r="ED36" s="271"/>
      <c r="EE36" s="271"/>
      <c r="EF36" s="271"/>
      <c r="EG36" s="271"/>
      <c r="EH36" s="271"/>
      <c r="EI36" s="271"/>
      <c r="EJ36" s="271"/>
      <c r="EK36" s="271"/>
      <c r="EL36" s="271"/>
      <c r="EM36" s="271"/>
      <c r="EN36" s="271"/>
      <c r="EO36" s="271"/>
      <c r="EP36" s="271"/>
      <c r="EQ36" s="271"/>
      <c r="ER36" s="271"/>
      <c r="ES36" s="271"/>
      <c r="ET36" s="271"/>
      <c r="EU36" s="271"/>
      <c r="EV36" s="271"/>
      <c r="EW36" s="271"/>
      <c r="EX36" s="271"/>
      <c r="EY36" s="271"/>
      <c r="EZ36" s="271"/>
      <c r="FA36" s="271"/>
      <c r="FB36" s="271"/>
      <c r="FC36" s="271"/>
      <c r="FD36" s="271"/>
      <c r="FE36" s="271"/>
      <c r="FF36" s="271"/>
      <c r="FG36" s="271"/>
      <c r="FH36" s="271"/>
      <c r="FI36" s="271"/>
      <c r="FJ36" s="271"/>
      <c r="FK36" s="271"/>
      <c r="FL36" s="271"/>
      <c r="FM36" s="271"/>
      <c r="FN36" s="271"/>
      <c r="FO36" s="271"/>
      <c r="FP36" s="271"/>
      <c r="FQ36" s="271"/>
      <c r="FR36" s="271"/>
      <c r="FS36" s="271"/>
      <c r="FT36" s="271"/>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72"/>
      <c r="HK36" s="272"/>
      <c r="HL36" s="272"/>
      <c r="HM36" s="27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72"/>
      <c r="IX36" s="272"/>
      <c r="IY36" s="272"/>
      <c r="IZ36" s="272"/>
      <c r="JA36" s="272"/>
      <c r="JB36" s="272"/>
      <c r="JC36" s="272"/>
      <c r="JD36" s="272"/>
      <c r="JE36" s="272"/>
      <c r="JF36" s="272"/>
      <c r="JG36" s="272"/>
      <c r="JH36" s="272"/>
      <c r="JI36" s="272"/>
      <c r="JJ36" s="272"/>
      <c r="JK36" s="272"/>
      <c r="JL36" s="272"/>
      <c r="JM36" s="272"/>
      <c r="JN36" s="272"/>
      <c r="JO36" s="272"/>
      <c r="JP36" s="272"/>
      <c r="JQ36" s="272"/>
      <c r="JR36" s="272"/>
    </row>
    <row r="37" spans="1:278" ht="40.200000000000003" customHeight="1" x14ac:dyDescent="0.25">
      <c r="A37" s="458"/>
      <c r="B37" s="338"/>
      <c r="C37" s="462"/>
      <c r="D37" s="462"/>
      <c r="E37" s="465"/>
      <c r="F37" s="465"/>
      <c r="G37" s="465"/>
      <c r="H37" s="468"/>
      <c r="I37" s="471"/>
      <c r="J37" s="474"/>
      <c r="K37" s="451"/>
      <c r="L37" s="451"/>
      <c r="M37" s="477"/>
      <c r="N37" s="451"/>
      <c r="O37" s="338"/>
      <c r="P37" s="338"/>
      <c r="Q37" s="338"/>
      <c r="R37" s="376"/>
      <c r="S37" s="376"/>
      <c r="T37" s="338"/>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c r="CJ37" s="271"/>
      <c r="CK37" s="271"/>
      <c r="CL37" s="271"/>
      <c r="CM37" s="271"/>
      <c r="CN37" s="271"/>
      <c r="CO37" s="271"/>
      <c r="CP37" s="271"/>
      <c r="CQ37" s="271"/>
      <c r="CR37" s="271"/>
      <c r="CS37" s="271"/>
      <c r="CT37" s="271"/>
      <c r="CU37" s="271"/>
      <c r="CV37" s="271"/>
      <c r="CW37" s="271"/>
      <c r="CX37" s="271"/>
      <c r="CY37" s="271"/>
      <c r="CZ37" s="271"/>
      <c r="DA37" s="271"/>
      <c r="DB37" s="271"/>
      <c r="DC37" s="271"/>
      <c r="DD37" s="271"/>
      <c r="DE37" s="271"/>
      <c r="DF37" s="271"/>
      <c r="DG37" s="271"/>
      <c r="DH37" s="271"/>
      <c r="DI37" s="271"/>
      <c r="DJ37" s="271"/>
      <c r="DK37" s="271"/>
      <c r="DL37" s="271"/>
      <c r="DM37" s="271"/>
      <c r="DN37" s="271"/>
      <c r="DO37" s="271"/>
      <c r="DP37" s="271"/>
      <c r="DQ37" s="271"/>
      <c r="DR37" s="271"/>
      <c r="DS37" s="271"/>
      <c r="DT37" s="271"/>
      <c r="DU37" s="271"/>
      <c r="DV37" s="271"/>
      <c r="DW37" s="271"/>
      <c r="DX37" s="271"/>
      <c r="DY37" s="271"/>
      <c r="DZ37" s="271"/>
      <c r="EA37" s="271"/>
      <c r="EB37" s="271"/>
      <c r="EC37" s="271"/>
      <c r="ED37" s="271"/>
      <c r="EE37" s="271"/>
      <c r="EF37" s="271"/>
      <c r="EG37" s="271"/>
      <c r="EH37" s="271"/>
      <c r="EI37" s="271"/>
      <c r="EJ37" s="271"/>
      <c r="EK37" s="271"/>
      <c r="EL37" s="271"/>
      <c r="EM37" s="271"/>
      <c r="EN37" s="271"/>
      <c r="EO37" s="271"/>
      <c r="EP37" s="271"/>
      <c r="EQ37" s="271"/>
      <c r="ER37" s="271"/>
      <c r="ES37" s="271"/>
      <c r="ET37" s="271"/>
      <c r="EU37" s="271"/>
      <c r="EV37" s="271"/>
      <c r="EW37" s="271"/>
      <c r="EX37" s="271"/>
      <c r="EY37" s="271"/>
      <c r="EZ37" s="271"/>
      <c r="FA37" s="271"/>
      <c r="FB37" s="271"/>
      <c r="FC37" s="271"/>
      <c r="FD37" s="271"/>
      <c r="FE37" s="271"/>
      <c r="FF37" s="271"/>
      <c r="FG37" s="271"/>
      <c r="FH37" s="271"/>
      <c r="FI37" s="271"/>
      <c r="FJ37" s="271"/>
      <c r="FK37" s="271"/>
      <c r="FL37" s="271"/>
      <c r="FM37" s="271"/>
      <c r="FN37" s="271"/>
      <c r="FO37" s="271"/>
      <c r="FP37" s="271"/>
      <c r="FQ37" s="271"/>
      <c r="FR37" s="271"/>
      <c r="FS37" s="271"/>
      <c r="FT37" s="271"/>
      <c r="FU37" s="272"/>
      <c r="FV37" s="272"/>
      <c r="FW37" s="272"/>
      <c r="FX37" s="272"/>
      <c r="FY37" s="272"/>
      <c r="FZ37" s="272"/>
      <c r="GA37" s="272"/>
      <c r="GB37" s="272"/>
      <c r="GC37" s="272"/>
      <c r="GD37" s="272"/>
      <c r="GE37" s="272"/>
      <c r="GF37" s="272"/>
      <c r="GG37" s="272"/>
      <c r="GH37" s="272"/>
      <c r="GI37" s="272"/>
      <c r="GJ37" s="272"/>
      <c r="GK37" s="272"/>
      <c r="GL37" s="272"/>
      <c r="GM37" s="272"/>
      <c r="GN37" s="272"/>
      <c r="GO37" s="272"/>
      <c r="GP37" s="272"/>
      <c r="GQ37" s="272"/>
      <c r="GR37" s="272"/>
      <c r="GS37" s="272"/>
      <c r="GT37" s="272"/>
      <c r="GU37" s="272"/>
      <c r="GV37" s="272"/>
      <c r="GW37" s="272"/>
      <c r="GX37" s="272"/>
      <c r="GY37" s="272"/>
      <c r="GZ37" s="272"/>
      <c r="HA37" s="272"/>
      <c r="HB37" s="272"/>
      <c r="HC37" s="272"/>
      <c r="HD37" s="272"/>
      <c r="HE37" s="272"/>
      <c r="HF37" s="272"/>
      <c r="HG37" s="272"/>
      <c r="HH37" s="272"/>
      <c r="HI37" s="272"/>
      <c r="HJ37" s="272"/>
      <c r="HK37" s="272"/>
      <c r="HL37" s="272"/>
      <c r="HM37" s="272"/>
      <c r="HN37" s="272"/>
      <c r="HO37" s="272"/>
      <c r="HP37" s="272"/>
      <c r="HQ37" s="272"/>
      <c r="HR37" s="272"/>
      <c r="HS37" s="272"/>
      <c r="HT37" s="272"/>
      <c r="HU37" s="272"/>
      <c r="HV37" s="272"/>
      <c r="HW37" s="272"/>
      <c r="HX37" s="272"/>
      <c r="HY37" s="272"/>
      <c r="HZ37" s="272"/>
      <c r="IA37" s="272"/>
      <c r="IB37" s="272"/>
      <c r="IC37" s="272"/>
      <c r="ID37" s="272"/>
      <c r="IE37" s="272"/>
      <c r="IF37" s="272"/>
      <c r="IG37" s="272"/>
      <c r="IH37" s="272"/>
      <c r="II37" s="272"/>
      <c r="IJ37" s="272"/>
      <c r="IK37" s="272"/>
      <c r="IL37" s="272"/>
      <c r="IM37" s="272"/>
      <c r="IN37" s="272"/>
      <c r="IO37" s="272"/>
      <c r="IP37" s="272"/>
      <c r="IQ37" s="272"/>
      <c r="IR37" s="272"/>
      <c r="IS37" s="272"/>
      <c r="IT37" s="272"/>
      <c r="IU37" s="272"/>
      <c r="IV37" s="272"/>
      <c r="IW37" s="272"/>
      <c r="IX37" s="272"/>
      <c r="IY37" s="272"/>
      <c r="IZ37" s="272"/>
      <c r="JA37" s="272"/>
      <c r="JB37" s="272"/>
      <c r="JC37" s="272"/>
      <c r="JD37" s="272"/>
      <c r="JE37" s="272"/>
      <c r="JF37" s="272"/>
      <c r="JG37" s="272"/>
      <c r="JH37" s="272"/>
      <c r="JI37" s="272"/>
      <c r="JJ37" s="272"/>
      <c r="JK37" s="272"/>
      <c r="JL37" s="272"/>
      <c r="JM37" s="272"/>
      <c r="JN37" s="272"/>
      <c r="JO37" s="272"/>
      <c r="JP37" s="272"/>
      <c r="JQ37" s="272"/>
      <c r="JR37" s="272"/>
    </row>
    <row r="38" spans="1:278" ht="40.200000000000003" customHeight="1" x14ac:dyDescent="0.25">
      <c r="A38" s="458"/>
      <c r="B38" s="338"/>
      <c r="C38" s="462"/>
      <c r="D38" s="462"/>
      <c r="E38" s="465"/>
      <c r="F38" s="465"/>
      <c r="G38" s="465"/>
      <c r="H38" s="468"/>
      <c r="I38" s="471"/>
      <c r="J38" s="474"/>
      <c r="K38" s="451"/>
      <c r="L38" s="451"/>
      <c r="M38" s="477"/>
      <c r="N38" s="451"/>
      <c r="O38" s="338"/>
      <c r="P38" s="338"/>
      <c r="Q38" s="338"/>
      <c r="R38" s="376"/>
      <c r="S38" s="376"/>
      <c r="T38" s="338"/>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271"/>
      <c r="DE38" s="271"/>
      <c r="DF38" s="271"/>
      <c r="DG38" s="271"/>
      <c r="DH38" s="271"/>
      <c r="DI38" s="271"/>
      <c r="DJ38" s="271"/>
      <c r="DK38" s="271"/>
      <c r="DL38" s="271"/>
      <c r="DM38" s="271"/>
      <c r="DN38" s="271"/>
      <c r="DO38" s="271"/>
      <c r="DP38" s="271"/>
      <c r="DQ38" s="271"/>
      <c r="DR38" s="271"/>
      <c r="DS38" s="271"/>
      <c r="DT38" s="271"/>
      <c r="DU38" s="271"/>
      <c r="DV38" s="271"/>
      <c r="DW38" s="271"/>
      <c r="DX38" s="271"/>
      <c r="DY38" s="271"/>
      <c r="DZ38" s="271"/>
      <c r="EA38" s="271"/>
      <c r="EB38" s="271"/>
      <c r="EC38" s="271"/>
      <c r="ED38" s="271"/>
      <c r="EE38" s="271"/>
      <c r="EF38" s="271"/>
      <c r="EG38" s="271"/>
      <c r="EH38" s="271"/>
      <c r="EI38" s="271"/>
      <c r="EJ38" s="271"/>
      <c r="EK38" s="271"/>
      <c r="EL38" s="271"/>
      <c r="EM38" s="271"/>
      <c r="EN38" s="271"/>
      <c r="EO38" s="271"/>
      <c r="EP38" s="271"/>
      <c r="EQ38" s="271"/>
      <c r="ER38" s="271"/>
      <c r="ES38" s="271"/>
      <c r="ET38" s="271"/>
      <c r="EU38" s="271"/>
      <c r="EV38" s="271"/>
      <c r="EW38" s="271"/>
      <c r="EX38" s="271"/>
      <c r="EY38" s="271"/>
      <c r="EZ38" s="271"/>
      <c r="FA38" s="271"/>
      <c r="FB38" s="271"/>
      <c r="FC38" s="271"/>
      <c r="FD38" s="271"/>
      <c r="FE38" s="271"/>
      <c r="FF38" s="271"/>
      <c r="FG38" s="271"/>
      <c r="FH38" s="271"/>
      <c r="FI38" s="271"/>
      <c r="FJ38" s="271"/>
      <c r="FK38" s="271"/>
      <c r="FL38" s="271"/>
      <c r="FM38" s="271"/>
      <c r="FN38" s="271"/>
      <c r="FO38" s="271"/>
      <c r="FP38" s="271"/>
      <c r="FQ38" s="271"/>
      <c r="FR38" s="271"/>
      <c r="FS38" s="271"/>
      <c r="FT38" s="271"/>
      <c r="FU38" s="272"/>
      <c r="FV38" s="272"/>
      <c r="FW38" s="272"/>
      <c r="FX38" s="272"/>
      <c r="FY38" s="272"/>
      <c r="FZ38" s="272"/>
      <c r="GA38" s="272"/>
      <c r="GB38" s="272"/>
      <c r="GC38" s="272"/>
      <c r="GD38" s="272"/>
      <c r="GE38" s="272"/>
      <c r="GF38" s="272"/>
      <c r="GG38" s="272"/>
      <c r="GH38" s="272"/>
      <c r="GI38" s="272"/>
      <c r="GJ38" s="272"/>
      <c r="GK38" s="272"/>
      <c r="GL38" s="272"/>
      <c r="GM38" s="272"/>
      <c r="GN38" s="272"/>
      <c r="GO38" s="272"/>
      <c r="GP38" s="272"/>
      <c r="GQ38" s="272"/>
      <c r="GR38" s="272"/>
      <c r="GS38" s="272"/>
      <c r="GT38" s="272"/>
      <c r="GU38" s="272"/>
      <c r="GV38" s="272"/>
      <c r="GW38" s="272"/>
      <c r="GX38" s="272"/>
      <c r="GY38" s="272"/>
      <c r="GZ38" s="272"/>
      <c r="HA38" s="272"/>
      <c r="HB38" s="272"/>
      <c r="HC38" s="272"/>
      <c r="HD38" s="272"/>
      <c r="HE38" s="272"/>
      <c r="HF38" s="272"/>
      <c r="HG38" s="272"/>
      <c r="HH38" s="272"/>
      <c r="HI38" s="272"/>
      <c r="HJ38" s="272"/>
      <c r="HK38" s="272"/>
      <c r="HL38" s="272"/>
      <c r="HM38" s="272"/>
      <c r="HN38" s="272"/>
      <c r="HO38" s="272"/>
      <c r="HP38" s="272"/>
      <c r="HQ38" s="272"/>
      <c r="HR38" s="272"/>
      <c r="HS38" s="272"/>
      <c r="HT38" s="272"/>
      <c r="HU38" s="272"/>
      <c r="HV38" s="272"/>
      <c r="HW38" s="272"/>
      <c r="HX38" s="272"/>
      <c r="HY38" s="272"/>
      <c r="HZ38" s="272"/>
      <c r="IA38" s="272"/>
      <c r="IB38" s="272"/>
      <c r="IC38" s="272"/>
      <c r="ID38" s="272"/>
      <c r="IE38" s="272"/>
      <c r="IF38" s="272"/>
      <c r="IG38" s="272"/>
      <c r="IH38" s="272"/>
      <c r="II38" s="272"/>
      <c r="IJ38" s="272"/>
      <c r="IK38" s="272"/>
      <c r="IL38" s="272"/>
      <c r="IM38" s="272"/>
      <c r="IN38" s="272"/>
      <c r="IO38" s="272"/>
      <c r="IP38" s="272"/>
      <c r="IQ38" s="272"/>
      <c r="IR38" s="272"/>
      <c r="IS38" s="272"/>
      <c r="IT38" s="272"/>
      <c r="IU38" s="272"/>
      <c r="IV38" s="272"/>
      <c r="IW38" s="272"/>
      <c r="IX38" s="272"/>
      <c r="IY38" s="272"/>
      <c r="IZ38" s="272"/>
      <c r="JA38" s="272"/>
      <c r="JB38" s="272"/>
      <c r="JC38" s="272"/>
      <c r="JD38" s="272"/>
      <c r="JE38" s="272"/>
      <c r="JF38" s="272"/>
      <c r="JG38" s="272"/>
      <c r="JH38" s="272"/>
      <c r="JI38" s="272"/>
      <c r="JJ38" s="272"/>
      <c r="JK38" s="272"/>
      <c r="JL38" s="272"/>
      <c r="JM38" s="272"/>
      <c r="JN38" s="272"/>
      <c r="JO38" s="272"/>
      <c r="JP38" s="272"/>
      <c r="JQ38" s="272"/>
      <c r="JR38" s="272"/>
    </row>
    <row r="39" spans="1:278" ht="40.200000000000003" customHeight="1" x14ac:dyDescent="0.25">
      <c r="A39" s="459"/>
      <c r="B39" s="454"/>
      <c r="C39" s="463"/>
      <c r="D39" s="463"/>
      <c r="E39" s="466"/>
      <c r="F39" s="466"/>
      <c r="G39" s="466"/>
      <c r="H39" s="469"/>
      <c r="I39" s="472"/>
      <c r="J39" s="475"/>
      <c r="K39" s="452"/>
      <c r="L39" s="452"/>
      <c r="M39" s="478"/>
      <c r="N39" s="452"/>
      <c r="O39" s="454"/>
      <c r="P39" s="454"/>
      <c r="Q39" s="454"/>
      <c r="R39" s="456"/>
      <c r="S39" s="456"/>
      <c r="T39" s="454"/>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c r="CR39" s="271"/>
      <c r="CS39" s="271"/>
      <c r="CT39" s="271"/>
      <c r="CU39" s="271"/>
      <c r="CV39" s="271"/>
      <c r="CW39" s="271"/>
      <c r="CX39" s="271"/>
      <c r="CY39" s="271"/>
      <c r="CZ39" s="271"/>
      <c r="DA39" s="271"/>
      <c r="DB39" s="271"/>
      <c r="DC39" s="271"/>
      <c r="DD39" s="271"/>
      <c r="DE39" s="271"/>
      <c r="DF39" s="271"/>
      <c r="DG39" s="271"/>
      <c r="DH39" s="271"/>
      <c r="DI39" s="271"/>
      <c r="DJ39" s="271"/>
      <c r="DK39" s="271"/>
      <c r="DL39" s="271"/>
      <c r="DM39" s="271"/>
      <c r="DN39" s="271"/>
      <c r="DO39" s="271"/>
      <c r="DP39" s="271"/>
      <c r="DQ39" s="271"/>
      <c r="DR39" s="271"/>
      <c r="DS39" s="271"/>
      <c r="DT39" s="271"/>
      <c r="DU39" s="271"/>
      <c r="DV39" s="271"/>
      <c r="DW39" s="271"/>
      <c r="DX39" s="271"/>
      <c r="DY39" s="271"/>
      <c r="DZ39" s="271"/>
      <c r="EA39" s="271"/>
      <c r="EB39" s="271"/>
      <c r="EC39" s="271"/>
      <c r="ED39" s="271"/>
      <c r="EE39" s="271"/>
      <c r="EF39" s="271"/>
      <c r="EG39" s="271"/>
      <c r="EH39" s="271"/>
      <c r="EI39" s="271"/>
      <c r="EJ39" s="271"/>
      <c r="EK39" s="271"/>
      <c r="EL39" s="271"/>
      <c r="EM39" s="271"/>
      <c r="EN39" s="271"/>
      <c r="EO39" s="271"/>
      <c r="EP39" s="271"/>
      <c r="EQ39" s="271"/>
      <c r="ER39" s="271"/>
      <c r="ES39" s="271"/>
      <c r="ET39" s="271"/>
      <c r="EU39" s="271"/>
      <c r="EV39" s="271"/>
      <c r="EW39" s="271"/>
      <c r="EX39" s="271"/>
      <c r="EY39" s="271"/>
      <c r="EZ39" s="271"/>
      <c r="FA39" s="271"/>
      <c r="FB39" s="271"/>
      <c r="FC39" s="271"/>
      <c r="FD39" s="271"/>
      <c r="FE39" s="271"/>
      <c r="FF39" s="271"/>
      <c r="FG39" s="271"/>
      <c r="FH39" s="271"/>
      <c r="FI39" s="271"/>
      <c r="FJ39" s="271"/>
      <c r="FK39" s="271"/>
      <c r="FL39" s="271"/>
      <c r="FM39" s="271"/>
      <c r="FN39" s="271"/>
      <c r="FO39" s="271"/>
      <c r="FP39" s="271"/>
      <c r="FQ39" s="271"/>
      <c r="FR39" s="271"/>
      <c r="FS39" s="271"/>
      <c r="FT39" s="271"/>
      <c r="FU39" s="272"/>
      <c r="FV39" s="272"/>
      <c r="FW39" s="272"/>
      <c r="FX39" s="272"/>
      <c r="FY39" s="272"/>
      <c r="FZ39" s="272"/>
      <c r="GA39" s="272"/>
      <c r="GB39" s="272"/>
      <c r="GC39" s="272"/>
      <c r="GD39" s="272"/>
      <c r="GE39" s="272"/>
      <c r="GF39" s="272"/>
      <c r="GG39" s="272"/>
      <c r="GH39" s="272"/>
      <c r="GI39" s="272"/>
      <c r="GJ39" s="272"/>
      <c r="GK39" s="272"/>
      <c r="GL39" s="272"/>
      <c r="GM39" s="272"/>
      <c r="GN39" s="272"/>
      <c r="GO39" s="272"/>
      <c r="GP39" s="272"/>
      <c r="GQ39" s="272"/>
      <c r="GR39" s="272"/>
      <c r="GS39" s="272"/>
      <c r="GT39" s="272"/>
      <c r="GU39" s="272"/>
      <c r="GV39" s="272"/>
      <c r="GW39" s="272"/>
      <c r="GX39" s="272"/>
      <c r="GY39" s="272"/>
      <c r="GZ39" s="272"/>
      <c r="HA39" s="272"/>
      <c r="HB39" s="272"/>
      <c r="HC39" s="272"/>
      <c r="HD39" s="272"/>
      <c r="HE39" s="272"/>
      <c r="HF39" s="272"/>
      <c r="HG39" s="272"/>
      <c r="HH39" s="272"/>
      <c r="HI39" s="272"/>
      <c r="HJ39" s="272"/>
      <c r="HK39" s="272"/>
      <c r="HL39" s="272"/>
      <c r="HM39" s="272"/>
      <c r="HN39" s="272"/>
      <c r="HO39" s="272"/>
      <c r="HP39" s="272"/>
      <c r="HQ39" s="272"/>
      <c r="HR39" s="272"/>
      <c r="HS39" s="272"/>
      <c r="HT39" s="272"/>
      <c r="HU39" s="272"/>
      <c r="HV39" s="272"/>
      <c r="HW39" s="272"/>
      <c r="HX39" s="272"/>
      <c r="HY39" s="272"/>
      <c r="HZ39" s="272"/>
      <c r="IA39" s="272"/>
      <c r="IB39" s="272"/>
      <c r="IC39" s="272"/>
      <c r="ID39" s="272"/>
      <c r="IE39" s="272"/>
      <c r="IF39" s="272"/>
      <c r="IG39" s="272"/>
      <c r="IH39" s="272"/>
      <c r="II39" s="272"/>
      <c r="IJ39" s="272"/>
      <c r="IK39" s="272"/>
      <c r="IL39" s="272"/>
      <c r="IM39" s="272"/>
      <c r="IN39" s="272"/>
      <c r="IO39" s="272"/>
      <c r="IP39" s="272"/>
      <c r="IQ39" s="272"/>
      <c r="IR39" s="272"/>
      <c r="IS39" s="272"/>
      <c r="IT39" s="272"/>
      <c r="IU39" s="272"/>
      <c r="IV39" s="272"/>
      <c r="IW39" s="272"/>
      <c r="IX39" s="272"/>
      <c r="IY39" s="272"/>
      <c r="IZ39" s="272"/>
      <c r="JA39" s="272"/>
      <c r="JB39" s="272"/>
      <c r="JC39" s="272"/>
      <c r="JD39" s="272"/>
      <c r="JE39" s="272"/>
      <c r="JF39" s="272"/>
      <c r="JG39" s="272"/>
      <c r="JH39" s="272"/>
      <c r="JI39" s="272"/>
      <c r="JJ39" s="272"/>
      <c r="JK39" s="272"/>
      <c r="JL39" s="272"/>
      <c r="JM39" s="272"/>
      <c r="JN39" s="272"/>
      <c r="JO39" s="272"/>
      <c r="JP39" s="272"/>
      <c r="JQ39" s="272"/>
      <c r="JR39" s="272"/>
    </row>
    <row r="40" spans="1:278" ht="40.200000000000003" customHeight="1" x14ac:dyDescent="0.25">
      <c r="A40" s="457">
        <f>'Mapa Final'!A40</f>
        <v>7</v>
      </c>
      <c r="B40" s="460" t="str">
        <f>'Mapa Final'!B40</f>
        <v>Incendio dentro de la edificación</v>
      </c>
      <c r="C40" s="461" t="str">
        <f>'Mapa Final'!C40</f>
        <v>Afectación en la Prestación del Servicio de Justicia</v>
      </c>
      <c r="D40" s="461" t="str">
        <f>'Mapa Final'!D40</f>
        <v>Por vandalismo (bomba molotov).</v>
      </c>
      <c r="E40" s="464" t="str">
        <f>'Mapa Final'!E40</f>
        <v xml:space="preserve">Orden público
</v>
      </c>
      <c r="F40" s="464" t="str">
        <f>'Mapa Final'!F40</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0" s="464" t="str">
        <f>'Mapa Final'!G40</f>
        <v>Daños Activos Fijos/Eventos Externos</v>
      </c>
      <c r="H40" s="467" t="str">
        <f>'Mapa Final'!I40</f>
        <v>Muy Baja</v>
      </c>
      <c r="I40" s="470" t="str">
        <f>'Mapa Final'!L40</f>
        <v>Catastrófico</v>
      </c>
      <c r="J40" s="473" t="str">
        <f>'Mapa Final'!N40</f>
        <v>Extremo</v>
      </c>
      <c r="K40" s="450" t="str">
        <f>'Mapa Final'!AA40</f>
        <v>Muy Baja</v>
      </c>
      <c r="L40" s="450" t="str">
        <f>'Mapa Final'!AE40</f>
        <v>Mayor</v>
      </c>
      <c r="M40" s="476" t="str">
        <f>'Mapa Final'!AG40</f>
        <v xml:space="preserve">Alto </v>
      </c>
      <c r="N40" s="450" t="str">
        <f>'Mapa Final'!AH40</f>
        <v>Reducir(mitigar)</v>
      </c>
      <c r="O40" s="453" t="s">
        <v>598</v>
      </c>
      <c r="P40" s="453" t="s">
        <v>587</v>
      </c>
      <c r="Q40" s="453"/>
      <c r="R40" s="455">
        <v>44198</v>
      </c>
      <c r="S40" s="455">
        <v>44286</v>
      </c>
      <c r="T40" s="453" t="s">
        <v>599</v>
      </c>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271"/>
      <c r="CO40" s="271"/>
      <c r="CP40" s="271"/>
      <c r="CQ40" s="271"/>
      <c r="CR40" s="271"/>
      <c r="CS40" s="271"/>
      <c r="CT40" s="271"/>
      <c r="CU40" s="271"/>
      <c r="CV40" s="271"/>
      <c r="CW40" s="271"/>
      <c r="CX40" s="271"/>
      <c r="CY40" s="271"/>
      <c r="CZ40" s="271"/>
      <c r="DA40" s="271"/>
      <c r="DB40" s="271"/>
      <c r="DC40" s="271"/>
      <c r="DD40" s="271"/>
      <c r="DE40" s="271"/>
      <c r="DF40" s="271"/>
      <c r="DG40" s="271"/>
      <c r="DH40" s="271"/>
      <c r="DI40" s="271"/>
      <c r="DJ40" s="271"/>
      <c r="DK40" s="271"/>
      <c r="DL40" s="271"/>
      <c r="DM40" s="271"/>
      <c r="DN40" s="271"/>
      <c r="DO40" s="271"/>
      <c r="DP40" s="271"/>
      <c r="DQ40" s="271"/>
      <c r="DR40" s="271"/>
      <c r="DS40" s="271"/>
      <c r="DT40" s="271"/>
      <c r="DU40" s="271"/>
      <c r="DV40" s="271"/>
      <c r="DW40" s="271"/>
      <c r="DX40" s="271"/>
      <c r="DY40" s="271"/>
      <c r="DZ40" s="271"/>
      <c r="EA40" s="271"/>
      <c r="EB40" s="271"/>
      <c r="EC40" s="271"/>
      <c r="ED40" s="271"/>
      <c r="EE40" s="271"/>
      <c r="EF40" s="271"/>
      <c r="EG40" s="271"/>
      <c r="EH40" s="271"/>
      <c r="EI40" s="271"/>
      <c r="EJ40" s="271"/>
      <c r="EK40" s="271"/>
      <c r="EL40" s="271"/>
      <c r="EM40" s="271"/>
      <c r="EN40" s="271"/>
      <c r="EO40" s="271"/>
      <c r="EP40" s="271"/>
      <c r="EQ40" s="271"/>
      <c r="ER40" s="271"/>
      <c r="ES40" s="271"/>
      <c r="ET40" s="271"/>
      <c r="EU40" s="271"/>
      <c r="EV40" s="271"/>
      <c r="EW40" s="271"/>
      <c r="EX40" s="271"/>
      <c r="EY40" s="271"/>
      <c r="EZ40" s="271"/>
      <c r="FA40" s="271"/>
      <c r="FB40" s="271"/>
      <c r="FC40" s="271"/>
      <c r="FD40" s="271"/>
      <c r="FE40" s="271"/>
      <c r="FF40" s="271"/>
      <c r="FG40" s="271"/>
      <c r="FH40" s="271"/>
      <c r="FI40" s="271"/>
      <c r="FJ40" s="271"/>
      <c r="FK40" s="271"/>
      <c r="FL40" s="271"/>
      <c r="FM40" s="271"/>
      <c r="FN40" s="271"/>
      <c r="FO40" s="271"/>
      <c r="FP40" s="271"/>
      <c r="FQ40" s="271"/>
      <c r="FR40" s="271"/>
      <c r="FS40" s="271"/>
      <c r="FT40" s="271"/>
      <c r="FU40" s="272"/>
      <c r="FV40" s="272"/>
      <c r="FW40" s="272"/>
      <c r="FX40" s="272"/>
      <c r="FY40" s="272"/>
      <c r="FZ40" s="272"/>
      <c r="GA40" s="272"/>
      <c r="GB40" s="272"/>
      <c r="GC40" s="272"/>
      <c r="GD40" s="272"/>
      <c r="GE40" s="272"/>
      <c r="GF40" s="272"/>
      <c r="GG40" s="272"/>
      <c r="GH40" s="272"/>
      <c r="GI40" s="272"/>
      <c r="GJ40" s="272"/>
      <c r="GK40" s="272"/>
      <c r="GL40" s="272"/>
      <c r="GM40" s="272"/>
      <c r="GN40" s="272"/>
      <c r="GO40" s="272"/>
      <c r="GP40" s="272"/>
      <c r="GQ40" s="272"/>
      <c r="GR40" s="272"/>
      <c r="GS40" s="272"/>
      <c r="GT40" s="272"/>
      <c r="GU40" s="272"/>
      <c r="GV40" s="272"/>
      <c r="GW40" s="272"/>
      <c r="GX40" s="272"/>
      <c r="GY40" s="272"/>
      <c r="GZ40" s="272"/>
      <c r="HA40" s="272"/>
      <c r="HB40" s="272"/>
      <c r="HC40" s="272"/>
      <c r="HD40" s="272"/>
      <c r="HE40" s="272"/>
      <c r="HF40" s="272"/>
      <c r="HG40" s="272"/>
      <c r="HH40" s="272"/>
      <c r="HI40" s="272"/>
      <c r="HJ40" s="272"/>
      <c r="HK40" s="272"/>
      <c r="HL40" s="272"/>
      <c r="HM40" s="272"/>
      <c r="HN40" s="272"/>
      <c r="HO40" s="272"/>
      <c r="HP40" s="272"/>
      <c r="HQ40" s="272"/>
      <c r="HR40" s="272"/>
      <c r="HS40" s="272"/>
      <c r="HT40" s="272"/>
      <c r="HU40" s="272"/>
      <c r="HV40" s="272"/>
      <c r="HW40" s="272"/>
      <c r="HX40" s="272"/>
      <c r="HY40" s="272"/>
      <c r="HZ40" s="272"/>
      <c r="IA40" s="272"/>
      <c r="IB40" s="272"/>
      <c r="IC40" s="272"/>
      <c r="ID40" s="272"/>
      <c r="IE40" s="272"/>
      <c r="IF40" s="272"/>
      <c r="IG40" s="272"/>
      <c r="IH40" s="272"/>
      <c r="II40" s="272"/>
      <c r="IJ40" s="272"/>
      <c r="IK40" s="272"/>
      <c r="IL40" s="272"/>
      <c r="IM40" s="272"/>
      <c r="IN40" s="272"/>
      <c r="IO40" s="272"/>
      <c r="IP40" s="272"/>
      <c r="IQ40" s="272"/>
      <c r="IR40" s="272"/>
      <c r="IS40" s="272"/>
      <c r="IT40" s="272"/>
      <c r="IU40" s="272"/>
      <c r="IV40" s="272"/>
      <c r="IW40" s="272"/>
      <c r="IX40" s="272"/>
      <c r="IY40" s="272"/>
      <c r="IZ40" s="272"/>
      <c r="JA40" s="272"/>
      <c r="JB40" s="272"/>
      <c r="JC40" s="272"/>
      <c r="JD40" s="272"/>
      <c r="JE40" s="272"/>
      <c r="JF40" s="272"/>
      <c r="JG40" s="272"/>
      <c r="JH40" s="272"/>
      <c r="JI40" s="272"/>
      <c r="JJ40" s="272"/>
      <c r="JK40" s="272"/>
      <c r="JL40" s="272"/>
      <c r="JM40" s="272"/>
      <c r="JN40" s="272"/>
      <c r="JO40" s="272"/>
      <c r="JP40" s="272"/>
      <c r="JQ40" s="272"/>
      <c r="JR40" s="272"/>
    </row>
    <row r="41" spans="1:278" ht="40.200000000000003" customHeight="1" x14ac:dyDescent="0.25">
      <c r="A41" s="458"/>
      <c r="B41" s="338"/>
      <c r="C41" s="462"/>
      <c r="D41" s="462"/>
      <c r="E41" s="465"/>
      <c r="F41" s="465"/>
      <c r="G41" s="465"/>
      <c r="H41" s="468"/>
      <c r="I41" s="471"/>
      <c r="J41" s="474"/>
      <c r="K41" s="451"/>
      <c r="L41" s="451"/>
      <c r="M41" s="477"/>
      <c r="N41" s="451"/>
      <c r="O41" s="338"/>
      <c r="P41" s="338"/>
      <c r="Q41" s="338"/>
      <c r="R41" s="376"/>
      <c r="S41" s="376"/>
      <c r="T41" s="338"/>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271"/>
      <c r="CO41" s="271"/>
      <c r="CP41" s="271"/>
      <c r="CQ41" s="271"/>
      <c r="CR41" s="271"/>
      <c r="CS41" s="271"/>
      <c r="CT41" s="271"/>
      <c r="CU41" s="271"/>
      <c r="CV41" s="271"/>
      <c r="CW41" s="271"/>
      <c r="CX41" s="271"/>
      <c r="CY41" s="271"/>
      <c r="CZ41" s="271"/>
      <c r="DA41" s="271"/>
      <c r="DB41" s="271"/>
      <c r="DC41" s="271"/>
      <c r="DD41" s="271"/>
      <c r="DE41" s="271"/>
      <c r="DF41" s="271"/>
      <c r="DG41" s="271"/>
      <c r="DH41" s="271"/>
      <c r="DI41" s="271"/>
      <c r="DJ41" s="271"/>
      <c r="DK41" s="271"/>
      <c r="DL41" s="271"/>
      <c r="DM41" s="271"/>
      <c r="DN41" s="271"/>
      <c r="DO41" s="271"/>
      <c r="DP41" s="271"/>
      <c r="DQ41" s="271"/>
      <c r="DR41" s="271"/>
      <c r="DS41" s="271"/>
      <c r="DT41" s="271"/>
      <c r="DU41" s="271"/>
      <c r="DV41" s="271"/>
      <c r="DW41" s="271"/>
      <c r="DX41" s="271"/>
      <c r="DY41" s="271"/>
      <c r="DZ41" s="271"/>
      <c r="EA41" s="271"/>
      <c r="EB41" s="271"/>
      <c r="EC41" s="271"/>
      <c r="ED41" s="271"/>
      <c r="EE41" s="271"/>
      <c r="EF41" s="271"/>
      <c r="EG41" s="271"/>
      <c r="EH41" s="271"/>
      <c r="EI41" s="271"/>
      <c r="EJ41" s="271"/>
      <c r="EK41" s="271"/>
      <c r="EL41" s="271"/>
      <c r="EM41" s="271"/>
      <c r="EN41" s="271"/>
      <c r="EO41" s="271"/>
      <c r="EP41" s="271"/>
      <c r="EQ41" s="271"/>
      <c r="ER41" s="271"/>
      <c r="ES41" s="271"/>
      <c r="ET41" s="271"/>
      <c r="EU41" s="271"/>
      <c r="EV41" s="271"/>
      <c r="EW41" s="271"/>
      <c r="EX41" s="271"/>
      <c r="EY41" s="271"/>
      <c r="EZ41" s="271"/>
      <c r="FA41" s="271"/>
      <c r="FB41" s="271"/>
      <c r="FC41" s="271"/>
      <c r="FD41" s="271"/>
      <c r="FE41" s="271"/>
      <c r="FF41" s="271"/>
      <c r="FG41" s="271"/>
      <c r="FH41" s="271"/>
      <c r="FI41" s="271"/>
      <c r="FJ41" s="271"/>
      <c r="FK41" s="271"/>
      <c r="FL41" s="271"/>
      <c r="FM41" s="271"/>
      <c r="FN41" s="271"/>
      <c r="FO41" s="271"/>
      <c r="FP41" s="271"/>
      <c r="FQ41" s="271"/>
      <c r="FR41" s="271"/>
      <c r="FS41" s="271"/>
      <c r="FT41" s="271"/>
      <c r="FU41" s="272"/>
      <c r="FV41" s="272"/>
      <c r="FW41" s="272"/>
      <c r="FX41" s="272"/>
      <c r="FY41" s="272"/>
      <c r="FZ41" s="272"/>
      <c r="GA41" s="272"/>
      <c r="GB41" s="272"/>
      <c r="GC41" s="272"/>
      <c r="GD41" s="272"/>
      <c r="GE41" s="272"/>
      <c r="GF41" s="272"/>
      <c r="GG41" s="272"/>
      <c r="GH41" s="272"/>
      <c r="GI41" s="272"/>
      <c r="GJ41" s="272"/>
      <c r="GK41" s="272"/>
      <c r="GL41" s="272"/>
      <c r="GM41" s="272"/>
      <c r="GN41" s="272"/>
      <c r="GO41" s="272"/>
      <c r="GP41" s="272"/>
      <c r="GQ41" s="272"/>
      <c r="GR41" s="272"/>
      <c r="GS41" s="272"/>
      <c r="GT41" s="272"/>
      <c r="GU41" s="272"/>
      <c r="GV41" s="272"/>
      <c r="GW41" s="272"/>
      <c r="GX41" s="272"/>
      <c r="GY41" s="272"/>
      <c r="GZ41" s="272"/>
      <c r="HA41" s="272"/>
      <c r="HB41" s="272"/>
      <c r="HC41" s="272"/>
      <c r="HD41" s="272"/>
      <c r="HE41" s="272"/>
      <c r="HF41" s="272"/>
      <c r="HG41" s="272"/>
      <c r="HH41" s="272"/>
      <c r="HI41" s="272"/>
      <c r="HJ41" s="272"/>
      <c r="HK41" s="272"/>
      <c r="HL41" s="272"/>
      <c r="HM41" s="272"/>
      <c r="HN41" s="272"/>
      <c r="HO41" s="272"/>
      <c r="HP41" s="272"/>
      <c r="HQ41" s="272"/>
      <c r="HR41" s="272"/>
      <c r="HS41" s="272"/>
      <c r="HT41" s="272"/>
      <c r="HU41" s="272"/>
      <c r="HV41" s="272"/>
      <c r="HW41" s="272"/>
      <c r="HX41" s="272"/>
      <c r="HY41" s="272"/>
      <c r="HZ41" s="272"/>
      <c r="IA41" s="272"/>
      <c r="IB41" s="272"/>
      <c r="IC41" s="272"/>
      <c r="ID41" s="272"/>
      <c r="IE41" s="272"/>
      <c r="IF41" s="272"/>
      <c r="IG41" s="272"/>
      <c r="IH41" s="272"/>
      <c r="II41" s="272"/>
      <c r="IJ41" s="272"/>
      <c r="IK41" s="272"/>
      <c r="IL41" s="272"/>
      <c r="IM41" s="272"/>
      <c r="IN41" s="272"/>
      <c r="IO41" s="272"/>
      <c r="IP41" s="272"/>
      <c r="IQ41" s="272"/>
      <c r="IR41" s="272"/>
      <c r="IS41" s="272"/>
      <c r="IT41" s="272"/>
      <c r="IU41" s="272"/>
      <c r="IV41" s="272"/>
      <c r="IW41" s="272"/>
      <c r="IX41" s="272"/>
      <c r="IY41" s="272"/>
      <c r="IZ41" s="272"/>
      <c r="JA41" s="272"/>
      <c r="JB41" s="272"/>
      <c r="JC41" s="272"/>
      <c r="JD41" s="272"/>
      <c r="JE41" s="272"/>
      <c r="JF41" s="272"/>
      <c r="JG41" s="272"/>
      <c r="JH41" s="272"/>
      <c r="JI41" s="272"/>
      <c r="JJ41" s="272"/>
      <c r="JK41" s="272"/>
      <c r="JL41" s="272"/>
      <c r="JM41" s="272"/>
      <c r="JN41" s="272"/>
      <c r="JO41" s="272"/>
      <c r="JP41" s="272"/>
      <c r="JQ41" s="272"/>
      <c r="JR41" s="272"/>
    </row>
    <row r="42" spans="1:278" ht="40.200000000000003" customHeight="1" x14ac:dyDescent="0.25">
      <c r="A42" s="458"/>
      <c r="B42" s="338"/>
      <c r="C42" s="462"/>
      <c r="D42" s="462"/>
      <c r="E42" s="465"/>
      <c r="F42" s="465"/>
      <c r="G42" s="465"/>
      <c r="H42" s="468"/>
      <c r="I42" s="471"/>
      <c r="J42" s="474"/>
      <c r="K42" s="451"/>
      <c r="L42" s="451"/>
      <c r="M42" s="477"/>
      <c r="N42" s="451"/>
      <c r="O42" s="338"/>
      <c r="P42" s="338"/>
      <c r="Q42" s="338"/>
      <c r="R42" s="376"/>
      <c r="S42" s="376"/>
      <c r="T42" s="338"/>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271"/>
      <c r="CN42" s="271"/>
      <c r="CO42" s="271"/>
      <c r="CP42" s="271"/>
      <c r="CQ42" s="271"/>
      <c r="CR42" s="271"/>
      <c r="CS42" s="271"/>
      <c r="CT42" s="271"/>
      <c r="CU42" s="271"/>
      <c r="CV42" s="271"/>
      <c r="CW42" s="271"/>
      <c r="CX42" s="271"/>
      <c r="CY42" s="271"/>
      <c r="CZ42" s="271"/>
      <c r="DA42" s="271"/>
      <c r="DB42" s="271"/>
      <c r="DC42" s="271"/>
      <c r="DD42" s="271"/>
      <c r="DE42" s="271"/>
      <c r="DF42" s="271"/>
      <c r="DG42" s="271"/>
      <c r="DH42" s="271"/>
      <c r="DI42" s="271"/>
      <c r="DJ42" s="271"/>
      <c r="DK42" s="271"/>
      <c r="DL42" s="271"/>
      <c r="DM42" s="271"/>
      <c r="DN42" s="271"/>
      <c r="DO42" s="271"/>
      <c r="DP42" s="271"/>
      <c r="DQ42" s="271"/>
      <c r="DR42" s="271"/>
      <c r="DS42" s="271"/>
      <c r="DT42" s="271"/>
      <c r="DU42" s="271"/>
      <c r="DV42" s="271"/>
      <c r="DW42" s="271"/>
      <c r="DX42" s="271"/>
      <c r="DY42" s="271"/>
      <c r="DZ42" s="271"/>
      <c r="EA42" s="271"/>
      <c r="EB42" s="271"/>
      <c r="EC42" s="271"/>
      <c r="ED42" s="271"/>
      <c r="EE42" s="271"/>
      <c r="EF42" s="271"/>
      <c r="EG42" s="271"/>
      <c r="EH42" s="271"/>
      <c r="EI42" s="271"/>
      <c r="EJ42" s="271"/>
      <c r="EK42" s="271"/>
      <c r="EL42" s="271"/>
      <c r="EM42" s="271"/>
      <c r="EN42" s="271"/>
      <c r="EO42" s="271"/>
      <c r="EP42" s="271"/>
      <c r="EQ42" s="271"/>
      <c r="ER42" s="271"/>
      <c r="ES42" s="271"/>
      <c r="ET42" s="271"/>
      <c r="EU42" s="271"/>
      <c r="EV42" s="271"/>
      <c r="EW42" s="271"/>
      <c r="EX42" s="271"/>
      <c r="EY42" s="271"/>
      <c r="EZ42" s="271"/>
      <c r="FA42" s="271"/>
      <c r="FB42" s="271"/>
      <c r="FC42" s="271"/>
      <c r="FD42" s="271"/>
      <c r="FE42" s="271"/>
      <c r="FF42" s="271"/>
      <c r="FG42" s="271"/>
      <c r="FH42" s="271"/>
      <c r="FI42" s="271"/>
      <c r="FJ42" s="271"/>
      <c r="FK42" s="271"/>
      <c r="FL42" s="271"/>
      <c r="FM42" s="271"/>
      <c r="FN42" s="271"/>
      <c r="FO42" s="271"/>
      <c r="FP42" s="271"/>
      <c r="FQ42" s="271"/>
      <c r="FR42" s="271"/>
      <c r="FS42" s="271"/>
      <c r="FT42" s="271"/>
      <c r="FU42" s="272"/>
      <c r="FV42" s="272"/>
      <c r="FW42" s="272"/>
      <c r="FX42" s="272"/>
      <c r="FY42" s="272"/>
      <c r="FZ42" s="272"/>
      <c r="GA42" s="272"/>
      <c r="GB42" s="272"/>
      <c r="GC42" s="272"/>
      <c r="GD42" s="272"/>
      <c r="GE42" s="272"/>
      <c r="GF42" s="272"/>
      <c r="GG42" s="272"/>
      <c r="GH42" s="272"/>
      <c r="GI42" s="272"/>
      <c r="GJ42" s="272"/>
      <c r="GK42" s="272"/>
      <c r="GL42" s="272"/>
      <c r="GM42" s="272"/>
      <c r="GN42" s="272"/>
      <c r="GO42" s="272"/>
      <c r="GP42" s="272"/>
      <c r="GQ42" s="272"/>
      <c r="GR42" s="272"/>
      <c r="GS42" s="272"/>
      <c r="GT42" s="272"/>
      <c r="GU42" s="272"/>
      <c r="GV42" s="272"/>
      <c r="GW42" s="272"/>
      <c r="GX42" s="272"/>
      <c r="GY42" s="272"/>
      <c r="GZ42" s="272"/>
      <c r="HA42" s="272"/>
      <c r="HB42" s="272"/>
      <c r="HC42" s="272"/>
      <c r="HD42" s="272"/>
      <c r="HE42" s="272"/>
      <c r="HF42" s="272"/>
      <c r="HG42" s="272"/>
      <c r="HH42" s="272"/>
      <c r="HI42" s="272"/>
      <c r="HJ42" s="272"/>
      <c r="HK42" s="272"/>
      <c r="HL42" s="272"/>
      <c r="HM42" s="272"/>
      <c r="HN42" s="272"/>
      <c r="HO42" s="272"/>
      <c r="HP42" s="272"/>
      <c r="HQ42" s="272"/>
      <c r="HR42" s="272"/>
      <c r="HS42" s="272"/>
      <c r="HT42" s="272"/>
      <c r="HU42" s="272"/>
      <c r="HV42" s="272"/>
      <c r="HW42" s="272"/>
      <c r="HX42" s="272"/>
      <c r="HY42" s="272"/>
      <c r="HZ42" s="272"/>
      <c r="IA42" s="272"/>
      <c r="IB42" s="272"/>
      <c r="IC42" s="272"/>
      <c r="ID42" s="272"/>
      <c r="IE42" s="272"/>
      <c r="IF42" s="272"/>
      <c r="IG42" s="272"/>
      <c r="IH42" s="272"/>
      <c r="II42" s="272"/>
      <c r="IJ42" s="272"/>
      <c r="IK42" s="272"/>
      <c r="IL42" s="272"/>
      <c r="IM42" s="272"/>
      <c r="IN42" s="272"/>
      <c r="IO42" s="272"/>
      <c r="IP42" s="272"/>
      <c r="IQ42" s="272"/>
      <c r="IR42" s="272"/>
      <c r="IS42" s="272"/>
      <c r="IT42" s="272"/>
      <c r="IU42" s="272"/>
      <c r="IV42" s="272"/>
      <c r="IW42" s="272"/>
      <c r="IX42" s="272"/>
      <c r="IY42" s="272"/>
      <c r="IZ42" s="272"/>
      <c r="JA42" s="272"/>
      <c r="JB42" s="272"/>
      <c r="JC42" s="272"/>
      <c r="JD42" s="272"/>
      <c r="JE42" s="272"/>
      <c r="JF42" s="272"/>
      <c r="JG42" s="272"/>
      <c r="JH42" s="272"/>
      <c r="JI42" s="272"/>
      <c r="JJ42" s="272"/>
      <c r="JK42" s="272"/>
      <c r="JL42" s="272"/>
      <c r="JM42" s="272"/>
      <c r="JN42" s="272"/>
      <c r="JO42" s="272"/>
      <c r="JP42" s="272"/>
      <c r="JQ42" s="272"/>
      <c r="JR42" s="272"/>
    </row>
    <row r="43" spans="1:278" ht="40.200000000000003" customHeight="1" x14ac:dyDescent="0.25">
      <c r="A43" s="458"/>
      <c r="B43" s="338"/>
      <c r="C43" s="462"/>
      <c r="D43" s="462"/>
      <c r="E43" s="465"/>
      <c r="F43" s="465"/>
      <c r="G43" s="465"/>
      <c r="H43" s="468"/>
      <c r="I43" s="471"/>
      <c r="J43" s="474"/>
      <c r="K43" s="451"/>
      <c r="L43" s="451"/>
      <c r="M43" s="477"/>
      <c r="N43" s="451"/>
      <c r="O43" s="338"/>
      <c r="P43" s="338"/>
      <c r="Q43" s="338"/>
      <c r="R43" s="376"/>
      <c r="S43" s="376"/>
      <c r="T43" s="338"/>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271"/>
      <c r="CN43" s="271"/>
      <c r="CO43" s="271"/>
      <c r="CP43" s="271"/>
      <c r="CQ43" s="271"/>
      <c r="CR43" s="271"/>
      <c r="CS43" s="271"/>
      <c r="CT43" s="271"/>
      <c r="CU43" s="271"/>
      <c r="CV43" s="271"/>
      <c r="CW43" s="271"/>
      <c r="CX43" s="271"/>
      <c r="CY43" s="271"/>
      <c r="CZ43" s="271"/>
      <c r="DA43" s="271"/>
      <c r="DB43" s="271"/>
      <c r="DC43" s="271"/>
      <c r="DD43" s="271"/>
      <c r="DE43" s="271"/>
      <c r="DF43" s="271"/>
      <c r="DG43" s="271"/>
      <c r="DH43" s="271"/>
      <c r="DI43" s="271"/>
      <c r="DJ43" s="271"/>
      <c r="DK43" s="271"/>
      <c r="DL43" s="271"/>
      <c r="DM43" s="271"/>
      <c r="DN43" s="271"/>
      <c r="DO43" s="271"/>
      <c r="DP43" s="271"/>
      <c r="DQ43" s="271"/>
      <c r="DR43" s="271"/>
      <c r="DS43" s="271"/>
      <c r="DT43" s="271"/>
      <c r="DU43" s="271"/>
      <c r="DV43" s="271"/>
      <c r="DW43" s="271"/>
      <c r="DX43" s="271"/>
      <c r="DY43" s="271"/>
      <c r="DZ43" s="271"/>
      <c r="EA43" s="271"/>
      <c r="EB43" s="271"/>
      <c r="EC43" s="271"/>
      <c r="ED43" s="271"/>
      <c r="EE43" s="271"/>
      <c r="EF43" s="271"/>
      <c r="EG43" s="271"/>
      <c r="EH43" s="271"/>
      <c r="EI43" s="271"/>
      <c r="EJ43" s="271"/>
      <c r="EK43" s="271"/>
      <c r="EL43" s="271"/>
      <c r="EM43" s="271"/>
      <c r="EN43" s="271"/>
      <c r="EO43" s="271"/>
      <c r="EP43" s="271"/>
      <c r="EQ43" s="271"/>
      <c r="ER43" s="271"/>
      <c r="ES43" s="271"/>
      <c r="ET43" s="271"/>
      <c r="EU43" s="271"/>
      <c r="EV43" s="271"/>
      <c r="EW43" s="271"/>
      <c r="EX43" s="271"/>
      <c r="EY43" s="271"/>
      <c r="EZ43" s="271"/>
      <c r="FA43" s="271"/>
      <c r="FB43" s="271"/>
      <c r="FC43" s="271"/>
      <c r="FD43" s="271"/>
      <c r="FE43" s="271"/>
      <c r="FF43" s="271"/>
      <c r="FG43" s="271"/>
      <c r="FH43" s="271"/>
      <c r="FI43" s="271"/>
      <c r="FJ43" s="271"/>
      <c r="FK43" s="271"/>
      <c r="FL43" s="271"/>
      <c r="FM43" s="271"/>
      <c r="FN43" s="271"/>
      <c r="FO43" s="271"/>
      <c r="FP43" s="271"/>
      <c r="FQ43" s="271"/>
      <c r="FR43" s="271"/>
      <c r="FS43" s="271"/>
      <c r="FT43" s="271"/>
      <c r="FU43" s="272"/>
      <c r="FV43" s="272"/>
      <c r="FW43" s="272"/>
      <c r="FX43" s="272"/>
      <c r="FY43" s="272"/>
      <c r="FZ43" s="272"/>
      <c r="GA43" s="272"/>
      <c r="GB43" s="272"/>
      <c r="GC43" s="272"/>
      <c r="GD43" s="272"/>
      <c r="GE43" s="272"/>
      <c r="GF43" s="272"/>
      <c r="GG43" s="272"/>
      <c r="GH43" s="272"/>
      <c r="GI43" s="272"/>
      <c r="GJ43" s="272"/>
      <c r="GK43" s="272"/>
      <c r="GL43" s="272"/>
      <c r="GM43" s="272"/>
      <c r="GN43" s="272"/>
      <c r="GO43" s="272"/>
      <c r="GP43" s="272"/>
      <c r="GQ43" s="272"/>
      <c r="GR43" s="272"/>
      <c r="GS43" s="272"/>
      <c r="GT43" s="272"/>
      <c r="GU43" s="272"/>
      <c r="GV43" s="272"/>
      <c r="GW43" s="272"/>
      <c r="GX43" s="272"/>
      <c r="GY43" s="272"/>
      <c r="GZ43" s="272"/>
      <c r="HA43" s="272"/>
      <c r="HB43" s="272"/>
      <c r="HC43" s="272"/>
      <c r="HD43" s="272"/>
      <c r="HE43" s="272"/>
      <c r="HF43" s="272"/>
      <c r="HG43" s="272"/>
      <c r="HH43" s="272"/>
      <c r="HI43" s="272"/>
      <c r="HJ43" s="272"/>
      <c r="HK43" s="272"/>
      <c r="HL43" s="272"/>
      <c r="HM43" s="272"/>
      <c r="HN43" s="272"/>
      <c r="HO43" s="272"/>
      <c r="HP43" s="272"/>
      <c r="HQ43" s="272"/>
      <c r="HR43" s="272"/>
      <c r="HS43" s="272"/>
      <c r="HT43" s="272"/>
      <c r="HU43" s="272"/>
      <c r="HV43" s="272"/>
      <c r="HW43" s="272"/>
      <c r="HX43" s="272"/>
      <c r="HY43" s="272"/>
      <c r="HZ43" s="272"/>
      <c r="IA43" s="272"/>
      <c r="IB43" s="272"/>
      <c r="IC43" s="272"/>
      <c r="ID43" s="272"/>
      <c r="IE43" s="272"/>
      <c r="IF43" s="272"/>
      <c r="IG43" s="272"/>
      <c r="IH43" s="272"/>
      <c r="II43" s="272"/>
      <c r="IJ43" s="272"/>
      <c r="IK43" s="272"/>
      <c r="IL43" s="272"/>
      <c r="IM43" s="272"/>
      <c r="IN43" s="272"/>
      <c r="IO43" s="272"/>
      <c r="IP43" s="272"/>
      <c r="IQ43" s="272"/>
      <c r="IR43" s="272"/>
      <c r="IS43" s="272"/>
      <c r="IT43" s="272"/>
      <c r="IU43" s="272"/>
      <c r="IV43" s="272"/>
      <c r="IW43" s="272"/>
      <c r="IX43" s="272"/>
      <c r="IY43" s="272"/>
      <c r="IZ43" s="272"/>
      <c r="JA43" s="272"/>
      <c r="JB43" s="272"/>
      <c r="JC43" s="272"/>
      <c r="JD43" s="272"/>
      <c r="JE43" s="272"/>
      <c r="JF43" s="272"/>
      <c r="JG43" s="272"/>
      <c r="JH43" s="272"/>
      <c r="JI43" s="272"/>
      <c r="JJ43" s="272"/>
      <c r="JK43" s="272"/>
      <c r="JL43" s="272"/>
      <c r="JM43" s="272"/>
      <c r="JN43" s="272"/>
      <c r="JO43" s="272"/>
      <c r="JP43" s="272"/>
      <c r="JQ43" s="272"/>
      <c r="JR43" s="272"/>
    </row>
    <row r="44" spans="1:278" ht="40.200000000000003" customHeight="1" x14ac:dyDescent="0.25">
      <c r="A44" s="459"/>
      <c r="B44" s="454"/>
      <c r="C44" s="463"/>
      <c r="D44" s="463"/>
      <c r="E44" s="466"/>
      <c r="F44" s="466"/>
      <c r="G44" s="466"/>
      <c r="H44" s="469"/>
      <c r="I44" s="472"/>
      <c r="J44" s="475"/>
      <c r="K44" s="452"/>
      <c r="L44" s="452"/>
      <c r="M44" s="478"/>
      <c r="N44" s="452"/>
      <c r="O44" s="454"/>
      <c r="P44" s="454"/>
      <c r="Q44" s="454"/>
      <c r="R44" s="456"/>
      <c r="S44" s="456"/>
      <c r="T44" s="454"/>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c r="CY44" s="271"/>
      <c r="CZ44" s="271"/>
      <c r="DA44" s="271"/>
      <c r="DB44" s="271"/>
      <c r="DC44" s="271"/>
      <c r="DD44" s="271"/>
      <c r="DE44" s="271"/>
      <c r="DF44" s="271"/>
      <c r="DG44" s="271"/>
      <c r="DH44" s="271"/>
      <c r="DI44" s="271"/>
      <c r="DJ44" s="271"/>
      <c r="DK44" s="271"/>
      <c r="DL44" s="271"/>
      <c r="DM44" s="271"/>
      <c r="DN44" s="271"/>
      <c r="DO44" s="271"/>
      <c r="DP44" s="271"/>
      <c r="DQ44" s="271"/>
      <c r="DR44" s="271"/>
      <c r="DS44" s="271"/>
      <c r="DT44" s="271"/>
      <c r="DU44" s="271"/>
      <c r="DV44" s="271"/>
      <c r="DW44" s="271"/>
      <c r="DX44" s="271"/>
      <c r="DY44" s="271"/>
      <c r="DZ44" s="271"/>
      <c r="EA44" s="271"/>
      <c r="EB44" s="271"/>
      <c r="EC44" s="271"/>
      <c r="ED44" s="271"/>
      <c r="EE44" s="271"/>
      <c r="EF44" s="271"/>
      <c r="EG44" s="271"/>
      <c r="EH44" s="271"/>
      <c r="EI44" s="271"/>
      <c r="EJ44" s="271"/>
      <c r="EK44" s="271"/>
      <c r="EL44" s="271"/>
      <c r="EM44" s="271"/>
      <c r="EN44" s="271"/>
      <c r="EO44" s="271"/>
      <c r="EP44" s="271"/>
      <c r="EQ44" s="271"/>
      <c r="ER44" s="271"/>
      <c r="ES44" s="271"/>
      <c r="ET44" s="271"/>
      <c r="EU44" s="271"/>
      <c r="EV44" s="271"/>
      <c r="EW44" s="271"/>
      <c r="EX44" s="271"/>
      <c r="EY44" s="271"/>
      <c r="EZ44" s="271"/>
      <c r="FA44" s="271"/>
      <c r="FB44" s="271"/>
      <c r="FC44" s="271"/>
      <c r="FD44" s="271"/>
      <c r="FE44" s="271"/>
      <c r="FF44" s="271"/>
      <c r="FG44" s="271"/>
      <c r="FH44" s="271"/>
      <c r="FI44" s="271"/>
      <c r="FJ44" s="271"/>
      <c r="FK44" s="271"/>
      <c r="FL44" s="271"/>
      <c r="FM44" s="271"/>
      <c r="FN44" s="271"/>
      <c r="FO44" s="271"/>
      <c r="FP44" s="271"/>
      <c r="FQ44" s="271"/>
      <c r="FR44" s="271"/>
      <c r="FS44" s="271"/>
      <c r="FT44" s="271"/>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c r="IX44" s="272"/>
      <c r="IY44" s="272"/>
      <c r="IZ44" s="272"/>
      <c r="JA44" s="272"/>
      <c r="JB44" s="272"/>
      <c r="JC44" s="272"/>
      <c r="JD44" s="272"/>
      <c r="JE44" s="272"/>
      <c r="JF44" s="272"/>
      <c r="JG44" s="272"/>
      <c r="JH44" s="272"/>
      <c r="JI44" s="272"/>
      <c r="JJ44" s="272"/>
      <c r="JK44" s="272"/>
      <c r="JL44" s="272"/>
      <c r="JM44" s="272"/>
      <c r="JN44" s="272"/>
      <c r="JO44" s="272"/>
      <c r="JP44" s="272"/>
      <c r="JQ44" s="272"/>
      <c r="JR44" s="272"/>
    </row>
    <row r="45" spans="1:278" ht="40.200000000000003" customHeight="1" x14ac:dyDescent="0.25">
      <c r="A45" s="457">
        <f>'Mapa Final'!A43</f>
        <v>8</v>
      </c>
      <c r="B45" s="460" t="str">
        <f>'Mapa Final'!B43</f>
        <v>Incendio dentro de la edificación</v>
      </c>
      <c r="C45" s="461" t="str">
        <f>'Mapa Final'!C43</f>
        <v>Afectación Económica</v>
      </c>
      <c r="D45" s="461" t="str">
        <f>'Mapa Final'!D43</f>
        <v xml:space="preserve">Que entre en contacto con fuentes de ignición (corto circuito) material combustible como papel, muebles almacenados y en uso, insumos de construcción, insumos de aseo, tanque de ACPM, conexión de gas natural, residuos </v>
      </c>
      <c r="E45" s="464" t="str">
        <f>'Mapa Final'!E43</f>
        <v>Sobrecarga por uso de electrodomésticos en las instalaciones</v>
      </c>
      <c r="F45" s="464" t="str">
        <f>'Mapa Final'!F43</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64" t="str">
        <f>'Mapa Final'!G43</f>
        <v>Daños Activos Fijos/Eventos Externos</v>
      </c>
      <c r="H45" s="467" t="str">
        <f>'Mapa Final'!I43</f>
        <v>Baja</v>
      </c>
      <c r="I45" s="470" t="str">
        <f>'Mapa Final'!L43</f>
        <v>Catastrófico</v>
      </c>
      <c r="J45" s="473" t="str">
        <f>'Mapa Final'!N43</f>
        <v>Extremo</v>
      </c>
      <c r="K45" s="450" t="str">
        <f>'Mapa Final'!AA43</f>
        <v>Baja</v>
      </c>
      <c r="L45" s="450" t="str">
        <f>'Mapa Final'!AE43</f>
        <v>Mayor</v>
      </c>
      <c r="M45" s="476" t="str">
        <f>'Mapa Final'!AG43</f>
        <v xml:space="preserve">Alto </v>
      </c>
      <c r="N45" s="450" t="str">
        <f>'Mapa Final'!AH43</f>
        <v>Reducir(mitigar)</v>
      </c>
      <c r="O45" s="453" t="s">
        <v>598</v>
      </c>
      <c r="P45" s="453" t="s">
        <v>587</v>
      </c>
      <c r="Q45" s="453"/>
      <c r="R45" s="455">
        <v>44198</v>
      </c>
      <c r="S45" s="455">
        <v>44286</v>
      </c>
      <c r="T45" s="453" t="s">
        <v>599</v>
      </c>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71"/>
      <c r="DB45" s="271"/>
      <c r="DC45" s="271"/>
      <c r="DD45" s="271"/>
      <c r="DE45" s="271"/>
      <c r="DF45" s="271"/>
      <c r="DG45" s="271"/>
      <c r="DH45" s="271"/>
      <c r="DI45" s="271"/>
      <c r="DJ45" s="271"/>
      <c r="DK45" s="271"/>
      <c r="DL45" s="271"/>
      <c r="DM45" s="271"/>
      <c r="DN45" s="271"/>
      <c r="DO45" s="271"/>
      <c r="DP45" s="271"/>
      <c r="DQ45" s="271"/>
      <c r="DR45" s="271"/>
      <c r="DS45" s="271"/>
      <c r="DT45" s="271"/>
      <c r="DU45" s="271"/>
      <c r="DV45" s="271"/>
      <c r="DW45" s="271"/>
      <c r="DX45" s="271"/>
      <c r="DY45" s="271"/>
      <c r="DZ45" s="271"/>
      <c r="EA45" s="271"/>
      <c r="EB45" s="271"/>
      <c r="EC45" s="271"/>
      <c r="ED45" s="271"/>
      <c r="EE45" s="271"/>
      <c r="EF45" s="271"/>
      <c r="EG45" s="271"/>
      <c r="EH45" s="271"/>
      <c r="EI45" s="271"/>
      <c r="EJ45" s="271"/>
      <c r="EK45" s="271"/>
      <c r="EL45" s="271"/>
      <c r="EM45" s="271"/>
      <c r="EN45" s="271"/>
      <c r="EO45" s="271"/>
      <c r="EP45" s="271"/>
      <c r="EQ45" s="271"/>
      <c r="ER45" s="271"/>
      <c r="ES45" s="271"/>
      <c r="ET45" s="271"/>
      <c r="EU45" s="271"/>
      <c r="EV45" s="271"/>
      <c r="EW45" s="271"/>
      <c r="EX45" s="271"/>
      <c r="EY45" s="271"/>
      <c r="EZ45" s="271"/>
      <c r="FA45" s="271"/>
      <c r="FB45" s="271"/>
      <c r="FC45" s="271"/>
      <c r="FD45" s="271"/>
      <c r="FE45" s="271"/>
      <c r="FF45" s="271"/>
      <c r="FG45" s="271"/>
      <c r="FH45" s="271"/>
      <c r="FI45" s="271"/>
      <c r="FJ45" s="271"/>
      <c r="FK45" s="271"/>
      <c r="FL45" s="271"/>
      <c r="FM45" s="271"/>
      <c r="FN45" s="271"/>
      <c r="FO45" s="271"/>
      <c r="FP45" s="271"/>
      <c r="FQ45" s="271"/>
      <c r="FR45" s="271"/>
      <c r="FS45" s="271"/>
      <c r="FT45" s="271"/>
      <c r="FU45" s="272"/>
      <c r="FV45" s="272"/>
      <c r="FW45" s="272"/>
      <c r="FX45" s="272"/>
      <c r="FY45" s="272"/>
      <c r="FZ45" s="272"/>
      <c r="GA45" s="272"/>
      <c r="GB45" s="272"/>
      <c r="GC45" s="272"/>
      <c r="GD45" s="272"/>
      <c r="GE45" s="272"/>
      <c r="GF45" s="272"/>
      <c r="GG45" s="272"/>
      <c r="GH45" s="272"/>
      <c r="GI45" s="272"/>
      <c r="GJ45" s="272"/>
      <c r="GK45" s="272"/>
      <c r="GL45" s="272"/>
      <c r="GM45" s="272"/>
      <c r="GN45" s="272"/>
      <c r="GO45" s="272"/>
      <c r="GP45" s="272"/>
      <c r="GQ45" s="272"/>
      <c r="GR45" s="272"/>
      <c r="GS45" s="272"/>
      <c r="GT45" s="272"/>
      <c r="GU45" s="272"/>
      <c r="GV45" s="272"/>
      <c r="GW45" s="272"/>
      <c r="GX45" s="272"/>
      <c r="GY45" s="272"/>
      <c r="GZ45" s="272"/>
      <c r="HA45" s="272"/>
      <c r="HB45" s="272"/>
      <c r="HC45" s="272"/>
      <c r="HD45" s="272"/>
      <c r="HE45" s="272"/>
      <c r="HF45" s="272"/>
      <c r="HG45" s="272"/>
      <c r="HH45" s="272"/>
      <c r="HI45" s="272"/>
      <c r="HJ45" s="272"/>
      <c r="HK45" s="272"/>
      <c r="HL45" s="272"/>
      <c r="HM45" s="272"/>
      <c r="HN45" s="272"/>
      <c r="HO45" s="272"/>
      <c r="HP45" s="272"/>
      <c r="HQ45" s="272"/>
      <c r="HR45" s="272"/>
      <c r="HS45" s="272"/>
      <c r="HT45" s="272"/>
      <c r="HU45" s="272"/>
      <c r="HV45" s="272"/>
      <c r="HW45" s="272"/>
      <c r="HX45" s="272"/>
      <c r="HY45" s="272"/>
      <c r="HZ45" s="272"/>
      <c r="IA45" s="272"/>
      <c r="IB45" s="272"/>
      <c r="IC45" s="272"/>
      <c r="ID45" s="272"/>
      <c r="IE45" s="272"/>
      <c r="IF45" s="272"/>
      <c r="IG45" s="272"/>
      <c r="IH45" s="272"/>
      <c r="II45" s="272"/>
      <c r="IJ45" s="272"/>
      <c r="IK45" s="272"/>
      <c r="IL45" s="272"/>
      <c r="IM45" s="272"/>
      <c r="IN45" s="272"/>
      <c r="IO45" s="272"/>
      <c r="IP45" s="272"/>
      <c r="IQ45" s="272"/>
      <c r="IR45" s="272"/>
      <c r="IS45" s="272"/>
      <c r="IT45" s="272"/>
      <c r="IU45" s="272"/>
      <c r="IV45" s="272"/>
      <c r="IW45" s="272"/>
      <c r="IX45" s="272"/>
      <c r="IY45" s="272"/>
      <c r="IZ45" s="272"/>
      <c r="JA45" s="272"/>
      <c r="JB45" s="272"/>
      <c r="JC45" s="272"/>
      <c r="JD45" s="272"/>
      <c r="JE45" s="272"/>
      <c r="JF45" s="272"/>
      <c r="JG45" s="272"/>
      <c r="JH45" s="272"/>
      <c r="JI45" s="272"/>
      <c r="JJ45" s="272"/>
      <c r="JK45" s="272"/>
      <c r="JL45" s="272"/>
      <c r="JM45" s="272"/>
      <c r="JN45" s="272"/>
      <c r="JO45" s="272"/>
      <c r="JP45" s="272"/>
      <c r="JQ45" s="272"/>
      <c r="JR45" s="272"/>
    </row>
    <row r="46" spans="1:278" ht="40.200000000000003" customHeight="1" x14ac:dyDescent="0.25">
      <c r="A46" s="458"/>
      <c r="B46" s="338"/>
      <c r="C46" s="462"/>
      <c r="D46" s="462"/>
      <c r="E46" s="465"/>
      <c r="F46" s="465"/>
      <c r="G46" s="465"/>
      <c r="H46" s="468"/>
      <c r="I46" s="471"/>
      <c r="J46" s="474"/>
      <c r="K46" s="451"/>
      <c r="L46" s="451"/>
      <c r="M46" s="477"/>
      <c r="N46" s="451"/>
      <c r="O46" s="338"/>
      <c r="P46" s="338"/>
      <c r="Q46" s="338"/>
      <c r="R46" s="376"/>
      <c r="S46" s="376"/>
      <c r="T46" s="338"/>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271"/>
      <c r="CO46" s="271"/>
      <c r="CP46" s="271"/>
      <c r="CQ46" s="271"/>
      <c r="CR46" s="271"/>
      <c r="CS46" s="271"/>
      <c r="CT46" s="271"/>
      <c r="CU46" s="271"/>
      <c r="CV46" s="271"/>
      <c r="CW46" s="271"/>
      <c r="CX46" s="271"/>
      <c r="CY46" s="271"/>
      <c r="CZ46" s="271"/>
      <c r="DA46" s="271"/>
      <c r="DB46" s="271"/>
      <c r="DC46" s="271"/>
      <c r="DD46" s="271"/>
      <c r="DE46" s="271"/>
      <c r="DF46" s="271"/>
      <c r="DG46" s="271"/>
      <c r="DH46" s="271"/>
      <c r="DI46" s="271"/>
      <c r="DJ46" s="271"/>
      <c r="DK46" s="271"/>
      <c r="DL46" s="271"/>
      <c r="DM46" s="271"/>
      <c r="DN46" s="271"/>
      <c r="DO46" s="271"/>
      <c r="DP46" s="271"/>
      <c r="DQ46" s="271"/>
      <c r="DR46" s="271"/>
      <c r="DS46" s="271"/>
      <c r="DT46" s="271"/>
      <c r="DU46" s="271"/>
      <c r="DV46" s="271"/>
      <c r="DW46" s="271"/>
      <c r="DX46" s="271"/>
      <c r="DY46" s="271"/>
      <c r="DZ46" s="271"/>
      <c r="EA46" s="271"/>
      <c r="EB46" s="271"/>
      <c r="EC46" s="271"/>
      <c r="ED46" s="271"/>
      <c r="EE46" s="271"/>
      <c r="EF46" s="271"/>
      <c r="EG46" s="271"/>
      <c r="EH46" s="271"/>
      <c r="EI46" s="271"/>
      <c r="EJ46" s="271"/>
      <c r="EK46" s="271"/>
      <c r="EL46" s="271"/>
      <c r="EM46" s="271"/>
      <c r="EN46" s="271"/>
      <c r="EO46" s="271"/>
      <c r="EP46" s="271"/>
      <c r="EQ46" s="271"/>
      <c r="ER46" s="271"/>
      <c r="ES46" s="271"/>
      <c r="ET46" s="271"/>
      <c r="EU46" s="271"/>
      <c r="EV46" s="271"/>
      <c r="EW46" s="271"/>
      <c r="EX46" s="271"/>
      <c r="EY46" s="271"/>
      <c r="EZ46" s="271"/>
      <c r="FA46" s="271"/>
      <c r="FB46" s="271"/>
      <c r="FC46" s="271"/>
      <c r="FD46" s="271"/>
      <c r="FE46" s="271"/>
      <c r="FF46" s="271"/>
      <c r="FG46" s="271"/>
      <c r="FH46" s="271"/>
      <c r="FI46" s="271"/>
      <c r="FJ46" s="271"/>
      <c r="FK46" s="271"/>
      <c r="FL46" s="271"/>
      <c r="FM46" s="271"/>
      <c r="FN46" s="271"/>
      <c r="FO46" s="271"/>
      <c r="FP46" s="271"/>
      <c r="FQ46" s="271"/>
      <c r="FR46" s="271"/>
      <c r="FS46" s="271"/>
      <c r="FT46" s="271"/>
      <c r="FU46" s="272"/>
      <c r="FV46" s="272"/>
      <c r="FW46" s="272"/>
      <c r="FX46" s="272"/>
      <c r="FY46" s="272"/>
      <c r="FZ46" s="272"/>
      <c r="GA46" s="272"/>
      <c r="GB46" s="272"/>
      <c r="GC46" s="272"/>
      <c r="GD46" s="272"/>
      <c r="GE46" s="272"/>
      <c r="GF46" s="272"/>
      <c r="GG46" s="272"/>
      <c r="GH46" s="272"/>
      <c r="GI46" s="272"/>
      <c r="GJ46" s="272"/>
      <c r="GK46" s="272"/>
      <c r="GL46" s="272"/>
      <c r="GM46" s="272"/>
      <c r="GN46" s="272"/>
      <c r="GO46" s="272"/>
      <c r="GP46" s="272"/>
      <c r="GQ46" s="272"/>
      <c r="GR46" s="272"/>
      <c r="GS46" s="272"/>
      <c r="GT46" s="272"/>
      <c r="GU46" s="272"/>
      <c r="GV46" s="272"/>
      <c r="GW46" s="272"/>
      <c r="GX46" s="272"/>
      <c r="GY46" s="272"/>
      <c r="GZ46" s="272"/>
      <c r="HA46" s="272"/>
      <c r="HB46" s="272"/>
      <c r="HC46" s="272"/>
      <c r="HD46" s="272"/>
      <c r="HE46" s="272"/>
      <c r="HF46" s="272"/>
      <c r="HG46" s="272"/>
      <c r="HH46" s="272"/>
      <c r="HI46" s="272"/>
      <c r="HJ46" s="272"/>
      <c r="HK46" s="272"/>
      <c r="HL46" s="272"/>
      <c r="HM46" s="272"/>
      <c r="HN46" s="272"/>
      <c r="HO46" s="272"/>
      <c r="HP46" s="272"/>
      <c r="HQ46" s="272"/>
      <c r="HR46" s="272"/>
      <c r="HS46" s="272"/>
      <c r="HT46" s="272"/>
      <c r="HU46" s="272"/>
      <c r="HV46" s="272"/>
      <c r="HW46" s="272"/>
      <c r="HX46" s="272"/>
      <c r="HY46" s="272"/>
      <c r="HZ46" s="272"/>
      <c r="IA46" s="272"/>
      <c r="IB46" s="272"/>
      <c r="IC46" s="272"/>
      <c r="ID46" s="272"/>
      <c r="IE46" s="272"/>
      <c r="IF46" s="272"/>
      <c r="IG46" s="272"/>
      <c r="IH46" s="272"/>
      <c r="II46" s="272"/>
      <c r="IJ46" s="272"/>
      <c r="IK46" s="272"/>
      <c r="IL46" s="272"/>
      <c r="IM46" s="272"/>
      <c r="IN46" s="272"/>
      <c r="IO46" s="272"/>
      <c r="IP46" s="272"/>
      <c r="IQ46" s="272"/>
      <c r="IR46" s="272"/>
      <c r="IS46" s="272"/>
      <c r="IT46" s="272"/>
      <c r="IU46" s="272"/>
      <c r="IV46" s="272"/>
      <c r="IW46" s="272"/>
      <c r="IX46" s="272"/>
      <c r="IY46" s="272"/>
      <c r="IZ46" s="272"/>
      <c r="JA46" s="272"/>
      <c r="JB46" s="272"/>
      <c r="JC46" s="272"/>
      <c r="JD46" s="272"/>
      <c r="JE46" s="272"/>
      <c r="JF46" s="272"/>
      <c r="JG46" s="272"/>
      <c r="JH46" s="272"/>
      <c r="JI46" s="272"/>
      <c r="JJ46" s="272"/>
      <c r="JK46" s="272"/>
      <c r="JL46" s="272"/>
      <c r="JM46" s="272"/>
      <c r="JN46" s="272"/>
      <c r="JO46" s="272"/>
      <c r="JP46" s="272"/>
      <c r="JQ46" s="272"/>
      <c r="JR46" s="272"/>
    </row>
    <row r="47" spans="1:278" ht="40.200000000000003" customHeight="1" x14ac:dyDescent="0.25">
      <c r="A47" s="458"/>
      <c r="B47" s="338"/>
      <c r="C47" s="462"/>
      <c r="D47" s="462"/>
      <c r="E47" s="465"/>
      <c r="F47" s="465"/>
      <c r="G47" s="465"/>
      <c r="H47" s="468"/>
      <c r="I47" s="471"/>
      <c r="J47" s="474"/>
      <c r="K47" s="451"/>
      <c r="L47" s="451"/>
      <c r="M47" s="477"/>
      <c r="N47" s="451"/>
      <c r="O47" s="338"/>
      <c r="P47" s="338"/>
      <c r="Q47" s="338"/>
      <c r="R47" s="376"/>
      <c r="S47" s="376"/>
      <c r="T47" s="338"/>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c r="DG47" s="271"/>
      <c r="DH47" s="271"/>
      <c r="DI47" s="271"/>
      <c r="DJ47" s="271"/>
      <c r="DK47" s="271"/>
      <c r="DL47" s="271"/>
      <c r="DM47" s="271"/>
      <c r="DN47" s="271"/>
      <c r="DO47" s="271"/>
      <c r="DP47" s="271"/>
      <c r="DQ47" s="271"/>
      <c r="DR47" s="271"/>
      <c r="DS47" s="271"/>
      <c r="DT47" s="271"/>
      <c r="DU47" s="271"/>
      <c r="DV47" s="271"/>
      <c r="DW47" s="271"/>
      <c r="DX47" s="271"/>
      <c r="DY47" s="271"/>
      <c r="DZ47" s="271"/>
      <c r="EA47" s="271"/>
      <c r="EB47" s="271"/>
      <c r="EC47" s="271"/>
      <c r="ED47" s="271"/>
      <c r="EE47" s="271"/>
      <c r="EF47" s="271"/>
      <c r="EG47" s="271"/>
      <c r="EH47" s="271"/>
      <c r="EI47" s="271"/>
      <c r="EJ47" s="271"/>
      <c r="EK47" s="271"/>
      <c r="EL47" s="271"/>
      <c r="EM47" s="271"/>
      <c r="EN47" s="271"/>
      <c r="EO47" s="271"/>
      <c r="EP47" s="271"/>
      <c r="EQ47" s="271"/>
      <c r="ER47" s="271"/>
      <c r="ES47" s="271"/>
      <c r="ET47" s="271"/>
      <c r="EU47" s="271"/>
      <c r="EV47" s="271"/>
      <c r="EW47" s="271"/>
      <c r="EX47" s="271"/>
      <c r="EY47" s="271"/>
      <c r="EZ47" s="271"/>
      <c r="FA47" s="271"/>
      <c r="FB47" s="271"/>
      <c r="FC47" s="271"/>
      <c r="FD47" s="271"/>
      <c r="FE47" s="271"/>
      <c r="FF47" s="271"/>
      <c r="FG47" s="271"/>
      <c r="FH47" s="271"/>
      <c r="FI47" s="271"/>
      <c r="FJ47" s="271"/>
      <c r="FK47" s="271"/>
      <c r="FL47" s="271"/>
      <c r="FM47" s="271"/>
      <c r="FN47" s="271"/>
      <c r="FO47" s="271"/>
      <c r="FP47" s="271"/>
      <c r="FQ47" s="271"/>
      <c r="FR47" s="271"/>
      <c r="FS47" s="271"/>
      <c r="FT47" s="271"/>
      <c r="FU47" s="272"/>
      <c r="FV47" s="272"/>
      <c r="FW47" s="272"/>
      <c r="FX47" s="272"/>
      <c r="FY47" s="272"/>
      <c r="FZ47" s="272"/>
      <c r="GA47" s="272"/>
      <c r="GB47" s="272"/>
      <c r="GC47" s="272"/>
      <c r="GD47" s="272"/>
      <c r="GE47" s="272"/>
      <c r="GF47" s="272"/>
      <c r="GG47" s="272"/>
      <c r="GH47" s="272"/>
      <c r="GI47" s="272"/>
      <c r="GJ47" s="272"/>
      <c r="GK47" s="272"/>
      <c r="GL47" s="272"/>
      <c r="GM47" s="272"/>
      <c r="GN47" s="272"/>
      <c r="GO47" s="272"/>
      <c r="GP47" s="272"/>
      <c r="GQ47" s="272"/>
      <c r="GR47" s="272"/>
      <c r="GS47" s="272"/>
      <c r="GT47" s="272"/>
      <c r="GU47" s="272"/>
      <c r="GV47" s="272"/>
      <c r="GW47" s="272"/>
      <c r="GX47" s="272"/>
      <c r="GY47" s="272"/>
      <c r="GZ47" s="272"/>
      <c r="HA47" s="272"/>
      <c r="HB47" s="272"/>
      <c r="HC47" s="272"/>
      <c r="HD47" s="272"/>
      <c r="HE47" s="272"/>
      <c r="HF47" s="272"/>
      <c r="HG47" s="272"/>
      <c r="HH47" s="272"/>
      <c r="HI47" s="272"/>
      <c r="HJ47" s="272"/>
      <c r="HK47" s="272"/>
      <c r="HL47" s="272"/>
      <c r="HM47" s="272"/>
      <c r="HN47" s="272"/>
      <c r="HO47" s="272"/>
      <c r="HP47" s="272"/>
      <c r="HQ47" s="272"/>
      <c r="HR47" s="272"/>
      <c r="HS47" s="272"/>
      <c r="HT47" s="272"/>
      <c r="HU47" s="272"/>
      <c r="HV47" s="272"/>
      <c r="HW47" s="272"/>
      <c r="HX47" s="272"/>
      <c r="HY47" s="272"/>
      <c r="HZ47" s="272"/>
      <c r="IA47" s="272"/>
      <c r="IB47" s="272"/>
      <c r="IC47" s="272"/>
      <c r="ID47" s="272"/>
      <c r="IE47" s="272"/>
      <c r="IF47" s="272"/>
      <c r="IG47" s="272"/>
      <c r="IH47" s="272"/>
      <c r="II47" s="272"/>
      <c r="IJ47" s="272"/>
      <c r="IK47" s="272"/>
      <c r="IL47" s="272"/>
      <c r="IM47" s="272"/>
      <c r="IN47" s="272"/>
      <c r="IO47" s="272"/>
      <c r="IP47" s="272"/>
      <c r="IQ47" s="272"/>
      <c r="IR47" s="272"/>
      <c r="IS47" s="272"/>
      <c r="IT47" s="272"/>
      <c r="IU47" s="272"/>
      <c r="IV47" s="272"/>
      <c r="IW47" s="272"/>
      <c r="IX47" s="272"/>
      <c r="IY47" s="272"/>
      <c r="IZ47" s="272"/>
      <c r="JA47" s="272"/>
      <c r="JB47" s="272"/>
      <c r="JC47" s="272"/>
      <c r="JD47" s="272"/>
      <c r="JE47" s="272"/>
      <c r="JF47" s="272"/>
      <c r="JG47" s="272"/>
      <c r="JH47" s="272"/>
      <c r="JI47" s="272"/>
      <c r="JJ47" s="272"/>
      <c r="JK47" s="272"/>
      <c r="JL47" s="272"/>
      <c r="JM47" s="272"/>
      <c r="JN47" s="272"/>
      <c r="JO47" s="272"/>
      <c r="JP47" s="272"/>
      <c r="JQ47" s="272"/>
      <c r="JR47" s="272"/>
    </row>
    <row r="48" spans="1:278" ht="40.200000000000003" customHeight="1" x14ac:dyDescent="0.25">
      <c r="A48" s="458"/>
      <c r="B48" s="338"/>
      <c r="C48" s="462"/>
      <c r="D48" s="462"/>
      <c r="E48" s="465"/>
      <c r="F48" s="465"/>
      <c r="G48" s="465"/>
      <c r="H48" s="468"/>
      <c r="I48" s="471"/>
      <c r="J48" s="474"/>
      <c r="K48" s="451"/>
      <c r="L48" s="451"/>
      <c r="M48" s="477"/>
      <c r="N48" s="451"/>
      <c r="O48" s="338"/>
      <c r="P48" s="338"/>
      <c r="Q48" s="338"/>
      <c r="R48" s="376"/>
      <c r="S48" s="376"/>
      <c r="T48" s="338"/>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271"/>
      <c r="CO48" s="271"/>
      <c r="CP48" s="271"/>
      <c r="CQ48" s="271"/>
      <c r="CR48" s="271"/>
      <c r="CS48" s="271"/>
      <c r="CT48" s="271"/>
      <c r="CU48" s="271"/>
      <c r="CV48" s="271"/>
      <c r="CW48" s="271"/>
      <c r="CX48" s="271"/>
      <c r="CY48" s="271"/>
      <c r="CZ48" s="271"/>
      <c r="DA48" s="271"/>
      <c r="DB48" s="271"/>
      <c r="DC48" s="271"/>
      <c r="DD48" s="271"/>
      <c r="DE48" s="271"/>
      <c r="DF48" s="271"/>
      <c r="DG48" s="271"/>
      <c r="DH48" s="271"/>
      <c r="DI48" s="271"/>
      <c r="DJ48" s="271"/>
      <c r="DK48" s="271"/>
      <c r="DL48" s="271"/>
      <c r="DM48" s="271"/>
      <c r="DN48" s="271"/>
      <c r="DO48" s="271"/>
      <c r="DP48" s="271"/>
      <c r="DQ48" s="271"/>
      <c r="DR48" s="271"/>
      <c r="DS48" s="271"/>
      <c r="DT48" s="271"/>
      <c r="DU48" s="271"/>
      <c r="DV48" s="271"/>
      <c r="DW48" s="271"/>
      <c r="DX48" s="271"/>
      <c r="DY48" s="271"/>
      <c r="DZ48" s="271"/>
      <c r="EA48" s="271"/>
      <c r="EB48" s="271"/>
      <c r="EC48" s="271"/>
      <c r="ED48" s="271"/>
      <c r="EE48" s="271"/>
      <c r="EF48" s="271"/>
      <c r="EG48" s="271"/>
      <c r="EH48" s="271"/>
      <c r="EI48" s="271"/>
      <c r="EJ48" s="271"/>
      <c r="EK48" s="271"/>
      <c r="EL48" s="271"/>
      <c r="EM48" s="271"/>
      <c r="EN48" s="271"/>
      <c r="EO48" s="271"/>
      <c r="EP48" s="271"/>
      <c r="EQ48" s="271"/>
      <c r="ER48" s="271"/>
      <c r="ES48" s="271"/>
      <c r="ET48" s="271"/>
      <c r="EU48" s="271"/>
      <c r="EV48" s="271"/>
      <c r="EW48" s="271"/>
      <c r="EX48" s="271"/>
      <c r="EY48" s="271"/>
      <c r="EZ48" s="271"/>
      <c r="FA48" s="271"/>
      <c r="FB48" s="271"/>
      <c r="FC48" s="271"/>
      <c r="FD48" s="271"/>
      <c r="FE48" s="271"/>
      <c r="FF48" s="271"/>
      <c r="FG48" s="271"/>
      <c r="FH48" s="271"/>
      <c r="FI48" s="271"/>
      <c r="FJ48" s="271"/>
      <c r="FK48" s="271"/>
      <c r="FL48" s="271"/>
      <c r="FM48" s="271"/>
      <c r="FN48" s="271"/>
      <c r="FO48" s="271"/>
      <c r="FP48" s="271"/>
      <c r="FQ48" s="271"/>
      <c r="FR48" s="271"/>
      <c r="FS48" s="271"/>
      <c r="FT48" s="271"/>
      <c r="FU48" s="272"/>
      <c r="FV48" s="272"/>
      <c r="FW48" s="272"/>
      <c r="FX48" s="272"/>
      <c r="FY48" s="272"/>
      <c r="FZ48" s="272"/>
      <c r="GA48" s="272"/>
      <c r="GB48" s="272"/>
      <c r="GC48" s="272"/>
      <c r="GD48" s="272"/>
      <c r="GE48" s="272"/>
      <c r="GF48" s="272"/>
      <c r="GG48" s="272"/>
      <c r="GH48" s="272"/>
      <c r="GI48" s="272"/>
      <c r="GJ48" s="272"/>
      <c r="GK48" s="272"/>
      <c r="GL48" s="272"/>
      <c r="GM48" s="272"/>
      <c r="GN48" s="272"/>
      <c r="GO48" s="272"/>
      <c r="GP48" s="272"/>
      <c r="GQ48" s="272"/>
      <c r="GR48" s="272"/>
      <c r="GS48" s="272"/>
      <c r="GT48" s="272"/>
      <c r="GU48" s="272"/>
      <c r="GV48" s="272"/>
      <c r="GW48" s="272"/>
      <c r="GX48" s="272"/>
      <c r="GY48" s="272"/>
      <c r="GZ48" s="272"/>
      <c r="HA48" s="272"/>
      <c r="HB48" s="272"/>
      <c r="HC48" s="272"/>
      <c r="HD48" s="272"/>
      <c r="HE48" s="272"/>
      <c r="HF48" s="272"/>
      <c r="HG48" s="272"/>
      <c r="HH48" s="272"/>
      <c r="HI48" s="272"/>
      <c r="HJ48" s="272"/>
      <c r="HK48" s="272"/>
      <c r="HL48" s="272"/>
      <c r="HM48" s="272"/>
      <c r="HN48" s="272"/>
      <c r="HO48" s="272"/>
      <c r="HP48" s="272"/>
      <c r="HQ48" s="272"/>
      <c r="HR48" s="272"/>
      <c r="HS48" s="272"/>
      <c r="HT48" s="272"/>
      <c r="HU48" s="272"/>
      <c r="HV48" s="272"/>
      <c r="HW48" s="272"/>
      <c r="HX48" s="272"/>
      <c r="HY48" s="272"/>
      <c r="HZ48" s="272"/>
      <c r="IA48" s="272"/>
      <c r="IB48" s="272"/>
      <c r="IC48" s="272"/>
      <c r="ID48" s="272"/>
      <c r="IE48" s="272"/>
      <c r="IF48" s="272"/>
      <c r="IG48" s="272"/>
      <c r="IH48" s="272"/>
      <c r="II48" s="272"/>
      <c r="IJ48" s="272"/>
      <c r="IK48" s="272"/>
      <c r="IL48" s="272"/>
      <c r="IM48" s="272"/>
      <c r="IN48" s="272"/>
      <c r="IO48" s="272"/>
      <c r="IP48" s="272"/>
      <c r="IQ48" s="272"/>
      <c r="IR48" s="272"/>
      <c r="IS48" s="272"/>
      <c r="IT48" s="272"/>
      <c r="IU48" s="272"/>
      <c r="IV48" s="272"/>
      <c r="IW48" s="272"/>
      <c r="IX48" s="272"/>
      <c r="IY48" s="272"/>
      <c r="IZ48" s="272"/>
      <c r="JA48" s="272"/>
      <c r="JB48" s="272"/>
      <c r="JC48" s="272"/>
      <c r="JD48" s="272"/>
      <c r="JE48" s="272"/>
      <c r="JF48" s="272"/>
      <c r="JG48" s="272"/>
      <c r="JH48" s="272"/>
      <c r="JI48" s="272"/>
      <c r="JJ48" s="272"/>
      <c r="JK48" s="272"/>
      <c r="JL48" s="272"/>
      <c r="JM48" s="272"/>
      <c r="JN48" s="272"/>
      <c r="JO48" s="272"/>
      <c r="JP48" s="272"/>
      <c r="JQ48" s="272"/>
      <c r="JR48" s="272"/>
    </row>
    <row r="49" spans="1:278" ht="40.200000000000003" customHeight="1" x14ac:dyDescent="0.25">
      <c r="A49" s="459"/>
      <c r="B49" s="454"/>
      <c r="C49" s="463"/>
      <c r="D49" s="463"/>
      <c r="E49" s="466"/>
      <c r="F49" s="466"/>
      <c r="G49" s="466"/>
      <c r="H49" s="469"/>
      <c r="I49" s="472"/>
      <c r="J49" s="475"/>
      <c r="K49" s="452"/>
      <c r="L49" s="452"/>
      <c r="M49" s="478"/>
      <c r="N49" s="452"/>
      <c r="O49" s="454"/>
      <c r="P49" s="454"/>
      <c r="Q49" s="454"/>
      <c r="R49" s="456"/>
      <c r="S49" s="456"/>
      <c r="T49" s="454"/>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c r="CR49" s="271"/>
      <c r="CS49" s="271"/>
      <c r="CT49" s="271"/>
      <c r="CU49" s="271"/>
      <c r="CV49" s="271"/>
      <c r="CW49" s="271"/>
      <c r="CX49" s="271"/>
      <c r="CY49" s="271"/>
      <c r="CZ49" s="271"/>
      <c r="DA49" s="271"/>
      <c r="DB49" s="271"/>
      <c r="DC49" s="271"/>
      <c r="DD49" s="271"/>
      <c r="DE49" s="271"/>
      <c r="DF49" s="271"/>
      <c r="DG49" s="271"/>
      <c r="DH49" s="271"/>
      <c r="DI49" s="271"/>
      <c r="DJ49" s="271"/>
      <c r="DK49" s="271"/>
      <c r="DL49" s="271"/>
      <c r="DM49" s="271"/>
      <c r="DN49" s="271"/>
      <c r="DO49" s="271"/>
      <c r="DP49" s="271"/>
      <c r="DQ49" s="271"/>
      <c r="DR49" s="271"/>
      <c r="DS49" s="271"/>
      <c r="DT49" s="271"/>
      <c r="DU49" s="271"/>
      <c r="DV49" s="271"/>
      <c r="DW49" s="271"/>
      <c r="DX49" s="271"/>
      <c r="DY49" s="271"/>
      <c r="DZ49" s="271"/>
      <c r="EA49" s="271"/>
      <c r="EB49" s="271"/>
      <c r="EC49" s="271"/>
      <c r="ED49" s="271"/>
      <c r="EE49" s="271"/>
      <c r="EF49" s="271"/>
      <c r="EG49" s="271"/>
      <c r="EH49" s="271"/>
      <c r="EI49" s="271"/>
      <c r="EJ49" s="271"/>
      <c r="EK49" s="271"/>
      <c r="EL49" s="271"/>
      <c r="EM49" s="271"/>
      <c r="EN49" s="271"/>
      <c r="EO49" s="271"/>
      <c r="EP49" s="271"/>
      <c r="EQ49" s="271"/>
      <c r="ER49" s="271"/>
      <c r="ES49" s="271"/>
      <c r="ET49" s="271"/>
      <c r="EU49" s="271"/>
      <c r="EV49" s="271"/>
      <c r="EW49" s="271"/>
      <c r="EX49" s="271"/>
      <c r="EY49" s="271"/>
      <c r="EZ49" s="271"/>
      <c r="FA49" s="271"/>
      <c r="FB49" s="271"/>
      <c r="FC49" s="271"/>
      <c r="FD49" s="271"/>
      <c r="FE49" s="271"/>
      <c r="FF49" s="271"/>
      <c r="FG49" s="271"/>
      <c r="FH49" s="271"/>
      <c r="FI49" s="271"/>
      <c r="FJ49" s="271"/>
      <c r="FK49" s="271"/>
      <c r="FL49" s="271"/>
      <c r="FM49" s="271"/>
      <c r="FN49" s="271"/>
      <c r="FO49" s="271"/>
      <c r="FP49" s="271"/>
      <c r="FQ49" s="271"/>
      <c r="FR49" s="271"/>
      <c r="FS49" s="271"/>
      <c r="FT49" s="271"/>
      <c r="FU49" s="272"/>
      <c r="FV49" s="272"/>
      <c r="FW49" s="272"/>
      <c r="FX49" s="272"/>
      <c r="FY49" s="272"/>
      <c r="FZ49" s="272"/>
      <c r="GA49" s="272"/>
      <c r="GB49" s="272"/>
      <c r="GC49" s="272"/>
      <c r="GD49" s="272"/>
      <c r="GE49" s="272"/>
      <c r="GF49" s="272"/>
      <c r="GG49" s="272"/>
      <c r="GH49" s="272"/>
      <c r="GI49" s="272"/>
      <c r="GJ49" s="272"/>
      <c r="GK49" s="272"/>
      <c r="GL49" s="272"/>
      <c r="GM49" s="272"/>
      <c r="GN49" s="272"/>
      <c r="GO49" s="272"/>
      <c r="GP49" s="272"/>
      <c r="GQ49" s="272"/>
      <c r="GR49" s="272"/>
      <c r="GS49" s="272"/>
      <c r="GT49" s="272"/>
      <c r="GU49" s="272"/>
      <c r="GV49" s="272"/>
      <c r="GW49" s="272"/>
      <c r="GX49" s="272"/>
      <c r="GY49" s="272"/>
      <c r="GZ49" s="272"/>
      <c r="HA49" s="272"/>
      <c r="HB49" s="272"/>
      <c r="HC49" s="272"/>
      <c r="HD49" s="272"/>
      <c r="HE49" s="272"/>
      <c r="HF49" s="272"/>
      <c r="HG49" s="272"/>
      <c r="HH49" s="272"/>
      <c r="HI49" s="272"/>
      <c r="HJ49" s="272"/>
      <c r="HK49" s="272"/>
      <c r="HL49" s="272"/>
      <c r="HM49" s="272"/>
      <c r="HN49" s="272"/>
      <c r="HO49" s="272"/>
      <c r="HP49" s="272"/>
      <c r="HQ49" s="272"/>
      <c r="HR49" s="272"/>
      <c r="HS49" s="272"/>
      <c r="HT49" s="272"/>
      <c r="HU49" s="272"/>
      <c r="HV49" s="272"/>
      <c r="HW49" s="272"/>
      <c r="HX49" s="272"/>
      <c r="HY49" s="272"/>
      <c r="HZ49" s="272"/>
      <c r="IA49" s="272"/>
      <c r="IB49" s="272"/>
      <c r="IC49" s="272"/>
      <c r="ID49" s="272"/>
      <c r="IE49" s="272"/>
      <c r="IF49" s="272"/>
      <c r="IG49" s="272"/>
      <c r="IH49" s="272"/>
      <c r="II49" s="272"/>
      <c r="IJ49" s="272"/>
      <c r="IK49" s="272"/>
      <c r="IL49" s="272"/>
      <c r="IM49" s="272"/>
      <c r="IN49" s="272"/>
      <c r="IO49" s="272"/>
      <c r="IP49" s="272"/>
      <c r="IQ49" s="272"/>
      <c r="IR49" s="272"/>
      <c r="IS49" s="272"/>
      <c r="IT49" s="272"/>
      <c r="IU49" s="272"/>
      <c r="IV49" s="272"/>
      <c r="IW49" s="272"/>
      <c r="IX49" s="272"/>
      <c r="IY49" s="272"/>
      <c r="IZ49" s="272"/>
      <c r="JA49" s="272"/>
      <c r="JB49" s="272"/>
      <c r="JC49" s="272"/>
      <c r="JD49" s="272"/>
      <c r="JE49" s="272"/>
      <c r="JF49" s="272"/>
      <c r="JG49" s="272"/>
      <c r="JH49" s="272"/>
      <c r="JI49" s="272"/>
      <c r="JJ49" s="272"/>
      <c r="JK49" s="272"/>
      <c r="JL49" s="272"/>
      <c r="JM49" s="272"/>
      <c r="JN49" s="272"/>
      <c r="JO49" s="272"/>
      <c r="JP49" s="272"/>
      <c r="JQ49" s="272"/>
      <c r="JR49" s="272"/>
    </row>
    <row r="50" spans="1:278" ht="40.200000000000003" customHeight="1" x14ac:dyDescent="0.25">
      <c r="A50" s="457">
        <f>'Mapa Final'!A47</f>
        <v>9</v>
      </c>
      <c r="B50" s="460" t="str">
        <f>'Mapa Final'!B47</f>
        <v>Inundación dentro de la edificación</v>
      </c>
      <c r="C50" s="461" t="str">
        <f>'Mapa Final'!C47</f>
        <v>Afectación en la Prestación del Servicio de Justicia</v>
      </c>
      <c r="D50" s="461" t="str">
        <f>'Mapa Final'!D47</f>
        <v>Lluvias torrenciales en la temporada invernal</v>
      </c>
      <c r="E50" s="464" t="str">
        <f>'Mapa Final'!E47</f>
        <v>Por el desnivel de las vías se forman arroyos, parte de los cuales desembocan en las edificaciones, inundando los sótanos. También, por efecto del incremento del nivel freático.</v>
      </c>
      <c r="F50" s="464" t="str">
        <f>'Mapa Final'!F47</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64" t="str">
        <f>'Mapa Final'!G47</f>
        <v>Daños Activos Fijos/Eventos Externos</v>
      </c>
      <c r="H50" s="467" t="str">
        <f>'Mapa Final'!I47</f>
        <v>Baja</v>
      </c>
      <c r="I50" s="470" t="str">
        <f>'Mapa Final'!L47</f>
        <v>Mayor</v>
      </c>
      <c r="J50" s="473" t="str">
        <f>'Mapa Final'!N47</f>
        <v xml:space="preserve">Alto </v>
      </c>
      <c r="K50" s="450" t="str">
        <f>'Mapa Final'!AA47</f>
        <v>Baja</v>
      </c>
      <c r="L50" s="450" t="str">
        <f>'Mapa Final'!AE47</f>
        <v>Moderado</v>
      </c>
      <c r="M50" s="476" t="str">
        <f>'Mapa Final'!AG47</f>
        <v>Moderado</v>
      </c>
      <c r="N50" s="450" t="str">
        <f>'Mapa Final'!AH47</f>
        <v>Reducir(mitigar)</v>
      </c>
      <c r="O50" s="453" t="s">
        <v>598</v>
      </c>
      <c r="P50" s="453" t="s">
        <v>587</v>
      </c>
      <c r="Q50" s="453"/>
      <c r="R50" s="455">
        <v>44198</v>
      </c>
      <c r="S50" s="455">
        <v>44286</v>
      </c>
      <c r="T50" s="453" t="s">
        <v>599</v>
      </c>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271"/>
      <c r="CO50" s="271"/>
      <c r="CP50" s="271"/>
      <c r="CQ50" s="271"/>
      <c r="CR50" s="271"/>
      <c r="CS50" s="271"/>
      <c r="CT50" s="271"/>
      <c r="CU50" s="271"/>
      <c r="CV50" s="271"/>
      <c r="CW50" s="271"/>
      <c r="CX50" s="271"/>
      <c r="CY50" s="271"/>
      <c r="CZ50" s="271"/>
      <c r="DA50" s="271"/>
      <c r="DB50" s="271"/>
      <c r="DC50" s="271"/>
      <c r="DD50" s="271"/>
      <c r="DE50" s="271"/>
      <c r="DF50" s="271"/>
      <c r="DG50" s="271"/>
      <c r="DH50" s="271"/>
      <c r="DI50" s="271"/>
      <c r="DJ50" s="271"/>
      <c r="DK50" s="271"/>
      <c r="DL50" s="271"/>
      <c r="DM50" s="271"/>
      <c r="DN50" s="271"/>
      <c r="DO50" s="271"/>
      <c r="DP50" s="271"/>
      <c r="DQ50" s="271"/>
      <c r="DR50" s="271"/>
      <c r="DS50" s="271"/>
      <c r="DT50" s="271"/>
      <c r="DU50" s="271"/>
      <c r="DV50" s="271"/>
      <c r="DW50" s="271"/>
      <c r="DX50" s="271"/>
      <c r="DY50" s="271"/>
      <c r="DZ50" s="271"/>
      <c r="EA50" s="271"/>
      <c r="EB50" s="271"/>
      <c r="EC50" s="271"/>
      <c r="ED50" s="271"/>
      <c r="EE50" s="271"/>
      <c r="EF50" s="271"/>
      <c r="EG50" s="271"/>
      <c r="EH50" s="271"/>
      <c r="EI50" s="271"/>
      <c r="EJ50" s="271"/>
      <c r="EK50" s="271"/>
      <c r="EL50" s="271"/>
      <c r="EM50" s="271"/>
      <c r="EN50" s="271"/>
      <c r="EO50" s="271"/>
      <c r="EP50" s="271"/>
      <c r="EQ50" s="271"/>
      <c r="ER50" s="271"/>
      <c r="ES50" s="271"/>
      <c r="ET50" s="271"/>
      <c r="EU50" s="271"/>
      <c r="EV50" s="271"/>
      <c r="EW50" s="271"/>
      <c r="EX50" s="271"/>
      <c r="EY50" s="271"/>
      <c r="EZ50" s="271"/>
      <c r="FA50" s="271"/>
      <c r="FB50" s="271"/>
      <c r="FC50" s="271"/>
      <c r="FD50" s="271"/>
      <c r="FE50" s="271"/>
      <c r="FF50" s="271"/>
      <c r="FG50" s="271"/>
      <c r="FH50" s="271"/>
      <c r="FI50" s="271"/>
      <c r="FJ50" s="271"/>
      <c r="FK50" s="271"/>
      <c r="FL50" s="271"/>
      <c r="FM50" s="271"/>
      <c r="FN50" s="271"/>
      <c r="FO50" s="271"/>
      <c r="FP50" s="271"/>
      <c r="FQ50" s="271"/>
      <c r="FR50" s="271"/>
      <c r="FS50" s="271"/>
      <c r="FT50" s="271"/>
      <c r="FU50" s="272"/>
      <c r="FV50" s="272"/>
      <c r="FW50" s="272"/>
      <c r="FX50" s="272"/>
      <c r="FY50" s="272"/>
      <c r="FZ50" s="272"/>
      <c r="GA50" s="272"/>
      <c r="GB50" s="272"/>
      <c r="GC50" s="272"/>
      <c r="GD50" s="272"/>
      <c r="GE50" s="272"/>
      <c r="GF50" s="272"/>
      <c r="GG50" s="272"/>
      <c r="GH50" s="272"/>
      <c r="GI50" s="272"/>
      <c r="GJ50" s="272"/>
      <c r="GK50" s="272"/>
      <c r="GL50" s="272"/>
      <c r="GM50" s="272"/>
      <c r="GN50" s="272"/>
      <c r="GO50" s="272"/>
      <c r="GP50" s="272"/>
      <c r="GQ50" s="272"/>
      <c r="GR50" s="272"/>
      <c r="GS50" s="272"/>
      <c r="GT50" s="272"/>
      <c r="GU50" s="272"/>
      <c r="GV50" s="272"/>
      <c r="GW50" s="272"/>
      <c r="GX50" s="272"/>
      <c r="GY50" s="272"/>
      <c r="GZ50" s="272"/>
      <c r="HA50" s="272"/>
      <c r="HB50" s="272"/>
      <c r="HC50" s="272"/>
      <c r="HD50" s="272"/>
      <c r="HE50" s="272"/>
      <c r="HF50" s="272"/>
      <c r="HG50" s="272"/>
      <c r="HH50" s="272"/>
      <c r="HI50" s="272"/>
      <c r="HJ50" s="272"/>
      <c r="HK50" s="272"/>
      <c r="HL50" s="272"/>
      <c r="HM50" s="272"/>
      <c r="HN50" s="272"/>
      <c r="HO50" s="272"/>
      <c r="HP50" s="272"/>
      <c r="HQ50" s="272"/>
      <c r="HR50" s="272"/>
      <c r="HS50" s="272"/>
      <c r="HT50" s="272"/>
      <c r="HU50" s="272"/>
      <c r="HV50" s="272"/>
      <c r="HW50" s="272"/>
      <c r="HX50" s="272"/>
      <c r="HY50" s="272"/>
      <c r="HZ50" s="272"/>
      <c r="IA50" s="272"/>
      <c r="IB50" s="272"/>
      <c r="IC50" s="272"/>
      <c r="ID50" s="272"/>
      <c r="IE50" s="272"/>
      <c r="IF50" s="272"/>
      <c r="IG50" s="272"/>
      <c r="IH50" s="272"/>
      <c r="II50" s="272"/>
      <c r="IJ50" s="272"/>
      <c r="IK50" s="272"/>
      <c r="IL50" s="272"/>
      <c r="IM50" s="272"/>
      <c r="IN50" s="272"/>
      <c r="IO50" s="272"/>
      <c r="IP50" s="272"/>
      <c r="IQ50" s="272"/>
      <c r="IR50" s="272"/>
      <c r="IS50" s="272"/>
      <c r="IT50" s="272"/>
      <c r="IU50" s="272"/>
      <c r="IV50" s="272"/>
      <c r="IW50" s="272"/>
      <c r="IX50" s="272"/>
      <c r="IY50" s="272"/>
      <c r="IZ50" s="272"/>
      <c r="JA50" s="272"/>
      <c r="JB50" s="272"/>
      <c r="JC50" s="272"/>
      <c r="JD50" s="272"/>
      <c r="JE50" s="272"/>
      <c r="JF50" s="272"/>
      <c r="JG50" s="272"/>
      <c r="JH50" s="272"/>
      <c r="JI50" s="272"/>
      <c r="JJ50" s="272"/>
      <c r="JK50" s="272"/>
      <c r="JL50" s="272"/>
      <c r="JM50" s="272"/>
      <c r="JN50" s="272"/>
      <c r="JO50" s="272"/>
      <c r="JP50" s="272"/>
      <c r="JQ50" s="272"/>
      <c r="JR50" s="272"/>
    </row>
    <row r="51" spans="1:278" ht="40.200000000000003" customHeight="1" x14ac:dyDescent="0.25">
      <c r="A51" s="458"/>
      <c r="B51" s="338"/>
      <c r="C51" s="462"/>
      <c r="D51" s="462"/>
      <c r="E51" s="465"/>
      <c r="F51" s="465"/>
      <c r="G51" s="465"/>
      <c r="H51" s="468"/>
      <c r="I51" s="471"/>
      <c r="J51" s="474"/>
      <c r="K51" s="451"/>
      <c r="L51" s="451"/>
      <c r="M51" s="477"/>
      <c r="N51" s="451"/>
      <c r="O51" s="338"/>
      <c r="P51" s="338"/>
      <c r="Q51" s="338"/>
      <c r="R51" s="376"/>
      <c r="S51" s="376"/>
      <c r="T51" s="338"/>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1"/>
      <c r="DV51" s="271"/>
      <c r="DW51" s="271"/>
      <c r="DX51" s="271"/>
      <c r="DY51" s="271"/>
      <c r="DZ51" s="271"/>
      <c r="EA51" s="271"/>
      <c r="EB51" s="271"/>
      <c r="EC51" s="271"/>
      <c r="ED51" s="271"/>
      <c r="EE51" s="271"/>
      <c r="EF51" s="271"/>
      <c r="EG51" s="271"/>
      <c r="EH51" s="271"/>
      <c r="EI51" s="271"/>
      <c r="EJ51" s="271"/>
      <c r="EK51" s="271"/>
      <c r="EL51" s="271"/>
      <c r="EM51" s="271"/>
      <c r="EN51" s="271"/>
      <c r="EO51" s="271"/>
      <c r="EP51" s="271"/>
      <c r="EQ51" s="271"/>
      <c r="ER51" s="271"/>
      <c r="ES51" s="271"/>
      <c r="ET51" s="271"/>
      <c r="EU51" s="271"/>
      <c r="EV51" s="271"/>
      <c r="EW51" s="271"/>
      <c r="EX51" s="271"/>
      <c r="EY51" s="271"/>
      <c r="EZ51" s="271"/>
      <c r="FA51" s="271"/>
      <c r="FB51" s="271"/>
      <c r="FC51" s="271"/>
      <c r="FD51" s="271"/>
      <c r="FE51" s="271"/>
      <c r="FF51" s="271"/>
      <c r="FG51" s="271"/>
      <c r="FH51" s="271"/>
      <c r="FI51" s="271"/>
      <c r="FJ51" s="271"/>
      <c r="FK51" s="271"/>
      <c r="FL51" s="271"/>
      <c r="FM51" s="271"/>
      <c r="FN51" s="271"/>
      <c r="FO51" s="271"/>
      <c r="FP51" s="271"/>
      <c r="FQ51" s="271"/>
      <c r="FR51" s="271"/>
      <c r="FS51" s="271"/>
      <c r="FT51" s="271"/>
      <c r="FU51" s="272"/>
      <c r="FV51" s="272"/>
      <c r="FW51" s="272"/>
      <c r="FX51" s="272"/>
      <c r="FY51" s="272"/>
      <c r="FZ51" s="272"/>
      <c r="GA51" s="272"/>
      <c r="GB51" s="272"/>
      <c r="GC51" s="272"/>
      <c r="GD51" s="272"/>
      <c r="GE51" s="272"/>
      <c r="GF51" s="272"/>
      <c r="GG51" s="272"/>
      <c r="GH51" s="272"/>
      <c r="GI51" s="272"/>
      <c r="GJ51" s="272"/>
      <c r="GK51" s="272"/>
      <c r="GL51" s="272"/>
      <c r="GM51" s="272"/>
      <c r="GN51" s="272"/>
      <c r="GO51" s="272"/>
      <c r="GP51" s="272"/>
      <c r="GQ51" s="272"/>
      <c r="GR51" s="272"/>
      <c r="GS51" s="272"/>
      <c r="GT51" s="272"/>
      <c r="GU51" s="272"/>
      <c r="GV51" s="272"/>
      <c r="GW51" s="272"/>
      <c r="GX51" s="272"/>
      <c r="GY51" s="272"/>
      <c r="GZ51" s="272"/>
      <c r="HA51" s="272"/>
      <c r="HB51" s="272"/>
      <c r="HC51" s="272"/>
      <c r="HD51" s="272"/>
      <c r="HE51" s="272"/>
      <c r="HF51" s="272"/>
      <c r="HG51" s="272"/>
      <c r="HH51" s="272"/>
      <c r="HI51" s="272"/>
      <c r="HJ51" s="272"/>
      <c r="HK51" s="272"/>
      <c r="HL51" s="272"/>
      <c r="HM51" s="272"/>
      <c r="HN51" s="272"/>
      <c r="HO51" s="272"/>
      <c r="HP51" s="272"/>
      <c r="HQ51" s="272"/>
      <c r="HR51" s="272"/>
      <c r="HS51" s="272"/>
      <c r="HT51" s="272"/>
      <c r="HU51" s="272"/>
      <c r="HV51" s="272"/>
      <c r="HW51" s="272"/>
      <c r="HX51" s="272"/>
      <c r="HY51" s="272"/>
      <c r="HZ51" s="272"/>
      <c r="IA51" s="272"/>
      <c r="IB51" s="272"/>
      <c r="IC51" s="272"/>
      <c r="ID51" s="272"/>
      <c r="IE51" s="272"/>
      <c r="IF51" s="272"/>
      <c r="IG51" s="272"/>
      <c r="IH51" s="272"/>
      <c r="II51" s="272"/>
      <c r="IJ51" s="272"/>
      <c r="IK51" s="272"/>
      <c r="IL51" s="272"/>
      <c r="IM51" s="272"/>
      <c r="IN51" s="272"/>
      <c r="IO51" s="272"/>
      <c r="IP51" s="272"/>
      <c r="IQ51" s="272"/>
      <c r="IR51" s="272"/>
      <c r="IS51" s="272"/>
      <c r="IT51" s="272"/>
      <c r="IU51" s="272"/>
      <c r="IV51" s="272"/>
      <c r="IW51" s="272"/>
      <c r="IX51" s="272"/>
      <c r="IY51" s="272"/>
      <c r="IZ51" s="272"/>
      <c r="JA51" s="272"/>
      <c r="JB51" s="272"/>
      <c r="JC51" s="272"/>
      <c r="JD51" s="272"/>
      <c r="JE51" s="272"/>
      <c r="JF51" s="272"/>
      <c r="JG51" s="272"/>
      <c r="JH51" s="272"/>
      <c r="JI51" s="272"/>
      <c r="JJ51" s="272"/>
      <c r="JK51" s="272"/>
      <c r="JL51" s="272"/>
      <c r="JM51" s="272"/>
      <c r="JN51" s="272"/>
      <c r="JO51" s="272"/>
      <c r="JP51" s="272"/>
      <c r="JQ51" s="272"/>
      <c r="JR51" s="272"/>
    </row>
    <row r="52" spans="1:278" ht="40.200000000000003" customHeight="1" x14ac:dyDescent="0.25">
      <c r="A52" s="458"/>
      <c r="B52" s="338"/>
      <c r="C52" s="462"/>
      <c r="D52" s="462"/>
      <c r="E52" s="465"/>
      <c r="F52" s="465"/>
      <c r="G52" s="465"/>
      <c r="H52" s="468"/>
      <c r="I52" s="471"/>
      <c r="J52" s="474"/>
      <c r="K52" s="451"/>
      <c r="L52" s="451"/>
      <c r="M52" s="477"/>
      <c r="N52" s="451"/>
      <c r="O52" s="338"/>
      <c r="P52" s="338"/>
      <c r="Q52" s="338"/>
      <c r="R52" s="376"/>
      <c r="S52" s="376"/>
      <c r="T52" s="338"/>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c r="CY52" s="271"/>
      <c r="CZ52" s="271"/>
      <c r="DA52" s="271"/>
      <c r="DB52" s="271"/>
      <c r="DC52" s="271"/>
      <c r="DD52" s="271"/>
      <c r="DE52" s="271"/>
      <c r="DF52" s="271"/>
      <c r="DG52" s="271"/>
      <c r="DH52" s="271"/>
      <c r="DI52" s="271"/>
      <c r="DJ52" s="271"/>
      <c r="DK52" s="271"/>
      <c r="DL52" s="271"/>
      <c r="DM52" s="271"/>
      <c r="DN52" s="271"/>
      <c r="DO52" s="271"/>
      <c r="DP52" s="271"/>
      <c r="DQ52" s="271"/>
      <c r="DR52" s="271"/>
      <c r="DS52" s="271"/>
      <c r="DT52" s="271"/>
      <c r="DU52" s="271"/>
      <c r="DV52" s="271"/>
      <c r="DW52" s="271"/>
      <c r="DX52" s="271"/>
      <c r="DY52" s="271"/>
      <c r="DZ52" s="271"/>
      <c r="EA52" s="271"/>
      <c r="EB52" s="271"/>
      <c r="EC52" s="271"/>
      <c r="ED52" s="271"/>
      <c r="EE52" s="271"/>
      <c r="EF52" s="271"/>
      <c r="EG52" s="271"/>
      <c r="EH52" s="271"/>
      <c r="EI52" s="271"/>
      <c r="EJ52" s="271"/>
      <c r="EK52" s="271"/>
      <c r="EL52" s="271"/>
      <c r="EM52" s="271"/>
      <c r="EN52" s="271"/>
      <c r="EO52" s="271"/>
      <c r="EP52" s="271"/>
      <c r="EQ52" s="271"/>
      <c r="ER52" s="271"/>
      <c r="ES52" s="271"/>
      <c r="ET52" s="271"/>
      <c r="EU52" s="271"/>
      <c r="EV52" s="271"/>
      <c r="EW52" s="271"/>
      <c r="EX52" s="271"/>
      <c r="EY52" s="271"/>
      <c r="EZ52" s="271"/>
      <c r="FA52" s="271"/>
      <c r="FB52" s="271"/>
      <c r="FC52" s="271"/>
      <c r="FD52" s="271"/>
      <c r="FE52" s="271"/>
      <c r="FF52" s="271"/>
      <c r="FG52" s="271"/>
      <c r="FH52" s="271"/>
      <c r="FI52" s="271"/>
      <c r="FJ52" s="271"/>
      <c r="FK52" s="271"/>
      <c r="FL52" s="271"/>
      <c r="FM52" s="271"/>
      <c r="FN52" s="271"/>
      <c r="FO52" s="271"/>
      <c r="FP52" s="271"/>
      <c r="FQ52" s="271"/>
      <c r="FR52" s="271"/>
      <c r="FS52" s="271"/>
      <c r="FT52" s="271"/>
      <c r="FU52" s="272"/>
      <c r="FV52" s="272"/>
      <c r="FW52" s="272"/>
      <c r="FX52" s="272"/>
      <c r="FY52" s="272"/>
      <c r="FZ52" s="272"/>
      <c r="GA52" s="272"/>
      <c r="GB52" s="272"/>
      <c r="GC52" s="272"/>
      <c r="GD52" s="272"/>
      <c r="GE52" s="272"/>
      <c r="GF52" s="272"/>
      <c r="GG52" s="272"/>
      <c r="GH52" s="272"/>
      <c r="GI52" s="272"/>
      <c r="GJ52" s="272"/>
      <c r="GK52" s="272"/>
      <c r="GL52" s="272"/>
      <c r="GM52" s="272"/>
      <c r="GN52" s="272"/>
      <c r="GO52" s="272"/>
      <c r="GP52" s="272"/>
      <c r="GQ52" s="272"/>
      <c r="GR52" s="272"/>
      <c r="GS52" s="272"/>
      <c r="GT52" s="272"/>
      <c r="GU52" s="272"/>
      <c r="GV52" s="272"/>
      <c r="GW52" s="272"/>
      <c r="GX52" s="272"/>
      <c r="GY52" s="272"/>
      <c r="GZ52" s="272"/>
      <c r="HA52" s="272"/>
      <c r="HB52" s="272"/>
      <c r="HC52" s="272"/>
      <c r="HD52" s="272"/>
      <c r="HE52" s="272"/>
      <c r="HF52" s="272"/>
      <c r="HG52" s="272"/>
      <c r="HH52" s="272"/>
      <c r="HI52" s="272"/>
      <c r="HJ52" s="272"/>
      <c r="HK52" s="272"/>
      <c r="HL52" s="272"/>
      <c r="HM52" s="272"/>
      <c r="HN52" s="272"/>
      <c r="HO52" s="272"/>
      <c r="HP52" s="272"/>
      <c r="HQ52" s="272"/>
      <c r="HR52" s="272"/>
      <c r="HS52" s="272"/>
      <c r="HT52" s="272"/>
      <c r="HU52" s="272"/>
      <c r="HV52" s="272"/>
      <c r="HW52" s="272"/>
      <c r="HX52" s="272"/>
      <c r="HY52" s="272"/>
      <c r="HZ52" s="272"/>
      <c r="IA52" s="272"/>
      <c r="IB52" s="272"/>
      <c r="IC52" s="272"/>
      <c r="ID52" s="272"/>
      <c r="IE52" s="272"/>
      <c r="IF52" s="272"/>
      <c r="IG52" s="272"/>
      <c r="IH52" s="272"/>
      <c r="II52" s="272"/>
      <c r="IJ52" s="272"/>
      <c r="IK52" s="272"/>
      <c r="IL52" s="272"/>
      <c r="IM52" s="272"/>
      <c r="IN52" s="272"/>
      <c r="IO52" s="272"/>
      <c r="IP52" s="272"/>
      <c r="IQ52" s="272"/>
      <c r="IR52" s="272"/>
      <c r="IS52" s="272"/>
      <c r="IT52" s="272"/>
      <c r="IU52" s="272"/>
      <c r="IV52" s="272"/>
      <c r="IW52" s="272"/>
      <c r="IX52" s="272"/>
      <c r="IY52" s="272"/>
      <c r="IZ52" s="272"/>
      <c r="JA52" s="272"/>
      <c r="JB52" s="272"/>
      <c r="JC52" s="272"/>
      <c r="JD52" s="272"/>
      <c r="JE52" s="272"/>
      <c r="JF52" s="272"/>
      <c r="JG52" s="272"/>
      <c r="JH52" s="272"/>
      <c r="JI52" s="272"/>
      <c r="JJ52" s="272"/>
      <c r="JK52" s="272"/>
      <c r="JL52" s="272"/>
      <c r="JM52" s="272"/>
      <c r="JN52" s="272"/>
      <c r="JO52" s="272"/>
      <c r="JP52" s="272"/>
      <c r="JQ52" s="272"/>
      <c r="JR52" s="272"/>
    </row>
    <row r="53" spans="1:278" ht="40.200000000000003" customHeight="1" x14ac:dyDescent="0.25">
      <c r="A53" s="458"/>
      <c r="B53" s="338"/>
      <c r="C53" s="462"/>
      <c r="D53" s="462"/>
      <c r="E53" s="465"/>
      <c r="F53" s="465"/>
      <c r="G53" s="465"/>
      <c r="H53" s="468"/>
      <c r="I53" s="471"/>
      <c r="J53" s="474"/>
      <c r="K53" s="451"/>
      <c r="L53" s="451"/>
      <c r="M53" s="477"/>
      <c r="N53" s="451"/>
      <c r="O53" s="338"/>
      <c r="P53" s="338"/>
      <c r="Q53" s="338"/>
      <c r="R53" s="376"/>
      <c r="S53" s="376"/>
      <c r="T53" s="338"/>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1"/>
      <c r="CT53" s="271"/>
      <c r="CU53" s="271"/>
      <c r="CV53" s="271"/>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1"/>
      <c r="DX53" s="271"/>
      <c r="DY53" s="271"/>
      <c r="DZ53" s="271"/>
      <c r="EA53" s="271"/>
      <c r="EB53" s="271"/>
      <c r="EC53" s="271"/>
      <c r="ED53" s="271"/>
      <c r="EE53" s="271"/>
      <c r="EF53" s="271"/>
      <c r="EG53" s="271"/>
      <c r="EH53" s="271"/>
      <c r="EI53" s="271"/>
      <c r="EJ53" s="271"/>
      <c r="EK53" s="271"/>
      <c r="EL53" s="271"/>
      <c r="EM53" s="271"/>
      <c r="EN53" s="271"/>
      <c r="EO53" s="271"/>
      <c r="EP53" s="271"/>
      <c r="EQ53" s="271"/>
      <c r="ER53" s="271"/>
      <c r="ES53" s="271"/>
      <c r="ET53" s="271"/>
      <c r="EU53" s="271"/>
      <c r="EV53" s="271"/>
      <c r="EW53" s="271"/>
      <c r="EX53" s="271"/>
      <c r="EY53" s="271"/>
      <c r="EZ53" s="271"/>
      <c r="FA53" s="271"/>
      <c r="FB53" s="271"/>
      <c r="FC53" s="271"/>
      <c r="FD53" s="271"/>
      <c r="FE53" s="271"/>
      <c r="FF53" s="271"/>
      <c r="FG53" s="271"/>
      <c r="FH53" s="271"/>
      <c r="FI53" s="271"/>
      <c r="FJ53" s="271"/>
      <c r="FK53" s="271"/>
      <c r="FL53" s="271"/>
      <c r="FM53" s="271"/>
      <c r="FN53" s="271"/>
      <c r="FO53" s="271"/>
      <c r="FP53" s="271"/>
      <c r="FQ53" s="271"/>
      <c r="FR53" s="271"/>
      <c r="FS53" s="271"/>
      <c r="FT53" s="271"/>
      <c r="FU53" s="272"/>
      <c r="FV53" s="272"/>
      <c r="FW53" s="272"/>
      <c r="FX53" s="272"/>
      <c r="FY53" s="272"/>
      <c r="FZ53" s="272"/>
      <c r="GA53" s="272"/>
      <c r="GB53" s="272"/>
      <c r="GC53" s="272"/>
      <c r="GD53" s="272"/>
      <c r="GE53" s="272"/>
      <c r="GF53" s="272"/>
      <c r="GG53" s="272"/>
      <c r="GH53" s="272"/>
      <c r="GI53" s="272"/>
      <c r="GJ53" s="272"/>
      <c r="GK53" s="272"/>
      <c r="GL53" s="272"/>
      <c r="GM53" s="272"/>
      <c r="GN53" s="272"/>
      <c r="GO53" s="272"/>
      <c r="GP53" s="272"/>
      <c r="GQ53" s="272"/>
      <c r="GR53" s="272"/>
      <c r="GS53" s="272"/>
      <c r="GT53" s="272"/>
      <c r="GU53" s="272"/>
      <c r="GV53" s="272"/>
      <c r="GW53" s="272"/>
      <c r="GX53" s="272"/>
      <c r="GY53" s="272"/>
      <c r="GZ53" s="272"/>
      <c r="HA53" s="272"/>
      <c r="HB53" s="272"/>
      <c r="HC53" s="272"/>
      <c r="HD53" s="272"/>
      <c r="HE53" s="272"/>
      <c r="HF53" s="272"/>
      <c r="HG53" s="272"/>
      <c r="HH53" s="272"/>
      <c r="HI53" s="272"/>
      <c r="HJ53" s="272"/>
      <c r="HK53" s="272"/>
      <c r="HL53" s="272"/>
      <c r="HM53" s="272"/>
      <c r="HN53" s="272"/>
      <c r="HO53" s="272"/>
      <c r="HP53" s="272"/>
      <c r="HQ53" s="272"/>
      <c r="HR53" s="272"/>
      <c r="HS53" s="272"/>
      <c r="HT53" s="272"/>
      <c r="HU53" s="272"/>
      <c r="HV53" s="272"/>
      <c r="HW53" s="272"/>
      <c r="HX53" s="272"/>
      <c r="HY53" s="272"/>
      <c r="HZ53" s="272"/>
      <c r="IA53" s="272"/>
      <c r="IB53" s="272"/>
      <c r="IC53" s="272"/>
      <c r="ID53" s="272"/>
      <c r="IE53" s="272"/>
      <c r="IF53" s="272"/>
      <c r="IG53" s="272"/>
      <c r="IH53" s="272"/>
      <c r="II53" s="272"/>
      <c r="IJ53" s="272"/>
      <c r="IK53" s="272"/>
      <c r="IL53" s="272"/>
      <c r="IM53" s="272"/>
      <c r="IN53" s="272"/>
      <c r="IO53" s="272"/>
      <c r="IP53" s="272"/>
      <c r="IQ53" s="272"/>
      <c r="IR53" s="272"/>
      <c r="IS53" s="272"/>
      <c r="IT53" s="272"/>
      <c r="IU53" s="272"/>
      <c r="IV53" s="272"/>
      <c r="IW53" s="272"/>
      <c r="IX53" s="272"/>
      <c r="IY53" s="272"/>
      <c r="IZ53" s="272"/>
      <c r="JA53" s="272"/>
      <c r="JB53" s="272"/>
      <c r="JC53" s="272"/>
      <c r="JD53" s="272"/>
      <c r="JE53" s="272"/>
      <c r="JF53" s="272"/>
      <c r="JG53" s="272"/>
      <c r="JH53" s="272"/>
      <c r="JI53" s="272"/>
      <c r="JJ53" s="272"/>
      <c r="JK53" s="272"/>
      <c r="JL53" s="272"/>
      <c r="JM53" s="272"/>
      <c r="JN53" s="272"/>
      <c r="JO53" s="272"/>
      <c r="JP53" s="272"/>
      <c r="JQ53" s="272"/>
      <c r="JR53" s="272"/>
    </row>
    <row r="54" spans="1:278" ht="40.200000000000003" customHeight="1" x14ac:dyDescent="0.25">
      <c r="A54" s="459"/>
      <c r="B54" s="454"/>
      <c r="C54" s="463"/>
      <c r="D54" s="463"/>
      <c r="E54" s="466"/>
      <c r="F54" s="466"/>
      <c r="G54" s="466"/>
      <c r="H54" s="469"/>
      <c r="I54" s="472"/>
      <c r="J54" s="475"/>
      <c r="K54" s="452"/>
      <c r="L54" s="452"/>
      <c r="M54" s="478"/>
      <c r="N54" s="452"/>
      <c r="O54" s="454"/>
      <c r="P54" s="454"/>
      <c r="Q54" s="454"/>
      <c r="R54" s="456"/>
      <c r="S54" s="456"/>
      <c r="T54" s="454"/>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1"/>
      <c r="CK54" s="271"/>
      <c r="CL54" s="271"/>
      <c r="CM54" s="271"/>
      <c r="CN54" s="271"/>
      <c r="CO54" s="271"/>
      <c r="CP54" s="271"/>
      <c r="CQ54" s="271"/>
      <c r="CR54" s="271"/>
      <c r="CS54" s="271"/>
      <c r="CT54" s="271"/>
      <c r="CU54" s="271"/>
      <c r="CV54" s="271"/>
      <c r="CW54" s="271"/>
      <c r="CX54" s="271"/>
      <c r="CY54" s="271"/>
      <c r="CZ54" s="271"/>
      <c r="DA54" s="271"/>
      <c r="DB54" s="271"/>
      <c r="DC54" s="271"/>
      <c r="DD54" s="271"/>
      <c r="DE54" s="271"/>
      <c r="DF54" s="271"/>
      <c r="DG54" s="271"/>
      <c r="DH54" s="271"/>
      <c r="DI54" s="271"/>
      <c r="DJ54" s="271"/>
      <c r="DK54" s="271"/>
      <c r="DL54" s="271"/>
      <c r="DM54" s="271"/>
      <c r="DN54" s="271"/>
      <c r="DO54" s="271"/>
      <c r="DP54" s="271"/>
      <c r="DQ54" s="271"/>
      <c r="DR54" s="271"/>
      <c r="DS54" s="271"/>
      <c r="DT54" s="271"/>
      <c r="DU54" s="271"/>
      <c r="DV54" s="271"/>
      <c r="DW54" s="271"/>
      <c r="DX54" s="271"/>
      <c r="DY54" s="271"/>
      <c r="DZ54" s="271"/>
      <c r="EA54" s="271"/>
      <c r="EB54" s="271"/>
      <c r="EC54" s="271"/>
      <c r="ED54" s="271"/>
      <c r="EE54" s="271"/>
      <c r="EF54" s="271"/>
      <c r="EG54" s="271"/>
      <c r="EH54" s="271"/>
      <c r="EI54" s="271"/>
      <c r="EJ54" s="271"/>
      <c r="EK54" s="271"/>
      <c r="EL54" s="271"/>
      <c r="EM54" s="271"/>
      <c r="EN54" s="271"/>
      <c r="EO54" s="271"/>
      <c r="EP54" s="271"/>
      <c r="EQ54" s="271"/>
      <c r="ER54" s="271"/>
      <c r="ES54" s="271"/>
      <c r="ET54" s="271"/>
      <c r="EU54" s="271"/>
      <c r="EV54" s="271"/>
      <c r="EW54" s="271"/>
      <c r="EX54" s="271"/>
      <c r="EY54" s="271"/>
      <c r="EZ54" s="271"/>
      <c r="FA54" s="271"/>
      <c r="FB54" s="271"/>
      <c r="FC54" s="271"/>
      <c r="FD54" s="271"/>
      <c r="FE54" s="271"/>
      <c r="FF54" s="271"/>
      <c r="FG54" s="271"/>
      <c r="FH54" s="271"/>
      <c r="FI54" s="271"/>
      <c r="FJ54" s="271"/>
      <c r="FK54" s="271"/>
      <c r="FL54" s="271"/>
      <c r="FM54" s="271"/>
      <c r="FN54" s="271"/>
      <c r="FO54" s="271"/>
      <c r="FP54" s="271"/>
      <c r="FQ54" s="271"/>
      <c r="FR54" s="271"/>
      <c r="FS54" s="271"/>
      <c r="FT54" s="271"/>
      <c r="FU54" s="272"/>
      <c r="FV54" s="272"/>
      <c r="FW54" s="272"/>
      <c r="FX54" s="272"/>
      <c r="FY54" s="272"/>
      <c r="FZ54" s="272"/>
      <c r="GA54" s="272"/>
      <c r="GB54" s="272"/>
      <c r="GC54" s="272"/>
      <c r="GD54" s="272"/>
      <c r="GE54" s="272"/>
      <c r="GF54" s="272"/>
      <c r="GG54" s="272"/>
      <c r="GH54" s="272"/>
      <c r="GI54" s="272"/>
      <c r="GJ54" s="272"/>
      <c r="GK54" s="272"/>
      <c r="GL54" s="272"/>
      <c r="GM54" s="272"/>
      <c r="GN54" s="272"/>
      <c r="GO54" s="272"/>
      <c r="GP54" s="272"/>
      <c r="GQ54" s="272"/>
      <c r="GR54" s="272"/>
      <c r="GS54" s="272"/>
      <c r="GT54" s="272"/>
      <c r="GU54" s="272"/>
      <c r="GV54" s="272"/>
      <c r="GW54" s="272"/>
      <c r="GX54" s="272"/>
      <c r="GY54" s="272"/>
      <c r="GZ54" s="272"/>
      <c r="HA54" s="272"/>
      <c r="HB54" s="272"/>
      <c r="HC54" s="272"/>
      <c r="HD54" s="272"/>
      <c r="HE54" s="272"/>
      <c r="HF54" s="272"/>
      <c r="HG54" s="272"/>
      <c r="HH54" s="272"/>
      <c r="HI54" s="272"/>
      <c r="HJ54" s="272"/>
      <c r="HK54" s="272"/>
      <c r="HL54" s="272"/>
      <c r="HM54" s="272"/>
      <c r="HN54" s="272"/>
      <c r="HO54" s="272"/>
      <c r="HP54" s="272"/>
      <c r="HQ54" s="272"/>
      <c r="HR54" s="272"/>
      <c r="HS54" s="272"/>
      <c r="HT54" s="272"/>
      <c r="HU54" s="272"/>
      <c r="HV54" s="272"/>
      <c r="HW54" s="272"/>
      <c r="HX54" s="272"/>
      <c r="HY54" s="272"/>
      <c r="HZ54" s="272"/>
      <c r="IA54" s="272"/>
      <c r="IB54" s="272"/>
      <c r="IC54" s="272"/>
      <c r="ID54" s="272"/>
      <c r="IE54" s="272"/>
      <c r="IF54" s="272"/>
      <c r="IG54" s="272"/>
      <c r="IH54" s="272"/>
      <c r="II54" s="272"/>
      <c r="IJ54" s="272"/>
      <c r="IK54" s="272"/>
      <c r="IL54" s="272"/>
      <c r="IM54" s="272"/>
      <c r="IN54" s="272"/>
      <c r="IO54" s="272"/>
      <c r="IP54" s="272"/>
      <c r="IQ54" s="272"/>
      <c r="IR54" s="272"/>
      <c r="IS54" s="272"/>
      <c r="IT54" s="272"/>
      <c r="IU54" s="272"/>
      <c r="IV54" s="272"/>
      <c r="IW54" s="272"/>
      <c r="IX54" s="272"/>
      <c r="IY54" s="272"/>
      <c r="IZ54" s="272"/>
      <c r="JA54" s="272"/>
      <c r="JB54" s="272"/>
      <c r="JC54" s="272"/>
      <c r="JD54" s="272"/>
      <c r="JE54" s="272"/>
      <c r="JF54" s="272"/>
      <c r="JG54" s="272"/>
      <c r="JH54" s="272"/>
      <c r="JI54" s="272"/>
      <c r="JJ54" s="272"/>
      <c r="JK54" s="272"/>
      <c r="JL54" s="272"/>
      <c r="JM54" s="272"/>
      <c r="JN54" s="272"/>
      <c r="JO54" s="272"/>
      <c r="JP54" s="272"/>
      <c r="JQ54" s="272"/>
      <c r="JR54" s="272"/>
    </row>
    <row r="55" spans="1:278" ht="40.200000000000003" customHeight="1" x14ac:dyDescent="0.25">
      <c r="A55" s="457">
        <f>'Mapa Final'!A48</f>
        <v>10</v>
      </c>
      <c r="B55" s="460" t="str">
        <f>'Mapa Final'!B48</f>
        <v>Diferencia entre el inventario Fisico y el Kardex (SICOF)-selectivo</v>
      </c>
      <c r="C55" s="461" t="str">
        <f>'Mapa Final'!C48</f>
        <v>Reputacional</v>
      </c>
      <c r="D55" s="461" t="str">
        <f>'Mapa Final'!D48</f>
        <v>1-Mala ejecucion en la toma de inventarios 2-No registro en el el sistema 3-Entrega informal de bienes y sin registro en el sicof 4-Falta de tiempo y personal calificado 5- No cumplimiento de politicas de inventarios en la Entidad</v>
      </c>
      <c r="E55" s="464" t="str">
        <f>'Mapa Final'!E48</f>
        <v>Mala entrega y recibo de elementos y entrega informal de bienes y sin registro en el SICOF</v>
      </c>
      <c r="F55" s="464" t="str">
        <f>'Mapa Final'!F48</f>
        <v>El Kardex del almacen no refleja la realidad fisica del inventario</v>
      </c>
      <c r="G55" s="464" t="str">
        <f>'Mapa Final'!G48</f>
        <v>Ejecución y Administración de Procesos</v>
      </c>
      <c r="H55" s="467" t="str">
        <f>'Mapa Final'!I48</f>
        <v>Baja</v>
      </c>
      <c r="I55" s="470" t="str">
        <f>'Mapa Final'!L48</f>
        <v>Moderado</v>
      </c>
      <c r="J55" s="473" t="str">
        <f>'Mapa Final'!N48</f>
        <v>Moderado</v>
      </c>
      <c r="K55" s="450" t="str">
        <f>'Mapa Final'!AA48</f>
        <v>Baja</v>
      </c>
      <c r="L55" s="450" t="str">
        <f>'Mapa Final'!AE48</f>
        <v>Moderado</v>
      </c>
      <c r="M55" s="476" t="str">
        <f>'Mapa Final'!AG48</f>
        <v>Moderado</v>
      </c>
      <c r="N55" s="450" t="str">
        <f>'Mapa Final'!AH48</f>
        <v>Evitar</v>
      </c>
      <c r="O55" s="453" t="s">
        <v>600</v>
      </c>
      <c r="P55" s="453" t="s">
        <v>587</v>
      </c>
      <c r="Q55" s="453"/>
      <c r="R55" s="455">
        <v>44198</v>
      </c>
      <c r="S55" s="455">
        <v>44286</v>
      </c>
      <c r="T55" s="453" t="s">
        <v>601</v>
      </c>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1"/>
      <c r="CK55" s="271"/>
      <c r="CL55" s="271"/>
      <c r="CM55" s="271"/>
      <c r="CN55" s="271"/>
      <c r="CO55" s="271"/>
      <c r="CP55" s="271"/>
      <c r="CQ55" s="271"/>
      <c r="CR55" s="271"/>
      <c r="CS55" s="271"/>
      <c r="CT55" s="271"/>
      <c r="CU55" s="271"/>
      <c r="CV55" s="271"/>
      <c r="CW55" s="271"/>
      <c r="CX55" s="271"/>
      <c r="CY55" s="271"/>
      <c r="CZ55" s="271"/>
      <c r="DA55" s="271"/>
      <c r="DB55" s="271"/>
      <c r="DC55" s="271"/>
      <c r="DD55" s="271"/>
      <c r="DE55" s="271"/>
      <c r="DF55" s="271"/>
      <c r="DG55" s="271"/>
      <c r="DH55" s="271"/>
      <c r="DI55" s="271"/>
      <c r="DJ55" s="271"/>
      <c r="DK55" s="271"/>
      <c r="DL55" s="271"/>
      <c r="DM55" s="271"/>
      <c r="DN55" s="271"/>
      <c r="DO55" s="271"/>
      <c r="DP55" s="271"/>
      <c r="DQ55" s="271"/>
      <c r="DR55" s="271"/>
      <c r="DS55" s="271"/>
      <c r="DT55" s="271"/>
      <c r="DU55" s="271"/>
      <c r="DV55" s="271"/>
      <c r="DW55" s="271"/>
      <c r="DX55" s="271"/>
      <c r="DY55" s="271"/>
      <c r="DZ55" s="271"/>
      <c r="EA55" s="271"/>
      <c r="EB55" s="271"/>
      <c r="EC55" s="271"/>
      <c r="ED55" s="271"/>
      <c r="EE55" s="271"/>
      <c r="EF55" s="271"/>
      <c r="EG55" s="271"/>
      <c r="EH55" s="271"/>
      <c r="EI55" s="271"/>
      <c r="EJ55" s="271"/>
      <c r="EK55" s="271"/>
      <c r="EL55" s="271"/>
      <c r="EM55" s="271"/>
      <c r="EN55" s="271"/>
      <c r="EO55" s="271"/>
      <c r="EP55" s="271"/>
      <c r="EQ55" s="271"/>
      <c r="ER55" s="271"/>
      <c r="ES55" s="271"/>
      <c r="ET55" s="271"/>
      <c r="EU55" s="271"/>
      <c r="EV55" s="271"/>
      <c r="EW55" s="271"/>
      <c r="EX55" s="271"/>
      <c r="EY55" s="271"/>
      <c r="EZ55" s="271"/>
      <c r="FA55" s="271"/>
      <c r="FB55" s="271"/>
      <c r="FC55" s="271"/>
      <c r="FD55" s="271"/>
      <c r="FE55" s="271"/>
      <c r="FF55" s="271"/>
      <c r="FG55" s="271"/>
      <c r="FH55" s="271"/>
      <c r="FI55" s="271"/>
      <c r="FJ55" s="271"/>
      <c r="FK55" s="271"/>
      <c r="FL55" s="271"/>
      <c r="FM55" s="271"/>
      <c r="FN55" s="271"/>
      <c r="FO55" s="271"/>
      <c r="FP55" s="271"/>
      <c r="FQ55" s="271"/>
      <c r="FR55" s="271"/>
      <c r="FS55" s="271"/>
      <c r="FT55" s="271"/>
      <c r="FU55" s="272"/>
      <c r="FV55" s="272"/>
      <c r="FW55" s="272"/>
      <c r="FX55" s="272"/>
      <c r="FY55" s="272"/>
      <c r="FZ55" s="272"/>
      <c r="GA55" s="272"/>
      <c r="GB55" s="272"/>
      <c r="GC55" s="272"/>
      <c r="GD55" s="272"/>
      <c r="GE55" s="272"/>
      <c r="GF55" s="272"/>
      <c r="GG55" s="272"/>
      <c r="GH55" s="272"/>
      <c r="GI55" s="272"/>
      <c r="GJ55" s="272"/>
      <c r="GK55" s="272"/>
      <c r="GL55" s="272"/>
      <c r="GM55" s="272"/>
      <c r="GN55" s="272"/>
      <c r="GO55" s="272"/>
      <c r="GP55" s="272"/>
      <c r="GQ55" s="272"/>
      <c r="GR55" s="272"/>
      <c r="GS55" s="272"/>
      <c r="GT55" s="272"/>
      <c r="GU55" s="272"/>
      <c r="GV55" s="272"/>
      <c r="GW55" s="272"/>
      <c r="GX55" s="272"/>
      <c r="GY55" s="272"/>
      <c r="GZ55" s="272"/>
      <c r="HA55" s="272"/>
      <c r="HB55" s="272"/>
      <c r="HC55" s="272"/>
      <c r="HD55" s="272"/>
      <c r="HE55" s="272"/>
      <c r="HF55" s="272"/>
      <c r="HG55" s="272"/>
      <c r="HH55" s="272"/>
      <c r="HI55" s="272"/>
      <c r="HJ55" s="272"/>
      <c r="HK55" s="272"/>
      <c r="HL55" s="272"/>
      <c r="HM55" s="272"/>
      <c r="HN55" s="272"/>
      <c r="HO55" s="272"/>
      <c r="HP55" s="272"/>
      <c r="HQ55" s="272"/>
      <c r="HR55" s="272"/>
      <c r="HS55" s="272"/>
      <c r="HT55" s="272"/>
      <c r="HU55" s="272"/>
      <c r="HV55" s="272"/>
      <c r="HW55" s="272"/>
      <c r="HX55" s="272"/>
      <c r="HY55" s="272"/>
      <c r="HZ55" s="272"/>
      <c r="IA55" s="272"/>
      <c r="IB55" s="272"/>
      <c r="IC55" s="272"/>
      <c r="ID55" s="272"/>
      <c r="IE55" s="272"/>
      <c r="IF55" s="272"/>
      <c r="IG55" s="272"/>
      <c r="IH55" s="272"/>
      <c r="II55" s="272"/>
      <c r="IJ55" s="272"/>
      <c r="IK55" s="272"/>
      <c r="IL55" s="272"/>
      <c r="IM55" s="272"/>
      <c r="IN55" s="272"/>
      <c r="IO55" s="272"/>
      <c r="IP55" s="272"/>
      <c r="IQ55" s="272"/>
      <c r="IR55" s="272"/>
      <c r="IS55" s="272"/>
      <c r="IT55" s="272"/>
      <c r="IU55" s="272"/>
      <c r="IV55" s="272"/>
      <c r="IW55" s="272"/>
      <c r="IX55" s="272"/>
      <c r="IY55" s="272"/>
      <c r="IZ55" s="272"/>
      <c r="JA55" s="272"/>
      <c r="JB55" s="272"/>
      <c r="JC55" s="272"/>
      <c r="JD55" s="272"/>
      <c r="JE55" s="272"/>
      <c r="JF55" s="272"/>
      <c r="JG55" s="272"/>
      <c r="JH55" s="272"/>
      <c r="JI55" s="272"/>
      <c r="JJ55" s="272"/>
      <c r="JK55" s="272"/>
      <c r="JL55" s="272"/>
      <c r="JM55" s="272"/>
      <c r="JN55" s="272"/>
      <c r="JO55" s="272"/>
      <c r="JP55" s="272"/>
      <c r="JQ55" s="272"/>
      <c r="JR55" s="272"/>
    </row>
    <row r="56" spans="1:278" ht="40.200000000000003" customHeight="1" x14ac:dyDescent="0.25">
      <c r="A56" s="458"/>
      <c r="B56" s="338"/>
      <c r="C56" s="462"/>
      <c r="D56" s="462"/>
      <c r="E56" s="465"/>
      <c r="F56" s="465"/>
      <c r="G56" s="465"/>
      <c r="H56" s="468"/>
      <c r="I56" s="471"/>
      <c r="J56" s="474"/>
      <c r="K56" s="451"/>
      <c r="L56" s="451"/>
      <c r="M56" s="477"/>
      <c r="N56" s="451"/>
      <c r="O56" s="338"/>
      <c r="P56" s="338"/>
      <c r="Q56" s="338"/>
      <c r="R56" s="376"/>
      <c r="S56" s="376"/>
      <c r="T56" s="338"/>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1"/>
      <c r="CI56" s="271"/>
      <c r="CJ56" s="271"/>
      <c r="CK56" s="271"/>
      <c r="CL56" s="271"/>
      <c r="CM56" s="271"/>
      <c r="CN56" s="271"/>
      <c r="CO56" s="271"/>
      <c r="CP56" s="271"/>
      <c r="CQ56" s="271"/>
      <c r="CR56" s="271"/>
      <c r="CS56" s="271"/>
      <c r="CT56" s="271"/>
      <c r="CU56" s="271"/>
      <c r="CV56" s="271"/>
      <c r="CW56" s="271"/>
      <c r="CX56" s="271"/>
      <c r="CY56" s="271"/>
      <c r="CZ56" s="271"/>
      <c r="DA56" s="271"/>
      <c r="DB56" s="271"/>
      <c r="DC56" s="271"/>
      <c r="DD56" s="271"/>
      <c r="DE56" s="271"/>
      <c r="DF56" s="271"/>
      <c r="DG56" s="271"/>
      <c r="DH56" s="271"/>
      <c r="DI56" s="271"/>
      <c r="DJ56" s="271"/>
      <c r="DK56" s="271"/>
      <c r="DL56" s="271"/>
      <c r="DM56" s="271"/>
      <c r="DN56" s="271"/>
      <c r="DO56" s="271"/>
      <c r="DP56" s="271"/>
      <c r="DQ56" s="271"/>
      <c r="DR56" s="271"/>
      <c r="DS56" s="271"/>
      <c r="DT56" s="271"/>
      <c r="DU56" s="271"/>
      <c r="DV56" s="271"/>
      <c r="DW56" s="271"/>
      <c r="DX56" s="271"/>
      <c r="DY56" s="271"/>
      <c r="DZ56" s="271"/>
      <c r="EA56" s="271"/>
      <c r="EB56" s="271"/>
      <c r="EC56" s="271"/>
      <c r="ED56" s="271"/>
      <c r="EE56" s="271"/>
      <c r="EF56" s="271"/>
      <c r="EG56" s="271"/>
      <c r="EH56" s="271"/>
      <c r="EI56" s="271"/>
      <c r="EJ56" s="271"/>
      <c r="EK56" s="271"/>
      <c r="EL56" s="271"/>
      <c r="EM56" s="271"/>
      <c r="EN56" s="271"/>
      <c r="EO56" s="271"/>
      <c r="EP56" s="271"/>
      <c r="EQ56" s="271"/>
      <c r="ER56" s="271"/>
      <c r="ES56" s="271"/>
      <c r="ET56" s="271"/>
      <c r="EU56" s="271"/>
      <c r="EV56" s="271"/>
      <c r="EW56" s="271"/>
      <c r="EX56" s="271"/>
      <c r="EY56" s="271"/>
      <c r="EZ56" s="271"/>
      <c r="FA56" s="271"/>
      <c r="FB56" s="271"/>
      <c r="FC56" s="271"/>
      <c r="FD56" s="271"/>
      <c r="FE56" s="271"/>
      <c r="FF56" s="271"/>
      <c r="FG56" s="271"/>
      <c r="FH56" s="271"/>
      <c r="FI56" s="271"/>
      <c r="FJ56" s="271"/>
      <c r="FK56" s="271"/>
      <c r="FL56" s="271"/>
      <c r="FM56" s="271"/>
      <c r="FN56" s="271"/>
      <c r="FO56" s="271"/>
      <c r="FP56" s="271"/>
      <c r="FQ56" s="271"/>
      <c r="FR56" s="271"/>
      <c r="FS56" s="271"/>
      <c r="FT56" s="271"/>
      <c r="FU56" s="272"/>
      <c r="FV56" s="272"/>
      <c r="FW56" s="272"/>
      <c r="FX56" s="272"/>
      <c r="FY56" s="272"/>
      <c r="FZ56" s="272"/>
      <c r="GA56" s="272"/>
      <c r="GB56" s="272"/>
      <c r="GC56" s="272"/>
      <c r="GD56" s="272"/>
      <c r="GE56" s="272"/>
      <c r="GF56" s="272"/>
      <c r="GG56" s="272"/>
      <c r="GH56" s="272"/>
      <c r="GI56" s="272"/>
      <c r="GJ56" s="272"/>
      <c r="GK56" s="272"/>
      <c r="GL56" s="272"/>
      <c r="GM56" s="272"/>
      <c r="GN56" s="272"/>
      <c r="GO56" s="272"/>
      <c r="GP56" s="272"/>
      <c r="GQ56" s="272"/>
      <c r="GR56" s="272"/>
      <c r="GS56" s="272"/>
      <c r="GT56" s="272"/>
      <c r="GU56" s="272"/>
      <c r="GV56" s="272"/>
      <c r="GW56" s="272"/>
      <c r="GX56" s="272"/>
      <c r="GY56" s="272"/>
      <c r="GZ56" s="272"/>
      <c r="HA56" s="272"/>
      <c r="HB56" s="272"/>
      <c r="HC56" s="272"/>
      <c r="HD56" s="272"/>
      <c r="HE56" s="272"/>
      <c r="HF56" s="272"/>
      <c r="HG56" s="272"/>
      <c r="HH56" s="272"/>
      <c r="HI56" s="272"/>
      <c r="HJ56" s="272"/>
      <c r="HK56" s="272"/>
      <c r="HL56" s="272"/>
      <c r="HM56" s="272"/>
      <c r="HN56" s="272"/>
      <c r="HO56" s="272"/>
      <c r="HP56" s="272"/>
      <c r="HQ56" s="272"/>
      <c r="HR56" s="272"/>
      <c r="HS56" s="272"/>
      <c r="HT56" s="272"/>
      <c r="HU56" s="272"/>
      <c r="HV56" s="272"/>
      <c r="HW56" s="272"/>
      <c r="HX56" s="272"/>
      <c r="HY56" s="272"/>
      <c r="HZ56" s="272"/>
      <c r="IA56" s="272"/>
      <c r="IB56" s="272"/>
      <c r="IC56" s="272"/>
      <c r="ID56" s="272"/>
      <c r="IE56" s="272"/>
      <c r="IF56" s="272"/>
      <c r="IG56" s="272"/>
      <c r="IH56" s="272"/>
      <c r="II56" s="272"/>
      <c r="IJ56" s="272"/>
      <c r="IK56" s="272"/>
      <c r="IL56" s="272"/>
      <c r="IM56" s="272"/>
      <c r="IN56" s="272"/>
      <c r="IO56" s="272"/>
      <c r="IP56" s="272"/>
      <c r="IQ56" s="272"/>
      <c r="IR56" s="272"/>
      <c r="IS56" s="272"/>
      <c r="IT56" s="272"/>
      <c r="IU56" s="272"/>
      <c r="IV56" s="272"/>
      <c r="IW56" s="272"/>
      <c r="IX56" s="272"/>
      <c r="IY56" s="272"/>
      <c r="IZ56" s="272"/>
      <c r="JA56" s="272"/>
      <c r="JB56" s="272"/>
      <c r="JC56" s="272"/>
      <c r="JD56" s="272"/>
      <c r="JE56" s="272"/>
      <c r="JF56" s="272"/>
      <c r="JG56" s="272"/>
      <c r="JH56" s="272"/>
      <c r="JI56" s="272"/>
      <c r="JJ56" s="272"/>
      <c r="JK56" s="272"/>
      <c r="JL56" s="272"/>
      <c r="JM56" s="272"/>
      <c r="JN56" s="272"/>
      <c r="JO56" s="272"/>
      <c r="JP56" s="272"/>
      <c r="JQ56" s="272"/>
      <c r="JR56" s="272"/>
    </row>
    <row r="57" spans="1:278" ht="40.200000000000003" customHeight="1" x14ac:dyDescent="0.25">
      <c r="A57" s="458"/>
      <c r="B57" s="338"/>
      <c r="C57" s="462"/>
      <c r="D57" s="462"/>
      <c r="E57" s="465"/>
      <c r="F57" s="465"/>
      <c r="G57" s="465"/>
      <c r="H57" s="468"/>
      <c r="I57" s="471"/>
      <c r="J57" s="474"/>
      <c r="K57" s="451"/>
      <c r="L57" s="451"/>
      <c r="M57" s="477"/>
      <c r="N57" s="451"/>
      <c r="O57" s="338"/>
      <c r="P57" s="338"/>
      <c r="Q57" s="338"/>
      <c r="R57" s="376"/>
      <c r="S57" s="376"/>
      <c r="T57" s="338"/>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271"/>
      <c r="CN57" s="271"/>
      <c r="CO57" s="271"/>
      <c r="CP57" s="271"/>
      <c r="CQ57" s="271"/>
      <c r="CR57" s="271"/>
      <c r="CS57" s="271"/>
      <c r="CT57" s="271"/>
      <c r="CU57" s="271"/>
      <c r="CV57" s="271"/>
      <c r="CW57" s="271"/>
      <c r="CX57" s="271"/>
      <c r="CY57" s="271"/>
      <c r="CZ57" s="271"/>
      <c r="DA57" s="271"/>
      <c r="DB57" s="271"/>
      <c r="DC57" s="271"/>
      <c r="DD57" s="271"/>
      <c r="DE57" s="271"/>
      <c r="DF57" s="271"/>
      <c r="DG57" s="271"/>
      <c r="DH57" s="271"/>
      <c r="DI57" s="271"/>
      <c r="DJ57" s="271"/>
      <c r="DK57" s="271"/>
      <c r="DL57" s="271"/>
      <c r="DM57" s="271"/>
      <c r="DN57" s="271"/>
      <c r="DO57" s="271"/>
      <c r="DP57" s="271"/>
      <c r="DQ57" s="271"/>
      <c r="DR57" s="271"/>
      <c r="DS57" s="271"/>
      <c r="DT57" s="271"/>
      <c r="DU57" s="271"/>
      <c r="DV57" s="271"/>
      <c r="DW57" s="271"/>
      <c r="DX57" s="271"/>
      <c r="DY57" s="271"/>
      <c r="DZ57" s="271"/>
      <c r="EA57" s="271"/>
      <c r="EB57" s="271"/>
      <c r="EC57" s="271"/>
      <c r="ED57" s="271"/>
      <c r="EE57" s="271"/>
      <c r="EF57" s="271"/>
      <c r="EG57" s="271"/>
      <c r="EH57" s="271"/>
      <c r="EI57" s="271"/>
      <c r="EJ57" s="271"/>
      <c r="EK57" s="271"/>
      <c r="EL57" s="271"/>
      <c r="EM57" s="271"/>
      <c r="EN57" s="271"/>
      <c r="EO57" s="271"/>
      <c r="EP57" s="271"/>
      <c r="EQ57" s="271"/>
      <c r="ER57" s="271"/>
      <c r="ES57" s="271"/>
      <c r="ET57" s="271"/>
      <c r="EU57" s="271"/>
      <c r="EV57" s="271"/>
      <c r="EW57" s="271"/>
      <c r="EX57" s="271"/>
      <c r="EY57" s="271"/>
      <c r="EZ57" s="271"/>
      <c r="FA57" s="271"/>
      <c r="FB57" s="271"/>
      <c r="FC57" s="271"/>
      <c r="FD57" s="271"/>
      <c r="FE57" s="271"/>
      <c r="FF57" s="271"/>
      <c r="FG57" s="271"/>
      <c r="FH57" s="271"/>
      <c r="FI57" s="271"/>
      <c r="FJ57" s="271"/>
      <c r="FK57" s="271"/>
      <c r="FL57" s="271"/>
      <c r="FM57" s="271"/>
      <c r="FN57" s="271"/>
      <c r="FO57" s="271"/>
      <c r="FP57" s="271"/>
      <c r="FQ57" s="271"/>
      <c r="FR57" s="271"/>
      <c r="FS57" s="271"/>
      <c r="FT57" s="271"/>
      <c r="FU57" s="272"/>
      <c r="FV57" s="272"/>
      <c r="FW57" s="272"/>
      <c r="FX57" s="272"/>
      <c r="FY57" s="272"/>
      <c r="FZ57" s="272"/>
      <c r="GA57" s="272"/>
      <c r="GB57" s="272"/>
      <c r="GC57" s="272"/>
      <c r="GD57" s="272"/>
      <c r="GE57" s="272"/>
      <c r="GF57" s="272"/>
      <c r="GG57" s="272"/>
      <c r="GH57" s="272"/>
      <c r="GI57" s="272"/>
      <c r="GJ57" s="272"/>
      <c r="GK57" s="272"/>
      <c r="GL57" s="272"/>
      <c r="GM57" s="272"/>
      <c r="GN57" s="272"/>
      <c r="GO57" s="272"/>
      <c r="GP57" s="272"/>
      <c r="GQ57" s="272"/>
      <c r="GR57" s="272"/>
      <c r="GS57" s="272"/>
      <c r="GT57" s="272"/>
      <c r="GU57" s="272"/>
      <c r="GV57" s="272"/>
      <c r="GW57" s="272"/>
      <c r="GX57" s="272"/>
      <c r="GY57" s="272"/>
      <c r="GZ57" s="272"/>
      <c r="HA57" s="272"/>
      <c r="HB57" s="272"/>
      <c r="HC57" s="272"/>
      <c r="HD57" s="272"/>
      <c r="HE57" s="272"/>
      <c r="HF57" s="272"/>
      <c r="HG57" s="272"/>
      <c r="HH57" s="272"/>
      <c r="HI57" s="272"/>
      <c r="HJ57" s="272"/>
      <c r="HK57" s="272"/>
      <c r="HL57" s="272"/>
      <c r="HM57" s="272"/>
      <c r="HN57" s="272"/>
      <c r="HO57" s="272"/>
      <c r="HP57" s="272"/>
      <c r="HQ57" s="272"/>
      <c r="HR57" s="272"/>
      <c r="HS57" s="272"/>
      <c r="HT57" s="272"/>
      <c r="HU57" s="272"/>
      <c r="HV57" s="272"/>
      <c r="HW57" s="272"/>
      <c r="HX57" s="272"/>
      <c r="HY57" s="272"/>
      <c r="HZ57" s="272"/>
      <c r="IA57" s="272"/>
      <c r="IB57" s="272"/>
      <c r="IC57" s="272"/>
      <c r="ID57" s="272"/>
      <c r="IE57" s="272"/>
      <c r="IF57" s="272"/>
      <c r="IG57" s="272"/>
      <c r="IH57" s="272"/>
      <c r="II57" s="272"/>
      <c r="IJ57" s="272"/>
      <c r="IK57" s="272"/>
      <c r="IL57" s="272"/>
      <c r="IM57" s="272"/>
      <c r="IN57" s="272"/>
      <c r="IO57" s="272"/>
      <c r="IP57" s="272"/>
      <c r="IQ57" s="272"/>
      <c r="IR57" s="272"/>
      <c r="IS57" s="272"/>
      <c r="IT57" s="272"/>
      <c r="IU57" s="272"/>
      <c r="IV57" s="272"/>
      <c r="IW57" s="272"/>
      <c r="IX57" s="272"/>
      <c r="IY57" s="272"/>
      <c r="IZ57" s="272"/>
      <c r="JA57" s="272"/>
      <c r="JB57" s="272"/>
      <c r="JC57" s="272"/>
      <c r="JD57" s="272"/>
      <c r="JE57" s="272"/>
      <c r="JF57" s="272"/>
      <c r="JG57" s="272"/>
      <c r="JH57" s="272"/>
      <c r="JI57" s="272"/>
      <c r="JJ57" s="272"/>
      <c r="JK57" s="272"/>
      <c r="JL57" s="272"/>
      <c r="JM57" s="272"/>
      <c r="JN57" s="272"/>
      <c r="JO57" s="272"/>
      <c r="JP57" s="272"/>
      <c r="JQ57" s="272"/>
      <c r="JR57" s="272"/>
    </row>
    <row r="58" spans="1:278" ht="40.200000000000003" customHeight="1" x14ac:dyDescent="0.25">
      <c r="A58" s="458"/>
      <c r="B58" s="338"/>
      <c r="C58" s="462"/>
      <c r="D58" s="462"/>
      <c r="E58" s="465"/>
      <c r="F58" s="465"/>
      <c r="G58" s="465"/>
      <c r="H58" s="468"/>
      <c r="I58" s="471"/>
      <c r="J58" s="474"/>
      <c r="K58" s="451"/>
      <c r="L58" s="451"/>
      <c r="M58" s="477"/>
      <c r="N58" s="451"/>
      <c r="O58" s="338"/>
      <c r="P58" s="338"/>
      <c r="Q58" s="338"/>
      <c r="R58" s="376"/>
      <c r="S58" s="376"/>
      <c r="T58" s="338"/>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1"/>
      <c r="BR58" s="271"/>
      <c r="BS58" s="271"/>
      <c r="BT58" s="271"/>
      <c r="BU58" s="271"/>
      <c r="BV58" s="271"/>
      <c r="BW58" s="271"/>
      <c r="BX58" s="271"/>
      <c r="BY58" s="271"/>
      <c r="BZ58" s="271"/>
      <c r="CA58" s="271"/>
      <c r="CB58" s="271"/>
      <c r="CC58" s="271"/>
      <c r="CD58" s="271"/>
      <c r="CE58" s="271"/>
      <c r="CF58" s="271"/>
      <c r="CG58" s="271"/>
      <c r="CH58" s="271"/>
      <c r="CI58" s="271"/>
      <c r="CJ58" s="271"/>
      <c r="CK58" s="271"/>
      <c r="CL58" s="271"/>
      <c r="CM58" s="271"/>
      <c r="CN58" s="271"/>
      <c r="CO58" s="271"/>
      <c r="CP58" s="271"/>
      <c r="CQ58" s="271"/>
      <c r="CR58" s="271"/>
      <c r="CS58" s="271"/>
      <c r="CT58" s="271"/>
      <c r="CU58" s="271"/>
      <c r="CV58" s="271"/>
      <c r="CW58" s="271"/>
      <c r="CX58" s="271"/>
      <c r="CY58" s="271"/>
      <c r="CZ58" s="271"/>
      <c r="DA58" s="271"/>
      <c r="DB58" s="271"/>
      <c r="DC58" s="271"/>
      <c r="DD58" s="271"/>
      <c r="DE58" s="271"/>
      <c r="DF58" s="271"/>
      <c r="DG58" s="271"/>
      <c r="DH58" s="271"/>
      <c r="DI58" s="271"/>
      <c r="DJ58" s="271"/>
      <c r="DK58" s="271"/>
      <c r="DL58" s="271"/>
      <c r="DM58" s="271"/>
      <c r="DN58" s="271"/>
      <c r="DO58" s="271"/>
      <c r="DP58" s="271"/>
      <c r="DQ58" s="271"/>
      <c r="DR58" s="271"/>
      <c r="DS58" s="271"/>
      <c r="DT58" s="271"/>
      <c r="DU58" s="271"/>
      <c r="DV58" s="271"/>
      <c r="DW58" s="271"/>
      <c r="DX58" s="271"/>
      <c r="DY58" s="271"/>
      <c r="DZ58" s="271"/>
      <c r="EA58" s="271"/>
      <c r="EB58" s="271"/>
      <c r="EC58" s="271"/>
      <c r="ED58" s="271"/>
      <c r="EE58" s="271"/>
      <c r="EF58" s="271"/>
      <c r="EG58" s="271"/>
      <c r="EH58" s="271"/>
      <c r="EI58" s="271"/>
      <c r="EJ58" s="271"/>
      <c r="EK58" s="271"/>
      <c r="EL58" s="271"/>
      <c r="EM58" s="271"/>
      <c r="EN58" s="271"/>
      <c r="EO58" s="271"/>
      <c r="EP58" s="271"/>
      <c r="EQ58" s="271"/>
      <c r="ER58" s="271"/>
      <c r="ES58" s="271"/>
      <c r="ET58" s="271"/>
      <c r="EU58" s="271"/>
      <c r="EV58" s="271"/>
      <c r="EW58" s="271"/>
      <c r="EX58" s="271"/>
      <c r="EY58" s="271"/>
      <c r="EZ58" s="271"/>
      <c r="FA58" s="271"/>
      <c r="FB58" s="271"/>
      <c r="FC58" s="271"/>
      <c r="FD58" s="271"/>
      <c r="FE58" s="271"/>
      <c r="FF58" s="271"/>
      <c r="FG58" s="271"/>
      <c r="FH58" s="271"/>
      <c r="FI58" s="271"/>
      <c r="FJ58" s="271"/>
      <c r="FK58" s="271"/>
      <c r="FL58" s="271"/>
      <c r="FM58" s="271"/>
      <c r="FN58" s="271"/>
      <c r="FO58" s="271"/>
      <c r="FP58" s="271"/>
      <c r="FQ58" s="271"/>
      <c r="FR58" s="271"/>
      <c r="FS58" s="271"/>
      <c r="FT58" s="271"/>
      <c r="FU58" s="272"/>
      <c r="FV58" s="272"/>
      <c r="FW58" s="272"/>
      <c r="FX58" s="272"/>
      <c r="FY58" s="272"/>
      <c r="FZ58" s="272"/>
      <c r="GA58" s="272"/>
      <c r="GB58" s="272"/>
      <c r="GC58" s="272"/>
      <c r="GD58" s="272"/>
      <c r="GE58" s="272"/>
      <c r="GF58" s="272"/>
      <c r="GG58" s="272"/>
      <c r="GH58" s="272"/>
      <c r="GI58" s="272"/>
      <c r="GJ58" s="272"/>
      <c r="GK58" s="272"/>
      <c r="GL58" s="272"/>
      <c r="GM58" s="272"/>
      <c r="GN58" s="272"/>
      <c r="GO58" s="272"/>
      <c r="GP58" s="272"/>
      <c r="GQ58" s="272"/>
      <c r="GR58" s="272"/>
      <c r="GS58" s="272"/>
      <c r="GT58" s="272"/>
      <c r="GU58" s="272"/>
      <c r="GV58" s="272"/>
      <c r="GW58" s="272"/>
      <c r="GX58" s="272"/>
      <c r="GY58" s="272"/>
      <c r="GZ58" s="272"/>
      <c r="HA58" s="272"/>
      <c r="HB58" s="272"/>
      <c r="HC58" s="272"/>
      <c r="HD58" s="272"/>
      <c r="HE58" s="272"/>
      <c r="HF58" s="272"/>
      <c r="HG58" s="272"/>
      <c r="HH58" s="272"/>
      <c r="HI58" s="272"/>
      <c r="HJ58" s="272"/>
      <c r="HK58" s="272"/>
      <c r="HL58" s="272"/>
      <c r="HM58" s="272"/>
      <c r="HN58" s="272"/>
      <c r="HO58" s="272"/>
      <c r="HP58" s="272"/>
      <c r="HQ58" s="272"/>
      <c r="HR58" s="272"/>
      <c r="HS58" s="272"/>
      <c r="HT58" s="272"/>
      <c r="HU58" s="272"/>
      <c r="HV58" s="272"/>
      <c r="HW58" s="272"/>
      <c r="HX58" s="272"/>
      <c r="HY58" s="272"/>
      <c r="HZ58" s="272"/>
      <c r="IA58" s="272"/>
      <c r="IB58" s="272"/>
      <c r="IC58" s="272"/>
      <c r="ID58" s="272"/>
      <c r="IE58" s="272"/>
      <c r="IF58" s="272"/>
      <c r="IG58" s="272"/>
      <c r="IH58" s="272"/>
      <c r="II58" s="272"/>
      <c r="IJ58" s="272"/>
      <c r="IK58" s="272"/>
      <c r="IL58" s="272"/>
      <c r="IM58" s="272"/>
      <c r="IN58" s="272"/>
      <c r="IO58" s="272"/>
      <c r="IP58" s="272"/>
      <c r="IQ58" s="272"/>
      <c r="IR58" s="272"/>
      <c r="IS58" s="272"/>
      <c r="IT58" s="272"/>
      <c r="IU58" s="272"/>
      <c r="IV58" s="272"/>
      <c r="IW58" s="272"/>
      <c r="IX58" s="272"/>
      <c r="IY58" s="272"/>
      <c r="IZ58" s="272"/>
      <c r="JA58" s="272"/>
      <c r="JB58" s="272"/>
      <c r="JC58" s="272"/>
      <c r="JD58" s="272"/>
      <c r="JE58" s="272"/>
      <c r="JF58" s="272"/>
      <c r="JG58" s="272"/>
      <c r="JH58" s="272"/>
      <c r="JI58" s="272"/>
      <c r="JJ58" s="272"/>
      <c r="JK58" s="272"/>
      <c r="JL58" s="272"/>
      <c r="JM58" s="272"/>
      <c r="JN58" s="272"/>
      <c r="JO58" s="272"/>
      <c r="JP58" s="272"/>
      <c r="JQ58" s="272"/>
      <c r="JR58" s="272"/>
    </row>
    <row r="59" spans="1:278" ht="40.200000000000003" customHeight="1" x14ac:dyDescent="0.25">
      <c r="A59" s="459"/>
      <c r="B59" s="454"/>
      <c r="C59" s="463"/>
      <c r="D59" s="463"/>
      <c r="E59" s="466"/>
      <c r="F59" s="466"/>
      <c r="G59" s="466"/>
      <c r="H59" s="469"/>
      <c r="I59" s="472"/>
      <c r="J59" s="475"/>
      <c r="K59" s="452"/>
      <c r="L59" s="452"/>
      <c r="M59" s="478"/>
      <c r="N59" s="452"/>
      <c r="O59" s="454"/>
      <c r="P59" s="454"/>
      <c r="Q59" s="454"/>
      <c r="R59" s="456"/>
      <c r="S59" s="456"/>
      <c r="T59" s="454"/>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c r="CJ59" s="271"/>
      <c r="CK59" s="271"/>
      <c r="CL59" s="271"/>
      <c r="CM59" s="271"/>
      <c r="CN59" s="271"/>
      <c r="CO59" s="271"/>
      <c r="CP59" s="271"/>
      <c r="CQ59" s="271"/>
      <c r="CR59" s="271"/>
      <c r="CS59" s="271"/>
      <c r="CT59" s="271"/>
      <c r="CU59" s="271"/>
      <c r="CV59" s="271"/>
      <c r="CW59" s="271"/>
      <c r="CX59" s="271"/>
      <c r="CY59" s="271"/>
      <c r="CZ59" s="271"/>
      <c r="DA59" s="271"/>
      <c r="DB59" s="271"/>
      <c r="DC59" s="271"/>
      <c r="DD59" s="271"/>
      <c r="DE59" s="271"/>
      <c r="DF59" s="271"/>
      <c r="DG59" s="271"/>
      <c r="DH59" s="271"/>
      <c r="DI59" s="271"/>
      <c r="DJ59" s="271"/>
      <c r="DK59" s="271"/>
      <c r="DL59" s="271"/>
      <c r="DM59" s="271"/>
      <c r="DN59" s="271"/>
      <c r="DO59" s="271"/>
      <c r="DP59" s="271"/>
      <c r="DQ59" s="271"/>
      <c r="DR59" s="271"/>
      <c r="DS59" s="271"/>
      <c r="DT59" s="271"/>
      <c r="DU59" s="271"/>
      <c r="DV59" s="271"/>
      <c r="DW59" s="271"/>
      <c r="DX59" s="271"/>
      <c r="DY59" s="271"/>
      <c r="DZ59" s="271"/>
      <c r="EA59" s="271"/>
      <c r="EB59" s="271"/>
      <c r="EC59" s="271"/>
      <c r="ED59" s="271"/>
      <c r="EE59" s="271"/>
      <c r="EF59" s="271"/>
      <c r="EG59" s="271"/>
      <c r="EH59" s="271"/>
      <c r="EI59" s="271"/>
      <c r="EJ59" s="271"/>
      <c r="EK59" s="271"/>
      <c r="EL59" s="271"/>
      <c r="EM59" s="271"/>
      <c r="EN59" s="271"/>
      <c r="EO59" s="271"/>
      <c r="EP59" s="271"/>
      <c r="EQ59" s="271"/>
      <c r="ER59" s="271"/>
      <c r="ES59" s="271"/>
      <c r="ET59" s="271"/>
      <c r="EU59" s="271"/>
      <c r="EV59" s="271"/>
      <c r="EW59" s="271"/>
      <c r="EX59" s="271"/>
      <c r="EY59" s="271"/>
      <c r="EZ59" s="271"/>
      <c r="FA59" s="271"/>
      <c r="FB59" s="271"/>
      <c r="FC59" s="271"/>
      <c r="FD59" s="271"/>
      <c r="FE59" s="271"/>
      <c r="FF59" s="271"/>
      <c r="FG59" s="271"/>
      <c r="FH59" s="271"/>
      <c r="FI59" s="271"/>
      <c r="FJ59" s="271"/>
      <c r="FK59" s="271"/>
      <c r="FL59" s="271"/>
      <c r="FM59" s="271"/>
      <c r="FN59" s="271"/>
      <c r="FO59" s="271"/>
      <c r="FP59" s="271"/>
      <c r="FQ59" s="271"/>
      <c r="FR59" s="271"/>
      <c r="FS59" s="271"/>
      <c r="FT59" s="271"/>
      <c r="FU59" s="272"/>
      <c r="FV59" s="272"/>
      <c r="FW59" s="272"/>
      <c r="FX59" s="272"/>
      <c r="FY59" s="272"/>
      <c r="FZ59" s="272"/>
      <c r="GA59" s="272"/>
      <c r="GB59" s="272"/>
      <c r="GC59" s="272"/>
      <c r="GD59" s="272"/>
      <c r="GE59" s="272"/>
      <c r="GF59" s="272"/>
      <c r="GG59" s="272"/>
      <c r="GH59" s="272"/>
      <c r="GI59" s="272"/>
      <c r="GJ59" s="272"/>
      <c r="GK59" s="272"/>
      <c r="GL59" s="272"/>
      <c r="GM59" s="272"/>
      <c r="GN59" s="272"/>
      <c r="GO59" s="272"/>
      <c r="GP59" s="272"/>
      <c r="GQ59" s="272"/>
      <c r="GR59" s="272"/>
      <c r="GS59" s="272"/>
      <c r="GT59" s="272"/>
      <c r="GU59" s="272"/>
      <c r="GV59" s="272"/>
      <c r="GW59" s="272"/>
      <c r="GX59" s="272"/>
      <c r="GY59" s="272"/>
      <c r="GZ59" s="272"/>
      <c r="HA59" s="272"/>
      <c r="HB59" s="272"/>
      <c r="HC59" s="272"/>
      <c r="HD59" s="272"/>
      <c r="HE59" s="272"/>
      <c r="HF59" s="272"/>
      <c r="HG59" s="272"/>
      <c r="HH59" s="272"/>
      <c r="HI59" s="272"/>
      <c r="HJ59" s="272"/>
      <c r="HK59" s="272"/>
      <c r="HL59" s="272"/>
      <c r="HM59" s="272"/>
      <c r="HN59" s="272"/>
      <c r="HO59" s="272"/>
      <c r="HP59" s="272"/>
      <c r="HQ59" s="272"/>
      <c r="HR59" s="272"/>
      <c r="HS59" s="272"/>
      <c r="HT59" s="272"/>
      <c r="HU59" s="272"/>
      <c r="HV59" s="272"/>
      <c r="HW59" s="272"/>
      <c r="HX59" s="272"/>
      <c r="HY59" s="272"/>
      <c r="HZ59" s="272"/>
      <c r="IA59" s="272"/>
      <c r="IB59" s="272"/>
      <c r="IC59" s="272"/>
      <c r="ID59" s="272"/>
      <c r="IE59" s="272"/>
      <c r="IF59" s="272"/>
      <c r="IG59" s="272"/>
      <c r="IH59" s="272"/>
      <c r="II59" s="272"/>
      <c r="IJ59" s="272"/>
      <c r="IK59" s="272"/>
      <c r="IL59" s="272"/>
      <c r="IM59" s="272"/>
      <c r="IN59" s="272"/>
      <c r="IO59" s="272"/>
      <c r="IP59" s="272"/>
      <c r="IQ59" s="272"/>
      <c r="IR59" s="272"/>
      <c r="IS59" s="272"/>
      <c r="IT59" s="272"/>
      <c r="IU59" s="272"/>
      <c r="IV59" s="272"/>
      <c r="IW59" s="272"/>
      <c r="IX59" s="272"/>
      <c r="IY59" s="272"/>
      <c r="IZ59" s="272"/>
      <c r="JA59" s="272"/>
      <c r="JB59" s="272"/>
      <c r="JC59" s="272"/>
      <c r="JD59" s="272"/>
      <c r="JE59" s="272"/>
      <c r="JF59" s="272"/>
      <c r="JG59" s="272"/>
      <c r="JH59" s="272"/>
      <c r="JI59" s="272"/>
      <c r="JJ59" s="272"/>
      <c r="JK59" s="272"/>
      <c r="JL59" s="272"/>
      <c r="JM59" s="272"/>
      <c r="JN59" s="272"/>
      <c r="JO59" s="272"/>
      <c r="JP59" s="272"/>
      <c r="JQ59" s="272"/>
      <c r="JR59" s="272"/>
    </row>
    <row r="60" spans="1:278" ht="40.200000000000003" customHeight="1" x14ac:dyDescent="0.25">
      <c r="A60" s="457">
        <f>'Mapa Final'!A52</f>
        <v>11</v>
      </c>
      <c r="B60" s="460" t="str">
        <f>'Mapa Final'!B52</f>
        <v>Daños en los equipos instalados en los inmuebles a cargo del Nivel Central, por falta de mantenimiento</v>
      </c>
      <c r="C60" s="461" t="str">
        <f>'Mapa Final'!C52</f>
        <v>Afectación Económica</v>
      </c>
      <c r="D60" s="461" t="str">
        <f>'Mapa Final'!D52</f>
        <v xml:space="preserve">1.No cumplimiento de los contratos suscritos para el mantenimiento de equipos.
2.Falta de oportunidad en los procesos de contratación
3.Desconocimiento de los planes de mantenimiento
 </v>
      </c>
      <c r="E60" s="464" t="str">
        <f>'Mapa Final'!E52</f>
        <v>No cumplimiento de los planes de mantenimiento de los equipos</v>
      </c>
      <c r="F60" s="464" t="str">
        <f>'Mapa Final'!F52</f>
        <v>Posibilidad de cortes en servicios de energía, agua, ascensores, que afecten el normal funcionamiento de las dependencias ubicadas en los inmuebles a cargo  del nivel central</v>
      </c>
      <c r="G60" s="464" t="str">
        <f>'Mapa Final'!G52</f>
        <v>Daños Activos Fijos/Eventos Externos</v>
      </c>
      <c r="H60" s="467" t="str">
        <f>'Mapa Final'!I52</f>
        <v>Baja</v>
      </c>
      <c r="I60" s="470" t="str">
        <f>'Mapa Final'!L52</f>
        <v>Moderado</v>
      </c>
      <c r="J60" s="473" t="str">
        <f>'Mapa Final'!N52</f>
        <v>Moderado</v>
      </c>
      <c r="K60" s="450" t="str">
        <f>'Mapa Final'!AA52</f>
        <v>Baja</v>
      </c>
      <c r="L60" s="450" t="str">
        <f>'Mapa Final'!AE52</f>
        <v>Moderado</v>
      </c>
      <c r="M60" s="476" t="str">
        <f>'Mapa Final'!AG52</f>
        <v>Moderado</v>
      </c>
      <c r="N60" s="450" t="str">
        <f>'Mapa Final'!AH52</f>
        <v>Aceptar</v>
      </c>
      <c r="O60" s="453" t="s">
        <v>602</v>
      </c>
      <c r="P60" s="453" t="s">
        <v>587</v>
      </c>
      <c r="Q60" s="453"/>
      <c r="R60" s="455">
        <v>44198</v>
      </c>
      <c r="S60" s="455">
        <v>44286</v>
      </c>
      <c r="T60" s="453" t="s">
        <v>603</v>
      </c>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271"/>
      <c r="CO60" s="271"/>
      <c r="CP60" s="271"/>
      <c r="CQ60" s="271"/>
      <c r="CR60" s="271"/>
      <c r="CS60" s="271"/>
      <c r="CT60" s="271"/>
      <c r="CU60" s="271"/>
      <c r="CV60" s="271"/>
      <c r="CW60" s="271"/>
      <c r="CX60" s="271"/>
      <c r="CY60" s="271"/>
      <c r="CZ60" s="271"/>
      <c r="DA60" s="271"/>
      <c r="DB60" s="271"/>
      <c r="DC60" s="271"/>
      <c r="DD60" s="271"/>
      <c r="DE60" s="271"/>
      <c r="DF60" s="271"/>
      <c r="DG60" s="271"/>
      <c r="DH60" s="271"/>
      <c r="DI60" s="271"/>
      <c r="DJ60" s="271"/>
      <c r="DK60" s="271"/>
      <c r="DL60" s="271"/>
      <c r="DM60" s="271"/>
      <c r="DN60" s="271"/>
      <c r="DO60" s="271"/>
      <c r="DP60" s="271"/>
      <c r="DQ60" s="271"/>
      <c r="DR60" s="271"/>
      <c r="DS60" s="271"/>
      <c r="DT60" s="271"/>
      <c r="DU60" s="271"/>
      <c r="DV60" s="271"/>
      <c r="DW60" s="271"/>
      <c r="DX60" s="271"/>
      <c r="DY60" s="271"/>
      <c r="DZ60" s="271"/>
      <c r="EA60" s="271"/>
      <c r="EB60" s="271"/>
      <c r="EC60" s="271"/>
      <c r="ED60" s="271"/>
      <c r="EE60" s="271"/>
      <c r="EF60" s="271"/>
      <c r="EG60" s="271"/>
      <c r="EH60" s="271"/>
      <c r="EI60" s="271"/>
      <c r="EJ60" s="271"/>
      <c r="EK60" s="271"/>
      <c r="EL60" s="271"/>
      <c r="EM60" s="271"/>
      <c r="EN60" s="271"/>
      <c r="EO60" s="271"/>
      <c r="EP60" s="271"/>
      <c r="EQ60" s="271"/>
      <c r="ER60" s="271"/>
      <c r="ES60" s="271"/>
      <c r="ET60" s="271"/>
      <c r="EU60" s="271"/>
      <c r="EV60" s="271"/>
      <c r="EW60" s="271"/>
      <c r="EX60" s="271"/>
      <c r="EY60" s="271"/>
      <c r="EZ60" s="271"/>
      <c r="FA60" s="271"/>
      <c r="FB60" s="271"/>
      <c r="FC60" s="271"/>
      <c r="FD60" s="271"/>
      <c r="FE60" s="271"/>
      <c r="FF60" s="271"/>
      <c r="FG60" s="271"/>
      <c r="FH60" s="271"/>
      <c r="FI60" s="271"/>
      <c r="FJ60" s="271"/>
      <c r="FK60" s="271"/>
      <c r="FL60" s="271"/>
      <c r="FM60" s="271"/>
      <c r="FN60" s="271"/>
      <c r="FO60" s="271"/>
      <c r="FP60" s="271"/>
      <c r="FQ60" s="271"/>
      <c r="FR60" s="271"/>
      <c r="FS60" s="271"/>
      <c r="FT60" s="271"/>
      <c r="FU60" s="272"/>
      <c r="FV60" s="272"/>
      <c r="FW60" s="272"/>
      <c r="FX60" s="272"/>
      <c r="FY60" s="272"/>
      <c r="FZ60" s="272"/>
      <c r="GA60" s="272"/>
      <c r="GB60" s="272"/>
      <c r="GC60" s="272"/>
      <c r="GD60" s="272"/>
      <c r="GE60" s="272"/>
      <c r="GF60" s="272"/>
      <c r="GG60" s="272"/>
      <c r="GH60" s="272"/>
      <c r="GI60" s="272"/>
      <c r="GJ60" s="272"/>
      <c r="GK60" s="272"/>
      <c r="GL60" s="272"/>
      <c r="GM60" s="272"/>
      <c r="GN60" s="272"/>
      <c r="GO60" s="272"/>
      <c r="GP60" s="272"/>
      <c r="GQ60" s="272"/>
      <c r="GR60" s="272"/>
      <c r="GS60" s="272"/>
      <c r="GT60" s="272"/>
      <c r="GU60" s="272"/>
      <c r="GV60" s="272"/>
      <c r="GW60" s="272"/>
      <c r="GX60" s="272"/>
      <c r="GY60" s="272"/>
      <c r="GZ60" s="272"/>
      <c r="HA60" s="272"/>
      <c r="HB60" s="272"/>
      <c r="HC60" s="272"/>
      <c r="HD60" s="272"/>
      <c r="HE60" s="272"/>
      <c r="HF60" s="272"/>
      <c r="HG60" s="272"/>
      <c r="HH60" s="272"/>
      <c r="HI60" s="272"/>
      <c r="HJ60" s="272"/>
      <c r="HK60" s="272"/>
      <c r="HL60" s="272"/>
      <c r="HM60" s="272"/>
      <c r="HN60" s="272"/>
      <c r="HO60" s="272"/>
      <c r="HP60" s="272"/>
      <c r="HQ60" s="272"/>
      <c r="HR60" s="272"/>
      <c r="HS60" s="272"/>
      <c r="HT60" s="272"/>
      <c r="HU60" s="272"/>
      <c r="HV60" s="272"/>
      <c r="HW60" s="272"/>
      <c r="HX60" s="272"/>
      <c r="HY60" s="272"/>
      <c r="HZ60" s="272"/>
      <c r="IA60" s="272"/>
      <c r="IB60" s="272"/>
      <c r="IC60" s="272"/>
      <c r="ID60" s="272"/>
      <c r="IE60" s="272"/>
      <c r="IF60" s="272"/>
      <c r="IG60" s="272"/>
      <c r="IH60" s="272"/>
      <c r="II60" s="272"/>
      <c r="IJ60" s="272"/>
      <c r="IK60" s="272"/>
      <c r="IL60" s="272"/>
      <c r="IM60" s="272"/>
      <c r="IN60" s="272"/>
      <c r="IO60" s="272"/>
      <c r="IP60" s="272"/>
      <c r="IQ60" s="272"/>
      <c r="IR60" s="272"/>
      <c r="IS60" s="272"/>
      <c r="IT60" s="272"/>
      <c r="IU60" s="272"/>
      <c r="IV60" s="272"/>
      <c r="IW60" s="272"/>
      <c r="IX60" s="272"/>
      <c r="IY60" s="272"/>
      <c r="IZ60" s="272"/>
      <c r="JA60" s="272"/>
      <c r="JB60" s="272"/>
      <c r="JC60" s="272"/>
      <c r="JD60" s="272"/>
      <c r="JE60" s="272"/>
      <c r="JF60" s="272"/>
      <c r="JG60" s="272"/>
      <c r="JH60" s="272"/>
      <c r="JI60" s="272"/>
      <c r="JJ60" s="272"/>
      <c r="JK60" s="272"/>
      <c r="JL60" s="272"/>
      <c r="JM60" s="272"/>
      <c r="JN60" s="272"/>
      <c r="JO60" s="272"/>
      <c r="JP60" s="272"/>
      <c r="JQ60" s="272"/>
      <c r="JR60" s="272"/>
    </row>
    <row r="61" spans="1:278" ht="40.200000000000003" customHeight="1" x14ac:dyDescent="0.25">
      <c r="A61" s="458"/>
      <c r="B61" s="338"/>
      <c r="C61" s="462"/>
      <c r="D61" s="462"/>
      <c r="E61" s="465"/>
      <c r="F61" s="465"/>
      <c r="G61" s="465"/>
      <c r="H61" s="468"/>
      <c r="I61" s="471"/>
      <c r="J61" s="474"/>
      <c r="K61" s="451"/>
      <c r="L61" s="451"/>
      <c r="M61" s="477"/>
      <c r="N61" s="451"/>
      <c r="O61" s="338"/>
      <c r="P61" s="338"/>
      <c r="Q61" s="338"/>
      <c r="R61" s="376"/>
      <c r="S61" s="376"/>
      <c r="T61" s="338"/>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c r="CJ61" s="271"/>
      <c r="CK61" s="271"/>
      <c r="CL61" s="271"/>
      <c r="CM61" s="271"/>
      <c r="CN61" s="271"/>
      <c r="CO61" s="271"/>
      <c r="CP61" s="271"/>
      <c r="CQ61" s="271"/>
      <c r="CR61" s="271"/>
      <c r="CS61" s="271"/>
      <c r="CT61" s="271"/>
      <c r="CU61" s="271"/>
      <c r="CV61" s="271"/>
      <c r="CW61" s="271"/>
      <c r="CX61" s="271"/>
      <c r="CY61" s="271"/>
      <c r="CZ61" s="271"/>
      <c r="DA61" s="271"/>
      <c r="DB61" s="271"/>
      <c r="DC61" s="271"/>
      <c r="DD61" s="271"/>
      <c r="DE61" s="271"/>
      <c r="DF61" s="271"/>
      <c r="DG61" s="271"/>
      <c r="DH61" s="271"/>
      <c r="DI61" s="271"/>
      <c r="DJ61" s="271"/>
      <c r="DK61" s="271"/>
      <c r="DL61" s="271"/>
      <c r="DM61" s="271"/>
      <c r="DN61" s="271"/>
      <c r="DO61" s="271"/>
      <c r="DP61" s="271"/>
      <c r="DQ61" s="271"/>
      <c r="DR61" s="271"/>
      <c r="DS61" s="271"/>
      <c r="DT61" s="271"/>
      <c r="DU61" s="271"/>
      <c r="DV61" s="271"/>
      <c r="DW61" s="271"/>
      <c r="DX61" s="271"/>
      <c r="DY61" s="271"/>
      <c r="DZ61" s="271"/>
      <c r="EA61" s="271"/>
      <c r="EB61" s="271"/>
      <c r="EC61" s="271"/>
      <c r="ED61" s="271"/>
      <c r="EE61" s="271"/>
      <c r="EF61" s="271"/>
      <c r="EG61" s="271"/>
      <c r="EH61" s="271"/>
      <c r="EI61" s="271"/>
      <c r="EJ61" s="271"/>
      <c r="EK61" s="271"/>
      <c r="EL61" s="271"/>
      <c r="EM61" s="271"/>
      <c r="EN61" s="271"/>
      <c r="EO61" s="271"/>
      <c r="EP61" s="271"/>
      <c r="EQ61" s="271"/>
      <c r="ER61" s="271"/>
      <c r="ES61" s="271"/>
      <c r="ET61" s="271"/>
      <c r="EU61" s="271"/>
      <c r="EV61" s="271"/>
      <c r="EW61" s="271"/>
      <c r="EX61" s="271"/>
      <c r="EY61" s="271"/>
      <c r="EZ61" s="271"/>
      <c r="FA61" s="271"/>
      <c r="FB61" s="271"/>
      <c r="FC61" s="271"/>
      <c r="FD61" s="271"/>
      <c r="FE61" s="271"/>
      <c r="FF61" s="271"/>
      <c r="FG61" s="271"/>
      <c r="FH61" s="271"/>
      <c r="FI61" s="271"/>
      <c r="FJ61" s="271"/>
      <c r="FK61" s="271"/>
      <c r="FL61" s="271"/>
      <c r="FM61" s="271"/>
      <c r="FN61" s="271"/>
      <c r="FO61" s="271"/>
      <c r="FP61" s="271"/>
      <c r="FQ61" s="271"/>
      <c r="FR61" s="271"/>
      <c r="FS61" s="271"/>
      <c r="FT61" s="271"/>
      <c r="FU61" s="272"/>
      <c r="FV61" s="272"/>
      <c r="FW61" s="272"/>
      <c r="FX61" s="272"/>
      <c r="FY61" s="272"/>
      <c r="FZ61" s="272"/>
      <c r="GA61" s="272"/>
      <c r="GB61" s="272"/>
      <c r="GC61" s="272"/>
      <c r="GD61" s="272"/>
      <c r="GE61" s="272"/>
      <c r="GF61" s="272"/>
      <c r="GG61" s="272"/>
      <c r="GH61" s="272"/>
      <c r="GI61" s="272"/>
      <c r="GJ61" s="272"/>
      <c r="GK61" s="272"/>
      <c r="GL61" s="272"/>
      <c r="GM61" s="272"/>
      <c r="GN61" s="272"/>
      <c r="GO61" s="272"/>
      <c r="GP61" s="272"/>
      <c r="GQ61" s="272"/>
      <c r="GR61" s="272"/>
      <c r="GS61" s="272"/>
      <c r="GT61" s="272"/>
      <c r="GU61" s="272"/>
      <c r="GV61" s="272"/>
      <c r="GW61" s="272"/>
      <c r="GX61" s="272"/>
      <c r="GY61" s="272"/>
      <c r="GZ61" s="272"/>
      <c r="HA61" s="272"/>
      <c r="HB61" s="272"/>
      <c r="HC61" s="272"/>
      <c r="HD61" s="272"/>
      <c r="HE61" s="272"/>
      <c r="HF61" s="272"/>
      <c r="HG61" s="272"/>
      <c r="HH61" s="272"/>
      <c r="HI61" s="272"/>
      <c r="HJ61" s="272"/>
      <c r="HK61" s="272"/>
      <c r="HL61" s="272"/>
      <c r="HM61" s="272"/>
      <c r="HN61" s="272"/>
      <c r="HO61" s="272"/>
      <c r="HP61" s="272"/>
      <c r="HQ61" s="272"/>
      <c r="HR61" s="272"/>
      <c r="HS61" s="272"/>
      <c r="HT61" s="272"/>
      <c r="HU61" s="272"/>
      <c r="HV61" s="272"/>
      <c r="HW61" s="272"/>
      <c r="HX61" s="272"/>
      <c r="HY61" s="272"/>
      <c r="HZ61" s="272"/>
      <c r="IA61" s="272"/>
      <c r="IB61" s="272"/>
      <c r="IC61" s="272"/>
      <c r="ID61" s="272"/>
      <c r="IE61" s="272"/>
      <c r="IF61" s="272"/>
      <c r="IG61" s="272"/>
      <c r="IH61" s="272"/>
      <c r="II61" s="272"/>
      <c r="IJ61" s="272"/>
      <c r="IK61" s="272"/>
      <c r="IL61" s="272"/>
      <c r="IM61" s="272"/>
      <c r="IN61" s="272"/>
      <c r="IO61" s="272"/>
      <c r="IP61" s="272"/>
      <c r="IQ61" s="272"/>
      <c r="IR61" s="272"/>
      <c r="IS61" s="272"/>
      <c r="IT61" s="272"/>
      <c r="IU61" s="272"/>
      <c r="IV61" s="272"/>
      <c r="IW61" s="272"/>
      <c r="IX61" s="272"/>
      <c r="IY61" s="272"/>
      <c r="IZ61" s="272"/>
      <c r="JA61" s="272"/>
      <c r="JB61" s="272"/>
      <c r="JC61" s="272"/>
      <c r="JD61" s="272"/>
      <c r="JE61" s="272"/>
      <c r="JF61" s="272"/>
      <c r="JG61" s="272"/>
      <c r="JH61" s="272"/>
      <c r="JI61" s="272"/>
      <c r="JJ61" s="272"/>
      <c r="JK61" s="272"/>
      <c r="JL61" s="272"/>
      <c r="JM61" s="272"/>
      <c r="JN61" s="272"/>
      <c r="JO61" s="272"/>
      <c r="JP61" s="272"/>
      <c r="JQ61" s="272"/>
      <c r="JR61" s="272"/>
    </row>
    <row r="62" spans="1:278" ht="40.200000000000003" customHeight="1" x14ac:dyDescent="0.25">
      <c r="A62" s="458"/>
      <c r="B62" s="338"/>
      <c r="C62" s="462"/>
      <c r="D62" s="462"/>
      <c r="E62" s="465"/>
      <c r="F62" s="465"/>
      <c r="G62" s="465"/>
      <c r="H62" s="468"/>
      <c r="I62" s="471"/>
      <c r="J62" s="474"/>
      <c r="K62" s="451"/>
      <c r="L62" s="451"/>
      <c r="M62" s="477"/>
      <c r="N62" s="451"/>
      <c r="O62" s="338"/>
      <c r="P62" s="338"/>
      <c r="Q62" s="338"/>
      <c r="R62" s="376"/>
      <c r="S62" s="376"/>
      <c r="T62" s="338"/>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1"/>
      <c r="CA62" s="271"/>
      <c r="CB62" s="271"/>
      <c r="CC62" s="271"/>
      <c r="CD62" s="271"/>
      <c r="CE62" s="271"/>
      <c r="CF62" s="271"/>
      <c r="CG62" s="271"/>
      <c r="CH62" s="271"/>
      <c r="CI62" s="271"/>
      <c r="CJ62" s="271"/>
      <c r="CK62" s="271"/>
      <c r="CL62" s="271"/>
      <c r="CM62" s="271"/>
      <c r="CN62" s="271"/>
      <c r="CO62" s="271"/>
      <c r="CP62" s="271"/>
      <c r="CQ62" s="271"/>
      <c r="CR62" s="271"/>
      <c r="CS62" s="271"/>
      <c r="CT62" s="271"/>
      <c r="CU62" s="271"/>
      <c r="CV62" s="271"/>
      <c r="CW62" s="271"/>
      <c r="CX62" s="271"/>
      <c r="CY62" s="271"/>
      <c r="CZ62" s="271"/>
      <c r="DA62" s="271"/>
      <c r="DB62" s="271"/>
      <c r="DC62" s="271"/>
      <c r="DD62" s="271"/>
      <c r="DE62" s="271"/>
      <c r="DF62" s="271"/>
      <c r="DG62" s="271"/>
      <c r="DH62" s="271"/>
      <c r="DI62" s="271"/>
      <c r="DJ62" s="271"/>
      <c r="DK62" s="271"/>
      <c r="DL62" s="271"/>
      <c r="DM62" s="271"/>
      <c r="DN62" s="271"/>
      <c r="DO62" s="271"/>
      <c r="DP62" s="271"/>
      <c r="DQ62" s="271"/>
      <c r="DR62" s="271"/>
      <c r="DS62" s="271"/>
      <c r="DT62" s="271"/>
      <c r="DU62" s="271"/>
      <c r="DV62" s="271"/>
      <c r="DW62" s="271"/>
      <c r="DX62" s="271"/>
      <c r="DY62" s="271"/>
      <c r="DZ62" s="271"/>
      <c r="EA62" s="271"/>
      <c r="EB62" s="271"/>
      <c r="EC62" s="271"/>
      <c r="ED62" s="271"/>
      <c r="EE62" s="271"/>
      <c r="EF62" s="271"/>
      <c r="EG62" s="271"/>
      <c r="EH62" s="271"/>
      <c r="EI62" s="271"/>
      <c r="EJ62" s="271"/>
      <c r="EK62" s="271"/>
      <c r="EL62" s="271"/>
      <c r="EM62" s="271"/>
      <c r="EN62" s="271"/>
      <c r="EO62" s="271"/>
      <c r="EP62" s="271"/>
      <c r="EQ62" s="271"/>
      <c r="ER62" s="271"/>
      <c r="ES62" s="271"/>
      <c r="ET62" s="271"/>
      <c r="EU62" s="271"/>
      <c r="EV62" s="271"/>
      <c r="EW62" s="271"/>
      <c r="EX62" s="271"/>
      <c r="EY62" s="271"/>
      <c r="EZ62" s="271"/>
      <c r="FA62" s="271"/>
      <c r="FB62" s="271"/>
      <c r="FC62" s="271"/>
      <c r="FD62" s="271"/>
      <c r="FE62" s="271"/>
      <c r="FF62" s="271"/>
      <c r="FG62" s="271"/>
      <c r="FH62" s="271"/>
      <c r="FI62" s="271"/>
      <c r="FJ62" s="271"/>
      <c r="FK62" s="271"/>
      <c r="FL62" s="271"/>
      <c r="FM62" s="271"/>
      <c r="FN62" s="271"/>
      <c r="FO62" s="271"/>
      <c r="FP62" s="271"/>
      <c r="FQ62" s="271"/>
      <c r="FR62" s="271"/>
      <c r="FS62" s="271"/>
      <c r="FT62" s="271"/>
      <c r="FU62" s="272"/>
      <c r="FV62" s="272"/>
      <c r="FW62" s="272"/>
      <c r="FX62" s="272"/>
      <c r="FY62" s="272"/>
      <c r="FZ62" s="272"/>
      <c r="GA62" s="272"/>
      <c r="GB62" s="272"/>
      <c r="GC62" s="272"/>
      <c r="GD62" s="272"/>
      <c r="GE62" s="272"/>
      <c r="GF62" s="272"/>
      <c r="GG62" s="272"/>
      <c r="GH62" s="272"/>
      <c r="GI62" s="272"/>
      <c r="GJ62" s="272"/>
      <c r="GK62" s="272"/>
      <c r="GL62" s="272"/>
      <c r="GM62" s="272"/>
      <c r="GN62" s="272"/>
      <c r="GO62" s="272"/>
      <c r="GP62" s="272"/>
      <c r="GQ62" s="272"/>
      <c r="GR62" s="272"/>
      <c r="GS62" s="272"/>
      <c r="GT62" s="272"/>
      <c r="GU62" s="272"/>
      <c r="GV62" s="272"/>
      <c r="GW62" s="272"/>
      <c r="GX62" s="272"/>
      <c r="GY62" s="272"/>
      <c r="GZ62" s="272"/>
      <c r="HA62" s="272"/>
      <c r="HB62" s="272"/>
      <c r="HC62" s="272"/>
      <c r="HD62" s="272"/>
      <c r="HE62" s="272"/>
      <c r="HF62" s="272"/>
      <c r="HG62" s="272"/>
      <c r="HH62" s="272"/>
      <c r="HI62" s="272"/>
      <c r="HJ62" s="272"/>
      <c r="HK62" s="272"/>
      <c r="HL62" s="272"/>
      <c r="HM62" s="272"/>
      <c r="HN62" s="272"/>
      <c r="HO62" s="272"/>
      <c r="HP62" s="272"/>
      <c r="HQ62" s="272"/>
      <c r="HR62" s="272"/>
      <c r="HS62" s="272"/>
      <c r="HT62" s="272"/>
      <c r="HU62" s="272"/>
      <c r="HV62" s="272"/>
      <c r="HW62" s="272"/>
      <c r="HX62" s="272"/>
      <c r="HY62" s="272"/>
      <c r="HZ62" s="272"/>
      <c r="IA62" s="272"/>
      <c r="IB62" s="272"/>
      <c r="IC62" s="272"/>
      <c r="ID62" s="272"/>
      <c r="IE62" s="272"/>
      <c r="IF62" s="272"/>
      <c r="IG62" s="272"/>
      <c r="IH62" s="272"/>
      <c r="II62" s="272"/>
      <c r="IJ62" s="272"/>
      <c r="IK62" s="272"/>
      <c r="IL62" s="272"/>
      <c r="IM62" s="272"/>
      <c r="IN62" s="272"/>
      <c r="IO62" s="272"/>
      <c r="IP62" s="272"/>
      <c r="IQ62" s="272"/>
      <c r="IR62" s="272"/>
      <c r="IS62" s="272"/>
      <c r="IT62" s="272"/>
      <c r="IU62" s="272"/>
      <c r="IV62" s="272"/>
      <c r="IW62" s="272"/>
      <c r="IX62" s="272"/>
      <c r="IY62" s="272"/>
      <c r="IZ62" s="272"/>
      <c r="JA62" s="272"/>
      <c r="JB62" s="272"/>
      <c r="JC62" s="272"/>
      <c r="JD62" s="272"/>
      <c r="JE62" s="272"/>
      <c r="JF62" s="272"/>
      <c r="JG62" s="272"/>
      <c r="JH62" s="272"/>
      <c r="JI62" s="272"/>
      <c r="JJ62" s="272"/>
      <c r="JK62" s="272"/>
      <c r="JL62" s="272"/>
      <c r="JM62" s="272"/>
      <c r="JN62" s="272"/>
      <c r="JO62" s="272"/>
      <c r="JP62" s="272"/>
      <c r="JQ62" s="272"/>
      <c r="JR62" s="272"/>
    </row>
    <row r="63" spans="1:278" ht="40.200000000000003" customHeight="1" x14ac:dyDescent="0.25">
      <c r="A63" s="458"/>
      <c r="B63" s="338"/>
      <c r="C63" s="462"/>
      <c r="D63" s="462"/>
      <c r="E63" s="465"/>
      <c r="F63" s="465"/>
      <c r="G63" s="465"/>
      <c r="H63" s="468"/>
      <c r="I63" s="471"/>
      <c r="J63" s="474"/>
      <c r="K63" s="451"/>
      <c r="L63" s="451"/>
      <c r="M63" s="477"/>
      <c r="N63" s="451"/>
      <c r="O63" s="338"/>
      <c r="P63" s="338"/>
      <c r="Q63" s="338"/>
      <c r="R63" s="376"/>
      <c r="S63" s="376"/>
      <c r="T63" s="338"/>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271"/>
      <c r="CA63" s="271"/>
      <c r="CB63" s="271"/>
      <c r="CC63" s="271"/>
      <c r="CD63" s="271"/>
      <c r="CE63" s="271"/>
      <c r="CF63" s="271"/>
      <c r="CG63" s="271"/>
      <c r="CH63" s="271"/>
      <c r="CI63" s="271"/>
      <c r="CJ63" s="271"/>
      <c r="CK63" s="271"/>
      <c r="CL63" s="271"/>
      <c r="CM63" s="271"/>
      <c r="CN63" s="271"/>
      <c r="CO63" s="271"/>
      <c r="CP63" s="271"/>
      <c r="CQ63" s="271"/>
      <c r="CR63" s="271"/>
      <c r="CS63" s="271"/>
      <c r="CT63" s="271"/>
      <c r="CU63" s="271"/>
      <c r="CV63" s="271"/>
      <c r="CW63" s="271"/>
      <c r="CX63" s="271"/>
      <c r="CY63" s="271"/>
      <c r="CZ63" s="271"/>
      <c r="DA63" s="271"/>
      <c r="DB63" s="271"/>
      <c r="DC63" s="271"/>
      <c r="DD63" s="271"/>
      <c r="DE63" s="271"/>
      <c r="DF63" s="271"/>
      <c r="DG63" s="271"/>
      <c r="DH63" s="271"/>
      <c r="DI63" s="271"/>
      <c r="DJ63" s="271"/>
      <c r="DK63" s="271"/>
      <c r="DL63" s="271"/>
      <c r="DM63" s="271"/>
      <c r="DN63" s="271"/>
      <c r="DO63" s="271"/>
      <c r="DP63" s="271"/>
      <c r="DQ63" s="271"/>
      <c r="DR63" s="271"/>
      <c r="DS63" s="271"/>
      <c r="DT63" s="271"/>
      <c r="DU63" s="271"/>
      <c r="DV63" s="271"/>
      <c r="DW63" s="271"/>
      <c r="DX63" s="271"/>
      <c r="DY63" s="271"/>
      <c r="DZ63" s="271"/>
      <c r="EA63" s="271"/>
      <c r="EB63" s="271"/>
      <c r="EC63" s="271"/>
      <c r="ED63" s="271"/>
      <c r="EE63" s="271"/>
      <c r="EF63" s="271"/>
      <c r="EG63" s="271"/>
      <c r="EH63" s="271"/>
      <c r="EI63" s="271"/>
      <c r="EJ63" s="271"/>
      <c r="EK63" s="271"/>
      <c r="EL63" s="271"/>
      <c r="EM63" s="271"/>
      <c r="EN63" s="271"/>
      <c r="EO63" s="271"/>
      <c r="EP63" s="271"/>
      <c r="EQ63" s="271"/>
      <c r="ER63" s="271"/>
      <c r="ES63" s="271"/>
      <c r="ET63" s="271"/>
      <c r="EU63" s="271"/>
      <c r="EV63" s="271"/>
      <c r="EW63" s="271"/>
      <c r="EX63" s="271"/>
      <c r="EY63" s="271"/>
      <c r="EZ63" s="271"/>
      <c r="FA63" s="271"/>
      <c r="FB63" s="271"/>
      <c r="FC63" s="271"/>
      <c r="FD63" s="271"/>
      <c r="FE63" s="271"/>
      <c r="FF63" s="271"/>
      <c r="FG63" s="271"/>
      <c r="FH63" s="271"/>
      <c r="FI63" s="271"/>
      <c r="FJ63" s="271"/>
      <c r="FK63" s="271"/>
      <c r="FL63" s="271"/>
      <c r="FM63" s="271"/>
      <c r="FN63" s="271"/>
      <c r="FO63" s="271"/>
      <c r="FP63" s="271"/>
      <c r="FQ63" s="271"/>
      <c r="FR63" s="271"/>
      <c r="FS63" s="271"/>
      <c r="FT63" s="271"/>
      <c r="FU63" s="272"/>
      <c r="FV63" s="272"/>
      <c r="FW63" s="272"/>
      <c r="FX63" s="272"/>
      <c r="FY63" s="272"/>
      <c r="FZ63" s="272"/>
      <c r="GA63" s="272"/>
      <c r="GB63" s="272"/>
      <c r="GC63" s="272"/>
      <c r="GD63" s="272"/>
      <c r="GE63" s="272"/>
      <c r="GF63" s="272"/>
      <c r="GG63" s="272"/>
      <c r="GH63" s="272"/>
      <c r="GI63" s="272"/>
      <c r="GJ63" s="272"/>
      <c r="GK63" s="272"/>
      <c r="GL63" s="272"/>
      <c r="GM63" s="272"/>
      <c r="GN63" s="272"/>
      <c r="GO63" s="272"/>
      <c r="GP63" s="272"/>
      <c r="GQ63" s="272"/>
      <c r="GR63" s="272"/>
      <c r="GS63" s="272"/>
      <c r="GT63" s="272"/>
      <c r="GU63" s="272"/>
      <c r="GV63" s="272"/>
      <c r="GW63" s="272"/>
      <c r="GX63" s="272"/>
      <c r="GY63" s="272"/>
      <c r="GZ63" s="272"/>
      <c r="HA63" s="272"/>
      <c r="HB63" s="272"/>
      <c r="HC63" s="272"/>
      <c r="HD63" s="272"/>
      <c r="HE63" s="272"/>
      <c r="HF63" s="272"/>
      <c r="HG63" s="272"/>
      <c r="HH63" s="272"/>
      <c r="HI63" s="272"/>
      <c r="HJ63" s="272"/>
      <c r="HK63" s="272"/>
      <c r="HL63" s="272"/>
      <c r="HM63" s="272"/>
      <c r="HN63" s="272"/>
      <c r="HO63" s="272"/>
      <c r="HP63" s="272"/>
      <c r="HQ63" s="272"/>
      <c r="HR63" s="272"/>
      <c r="HS63" s="272"/>
      <c r="HT63" s="272"/>
      <c r="HU63" s="272"/>
      <c r="HV63" s="272"/>
      <c r="HW63" s="272"/>
      <c r="HX63" s="272"/>
      <c r="HY63" s="272"/>
      <c r="HZ63" s="272"/>
      <c r="IA63" s="272"/>
      <c r="IB63" s="272"/>
      <c r="IC63" s="272"/>
      <c r="ID63" s="272"/>
      <c r="IE63" s="272"/>
      <c r="IF63" s="272"/>
      <c r="IG63" s="272"/>
      <c r="IH63" s="272"/>
      <c r="II63" s="272"/>
      <c r="IJ63" s="272"/>
      <c r="IK63" s="272"/>
      <c r="IL63" s="272"/>
      <c r="IM63" s="272"/>
      <c r="IN63" s="272"/>
      <c r="IO63" s="272"/>
      <c r="IP63" s="272"/>
      <c r="IQ63" s="272"/>
      <c r="IR63" s="272"/>
      <c r="IS63" s="272"/>
      <c r="IT63" s="272"/>
      <c r="IU63" s="272"/>
      <c r="IV63" s="272"/>
      <c r="IW63" s="272"/>
      <c r="IX63" s="272"/>
      <c r="IY63" s="272"/>
      <c r="IZ63" s="272"/>
      <c r="JA63" s="272"/>
      <c r="JB63" s="272"/>
      <c r="JC63" s="272"/>
      <c r="JD63" s="272"/>
      <c r="JE63" s="272"/>
      <c r="JF63" s="272"/>
      <c r="JG63" s="272"/>
      <c r="JH63" s="272"/>
      <c r="JI63" s="272"/>
      <c r="JJ63" s="272"/>
      <c r="JK63" s="272"/>
      <c r="JL63" s="272"/>
      <c r="JM63" s="272"/>
      <c r="JN63" s="272"/>
      <c r="JO63" s="272"/>
      <c r="JP63" s="272"/>
      <c r="JQ63" s="272"/>
      <c r="JR63" s="272"/>
    </row>
    <row r="64" spans="1:278" ht="40.200000000000003" customHeight="1" x14ac:dyDescent="0.25">
      <c r="A64" s="459"/>
      <c r="B64" s="454"/>
      <c r="C64" s="463"/>
      <c r="D64" s="463"/>
      <c r="E64" s="466"/>
      <c r="F64" s="466"/>
      <c r="G64" s="466"/>
      <c r="H64" s="469"/>
      <c r="I64" s="472"/>
      <c r="J64" s="475"/>
      <c r="K64" s="452"/>
      <c r="L64" s="452"/>
      <c r="M64" s="478"/>
      <c r="N64" s="452"/>
      <c r="O64" s="454"/>
      <c r="P64" s="454"/>
      <c r="Q64" s="454"/>
      <c r="R64" s="456"/>
      <c r="S64" s="456"/>
      <c r="T64" s="454"/>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c r="BQ64" s="271"/>
      <c r="BR64" s="271"/>
      <c r="BS64" s="271"/>
      <c r="BT64" s="271"/>
      <c r="BU64" s="271"/>
      <c r="BV64" s="271"/>
      <c r="BW64" s="271"/>
      <c r="BX64" s="271"/>
      <c r="BY64" s="271"/>
      <c r="BZ64" s="271"/>
      <c r="CA64" s="271"/>
      <c r="CB64" s="271"/>
      <c r="CC64" s="271"/>
      <c r="CD64" s="271"/>
      <c r="CE64" s="271"/>
      <c r="CF64" s="271"/>
      <c r="CG64" s="271"/>
      <c r="CH64" s="271"/>
      <c r="CI64" s="271"/>
      <c r="CJ64" s="271"/>
      <c r="CK64" s="271"/>
      <c r="CL64" s="271"/>
      <c r="CM64" s="271"/>
      <c r="CN64" s="271"/>
      <c r="CO64" s="271"/>
      <c r="CP64" s="271"/>
      <c r="CQ64" s="271"/>
      <c r="CR64" s="271"/>
      <c r="CS64" s="271"/>
      <c r="CT64" s="271"/>
      <c r="CU64" s="271"/>
      <c r="CV64" s="271"/>
      <c r="CW64" s="271"/>
      <c r="CX64" s="271"/>
      <c r="CY64" s="271"/>
      <c r="CZ64" s="271"/>
      <c r="DA64" s="271"/>
      <c r="DB64" s="271"/>
      <c r="DC64" s="271"/>
      <c r="DD64" s="271"/>
      <c r="DE64" s="271"/>
      <c r="DF64" s="271"/>
      <c r="DG64" s="271"/>
      <c r="DH64" s="271"/>
      <c r="DI64" s="271"/>
      <c r="DJ64" s="271"/>
      <c r="DK64" s="271"/>
      <c r="DL64" s="271"/>
      <c r="DM64" s="271"/>
      <c r="DN64" s="271"/>
      <c r="DO64" s="271"/>
      <c r="DP64" s="271"/>
      <c r="DQ64" s="271"/>
      <c r="DR64" s="271"/>
      <c r="DS64" s="271"/>
      <c r="DT64" s="271"/>
      <c r="DU64" s="271"/>
      <c r="DV64" s="271"/>
      <c r="DW64" s="271"/>
      <c r="DX64" s="271"/>
      <c r="DY64" s="271"/>
      <c r="DZ64" s="271"/>
      <c r="EA64" s="271"/>
      <c r="EB64" s="271"/>
      <c r="EC64" s="271"/>
      <c r="ED64" s="271"/>
      <c r="EE64" s="271"/>
      <c r="EF64" s="271"/>
      <c r="EG64" s="271"/>
      <c r="EH64" s="271"/>
      <c r="EI64" s="271"/>
      <c r="EJ64" s="271"/>
      <c r="EK64" s="271"/>
      <c r="EL64" s="271"/>
      <c r="EM64" s="271"/>
      <c r="EN64" s="271"/>
      <c r="EO64" s="271"/>
      <c r="EP64" s="271"/>
      <c r="EQ64" s="271"/>
      <c r="ER64" s="271"/>
      <c r="ES64" s="271"/>
      <c r="ET64" s="271"/>
      <c r="EU64" s="271"/>
      <c r="EV64" s="271"/>
      <c r="EW64" s="271"/>
      <c r="EX64" s="271"/>
      <c r="EY64" s="271"/>
      <c r="EZ64" s="271"/>
      <c r="FA64" s="271"/>
      <c r="FB64" s="271"/>
      <c r="FC64" s="271"/>
      <c r="FD64" s="271"/>
      <c r="FE64" s="271"/>
      <c r="FF64" s="271"/>
      <c r="FG64" s="271"/>
      <c r="FH64" s="271"/>
      <c r="FI64" s="271"/>
      <c r="FJ64" s="271"/>
      <c r="FK64" s="271"/>
      <c r="FL64" s="271"/>
      <c r="FM64" s="271"/>
      <c r="FN64" s="271"/>
      <c r="FO64" s="271"/>
      <c r="FP64" s="271"/>
      <c r="FQ64" s="271"/>
      <c r="FR64" s="271"/>
      <c r="FS64" s="271"/>
      <c r="FT64" s="271"/>
      <c r="FU64" s="272"/>
      <c r="FV64" s="272"/>
      <c r="FW64" s="272"/>
      <c r="FX64" s="272"/>
      <c r="FY64" s="272"/>
      <c r="FZ64" s="272"/>
      <c r="GA64" s="272"/>
      <c r="GB64" s="272"/>
      <c r="GC64" s="272"/>
      <c r="GD64" s="272"/>
      <c r="GE64" s="272"/>
      <c r="GF64" s="272"/>
      <c r="GG64" s="272"/>
      <c r="GH64" s="272"/>
      <c r="GI64" s="272"/>
      <c r="GJ64" s="272"/>
      <c r="GK64" s="272"/>
      <c r="GL64" s="272"/>
      <c r="GM64" s="272"/>
      <c r="GN64" s="272"/>
      <c r="GO64" s="272"/>
      <c r="GP64" s="272"/>
      <c r="GQ64" s="272"/>
      <c r="GR64" s="272"/>
      <c r="GS64" s="272"/>
      <c r="GT64" s="272"/>
      <c r="GU64" s="272"/>
      <c r="GV64" s="272"/>
      <c r="GW64" s="272"/>
      <c r="GX64" s="272"/>
      <c r="GY64" s="272"/>
      <c r="GZ64" s="272"/>
      <c r="HA64" s="272"/>
      <c r="HB64" s="272"/>
      <c r="HC64" s="272"/>
      <c r="HD64" s="272"/>
      <c r="HE64" s="272"/>
      <c r="HF64" s="272"/>
      <c r="HG64" s="272"/>
      <c r="HH64" s="272"/>
      <c r="HI64" s="272"/>
      <c r="HJ64" s="272"/>
      <c r="HK64" s="272"/>
      <c r="HL64" s="272"/>
      <c r="HM64" s="272"/>
      <c r="HN64" s="272"/>
      <c r="HO64" s="272"/>
      <c r="HP64" s="272"/>
      <c r="HQ64" s="272"/>
      <c r="HR64" s="272"/>
      <c r="HS64" s="272"/>
      <c r="HT64" s="272"/>
      <c r="HU64" s="272"/>
      <c r="HV64" s="272"/>
      <c r="HW64" s="272"/>
      <c r="HX64" s="272"/>
      <c r="HY64" s="272"/>
      <c r="HZ64" s="272"/>
      <c r="IA64" s="272"/>
      <c r="IB64" s="272"/>
      <c r="IC64" s="272"/>
      <c r="ID64" s="272"/>
      <c r="IE64" s="272"/>
      <c r="IF64" s="272"/>
      <c r="IG64" s="272"/>
      <c r="IH64" s="272"/>
      <c r="II64" s="272"/>
      <c r="IJ64" s="272"/>
      <c r="IK64" s="272"/>
      <c r="IL64" s="272"/>
      <c r="IM64" s="272"/>
      <c r="IN64" s="272"/>
      <c r="IO64" s="272"/>
      <c r="IP64" s="272"/>
      <c r="IQ64" s="272"/>
      <c r="IR64" s="272"/>
      <c r="IS64" s="272"/>
      <c r="IT64" s="272"/>
      <c r="IU64" s="272"/>
      <c r="IV64" s="272"/>
      <c r="IW64" s="272"/>
      <c r="IX64" s="272"/>
      <c r="IY64" s="272"/>
      <c r="IZ64" s="272"/>
      <c r="JA64" s="272"/>
      <c r="JB64" s="272"/>
      <c r="JC64" s="272"/>
      <c r="JD64" s="272"/>
      <c r="JE64" s="272"/>
      <c r="JF64" s="272"/>
      <c r="JG64" s="272"/>
      <c r="JH64" s="272"/>
      <c r="JI64" s="272"/>
      <c r="JJ64" s="272"/>
      <c r="JK64" s="272"/>
      <c r="JL64" s="272"/>
      <c r="JM64" s="272"/>
      <c r="JN64" s="272"/>
      <c r="JO64" s="272"/>
      <c r="JP64" s="272"/>
      <c r="JQ64" s="272"/>
      <c r="JR64" s="272"/>
    </row>
  </sheetData>
  <mergeCells count="239">
    <mergeCell ref="B25:B29"/>
    <mergeCell ref="B35:B39"/>
    <mergeCell ref="B40:B44"/>
    <mergeCell ref="B45:B49"/>
    <mergeCell ref="B50:B54"/>
    <mergeCell ref="P60:P64"/>
    <mergeCell ref="Q60:Q64"/>
    <mergeCell ref="R60:R64"/>
    <mergeCell ref="S60:S64"/>
    <mergeCell ref="M50:M54"/>
    <mergeCell ref="G50:G54"/>
    <mergeCell ref="H50:H54"/>
    <mergeCell ref="I50:I54"/>
    <mergeCell ref="J50:J54"/>
    <mergeCell ref="K50:K54"/>
    <mergeCell ref="L50:L54"/>
    <mergeCell ref="Q45:Q49"/>
    <mergeCell ref="R45:R49"/>
    <mergeCell ref="S45:S49"/>
    <mergeCell ref="M40:M44"/>
    <mergeCell ref="G40:G44"/>
    <mergeCell ref="H40:H44"/>
    <mergeCell ref="I40:I44"/>
    <mergeCell ref="J40:J44"/>
    <mergeCell ref="T60:T64"/>
    <mergeCell ref="J60:J64"/>
    <mergeCell ref="K60:K64"/>
    <mergeCell ref="L60:L64"/>
    <mergeCell ref="M60:M64"/>
    <mergeCell ref="N60:N64"/>
    <mergeCell ref="O60:O64"/>
    <mergeCell ref="A60:A64"/>
    <mergeCell ref="C60:C64"/>
    <mergeCell ref="D60:D64"/>
    <mergeCell ref="E60:E64"/>
    <mergeCell ref="F60:F64"/>
    <mergeCell ref="G60:G64"/>
    <mergeCell ref="H60:H64"/>
    <mergeCell ref="I60:I64"/>
    <mergeCell ref="B60:B64"/>
    <mergeCell ref="A55:A59"/>
    <mergeCell ref="B55:B59"/>
    <mergeCell ref="C55:C59"/>
    <mergeCell ref="D55:D59"/>
    <mergeCell ref="E55:E59"/>
    <mergeCell ref="F55:F59"/>
    <mergeCell ref="G55:G59"/>
    <mergeCell ref="H55:H59"/>
    <mergeCell ref="P45:P49"/>
    <mergeCell ref="G45:G49"/>
    <mergeCell ref="H45:H49"/>
    <mergeCell ref="I45:I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K40:K44"/>
    <mergeCell ref="L40:L44"/>
    <mergeCell ref="P35:P39"/>
    <mergeCell ref="Q35:Q39"/>
    <mergeCell ref="R35:R39"/>
    <mergeCell ref="M25:M29"/>
    <mergeCell ref="G25:G29"/>
    <mergeCell ref="H25:H29"/>
    <mergeCell ref="I25:I29"/>
    <mergeCell ref="J25:J29"/>
    <mergeCell ref="K25:K29"/>
    <mergeCell ref="L25:L29"/>
    <mergeCell ref="J30:J34"/>
    <mergeCell ref="K30:K34"/>
    <mergeCell ref="L30:L34"/>
    <mergeCell ref="M30:M3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A20:A24"/>
    <mergeCell ref="C20:C24"/>
    <mergeCell ref="D20:D24"/>
    <mergeCell ref="E20:E24"/>
    <mergeCell ref="F20:F24"/>
    <mergeCell ref="G20:G24"/>
    <mergeCell ref="H20:H24"/>
    <mergeCell ref="I20:I24"/>
    <mergeCell ref="M15:M19"/>
    <mergeCell ref="G15:G19"/>
    <mergeCell ref="H15:H19"/>
    <mergeCell ref="I15:I19"/>
    <mergeCell ref="J15:J19"/>
    <mergeCell ref="K15:K19"/>
    <mergeCell ref="L15:L19"/>
    <mergeCell ref="B15:B19"/>
    <mergeCell ref="P10:P14"/>
    <mergeCell ref="Q10:Q14"/>
    <mergeCell ref="R10:R14"/>
    <mergeCell ref="S10:S14"/>
    <mergeCell ref="T10:T14"/>
    <mergeCell ref="N10:N14"/>
    <mergeCell ref="O10:O14"/>
    <mergeCell ref="A15:A19"/>
    <mergeCell ref="C15:C19"/>
    <mergeCell ref="D15:D19"/>
    <mergeCell ref="E15:E19"/>
    <mergeCell ref="F15:F19"/>
    <mergeCell ref="J10:J14"/>
    <mergeCell ref="K10:K14"/>
    <mergeCell ref="L10:L14"/>
    <mergeCell ref="M10:M14"/>
    <mergeCell ref="S15:S19"/>
    <mergeCell ref="T15:T19"/>
    <mergeCell ref="N15:N19"/>
    <mergeCell ref="O15:O19"/>
    <mergeCell ref="P15:P19"/>
    <mergeCell ref="Q15:Q19"/>
    <mergeCell ref="R15:R19"/>
    <mergeCell ref="B10:B14"/>
    <mergeCell ref="A9:N9"/>
    <mergeCell ref="A10:A14"/>
    <mergeCell ref="C10:C14"/>
    <mergeCell ref="D10:D14"/>
    <mergeCell ref="E10:E14"/>
    <mergeCell ref="F10:F14"/>
    <mergeCell ref="G10:G14"/>
    <mergeCell ref="H10:H14"/>
    <mergeCell ref="I10:I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R55:R59"/>
    <mergeCell ref="S55:S59"/>
    <mergeCell ref="T55:T59"/>
    <mergeCell ref="I55:I59"/>
    <mergeCell ref="J55:J59"/>
    <mergeCell ref="K55:K59"/>
    <mergeCell ref="L55:L59"/>
    <mergeCell ref="M55:M59"/>
    <mergeCell ref="N55:N59"/>
    <mergeCell ref="O55:O59"/>
    <mergeCell ref="P55:P59"/>
    <mergeCell ref="Q55:Q59"/>
    <mergeCell ref="N30:N34"/>
    <mergeCell ref="O30:O34"/>
    <mergeCell ref="P30:P34"/>
    <mergeCell ref="Q30:Q34"/>
    <mergeCell ref="R30:R34"/>
    <mergeCell ref="S30:S34"/>
    <mergeCell ref="T30:T34"/>
    <mergeCell ref="A30:A34"/>
    <mergeCell ref="B30:B34"/>
    <mergeCell ref="C30:C34"/>
    <mergeCell ref="D30:D34"/>
    <mergeCell ref="E30:E34"/>
    <mergeCell ref="F30:F34"/>
    <mergeCell ref="G30:G34"/>
    <mergeCell ref="H30:H34"/>
    <mergeCell ref="I30:I34"/>
  </mergeCells>
  <conditionalFormatting sqref="D8:G8 H7 H65:J1048576 A7:B7">
    <cfRule type="containsText" dxfId="2671" priority="803" operator="containsText" text="3- Moderado">
      <formula>NOT(ISERROR(SEARCH("3- Moderado",A7)))</formula>
    </cfRule>
    <cfRule type="containsText" dxfId="2670" priority="804" operator="containsText" text="6- Moderado">
      <formula>NOT(ISERROR(SEARCH("6- Moderado",A7)))</formula>
    </cfRule>
    <cfRule type="containsText" dxfId="2669" priority="805" operator="containsText" text="4- Moderado">
      <formula>NOT(ISERROR(SEARCH("4- Moderado",A7)))</formula>
    </cfRule>
    <cfRule type="containsText" dxfId="2668" priority="806" operator="containsText" text="3- Bajo">
      <formula>NOT(ISERROR(SEARCH("3- Bajo",A7)))</formula>
    </cfRule>
    <cfRule type="containsText" dxfId="2667" priority="807" operator="containsText" text="4- Bajo">
      <formula>NOT(ISERROR(SEARCH("4- Bajo",A7)))</formula>
    </cfRule>
    <cfRule type="containsText" dxfId="2666" priority="808" operator="containsText" text="1- Bajo">
      <formula>NOT(ISERROR(SEARCH("1- Bajo",A7)))</formula>
    </cfRule>
  </conditionalFormatting>
  <conditionalFormatting sqref="H8:J8">
    <cfRule type="containsText" dxfId="2665" priority="796" operator="containsText" text="3- Moderado">
      <formula>NOT(ISERROR(SEARCH("3- Moderado",H8)))</formula>
    </cfRule>
    <cfRule type="containsText" dxfId="2664" priority="797" operator="containsText" text="6- Moderado">
      <formula>NOT(ISERROR(SEARCH("6- Moderado",H8)))</formula>
    </cfRule>
    <cfRule type="containsText" dxfId="2663" priority="798" operator="containsText" text="4- Moderado">
      <formula>NOT(ISERROR(SEARCH("4- Moderado",H8)))</formula>
    </cfRule>
    <cfRule type="containsText" dxfId="2662" priority="799" operator="containsText" text="3- Bajo">
      <formula>NOT(ISERROR(SEARCH("3- Bajo",H8)))</formula>
    </cfRule>
    <cfRule type="containsText" dxfId="2661" priority="800" operator="containsText" text="4- Bajo">
      <formula>NOT(ISERROR(SEARCH("4- Bajo",H8)))</formula>
    </cfRule>
    <cfRule type="containsText" dxfId="2660" priority="802" operator="containsText" text="1- Bajo">
      <formula>NOT(ISERROR(SEARCH("1- Bajo",H8)))</formula>
    </cfRule>
  </conditionalFormatting>
  <conditionalFormatting sqref="J8 J65:J1048576">
    <cfRule type="containsText" dxfId="2659" priority="785" operator="containsText" text="25- Extremo">
      <formula>NOT(ISERROR(SEARCH("25- Extremo",J8)))</formula>
    </cfRule>
    <cfRule type="containsText" dxfId="2658" priority="786" operator="containsText" text="20- Extremo">
      <formula>NOT(ISERROR(SEARCH("20- Extremo",J8)))</formula>
    </cfRule>
    <cfRule type="containsText" dxfId="2657" priority="787" operator="containsText" text="15- Extremo">
      <formula>NOT(ISERROR(SEARCH("15- Extremo",J8)))</formula>
    </cfRule>
    <cfRule type="containsText" dxfId="2656" priority="788" operator="containsText" text="10- Extremo">
      <formula>NOT(ISERROR(SEARCH("10- Extremo",J8)))</formula>
    </cfRule>
    <cfRule type="containsText" dxfId="2655" priority="789" operator="containsText" text="5- Extremo">
      <formula>NOT(ISERROR(SEARCH("5- Extremo",J8)))</formula>
    </cfRule>
    <cfRule type="containsText" dxfId="2654" priority="790" operator="containsText" text="12- Alto">
      <formula>NOT(ISERROR(SEARCH("12- Alto",J8)))</formula>
    </cfRule>
    <cfRule type="containsText" dxfId="2653" priority="791" operator="containsText" text="10- Alto">
      <formula>NOT(ISERROR(SEARCH("10- Alto",J8)))</formula>
    </cfRule>
    <cfRule type="containsText" dxfId="2652" priority="792" operator="containsText" text="9- Alto">
      <formula>NOT(ISERROR(SEARCH("9- Alto",J8)))</formula>
    </cfRule>
    <cfRule type="containsText" dxfId="2651" priority="793" operator="containsText" text="8- Alto">
      <formula>NOT(ISERROR(SEARCH("8- Alto",J8)))</formula>
    </cfRule>
    <cfRule type="containsText" dxfId="2650" priority="794" operator="containsText" text="5- Alto">
      <formula>NOT(ISERROR(SEARCH("5- Alto",J8)))</formula>
    </cfRule>
    <cfRule type="containsText" dxfId="2649" priority="795" operator="containsText" text="4- Alto">
      <formula>NOT(ISERROR(SEARCH("4- Alto",J8)))</formula>
    </cfRule>
    <cfRule type="containsText" dxfId="2648" priority="801" operator="containsText" text="2- Bajo">
      <formula>NOT(ISERROR(SEARCH("2- Bajo",J8)))</formula>
    </cfRule>
  </conditionalFormatting>
  <conditionalFormatting sqref="K10:L10 K15:L15">
    <cfRule type="containsText" dxfId="2647" priority="779" operator="containsText" text="3- Moderado">
      <formula>NOT(ISERROR(SEARCH("3- Moderado",K10)))</formula>
    </cfRule>
    <cfRule type="containsText" dxfId="2646" priority="780" operator="containsText" text="6- Moderado">
      <formula>NOT(ISERROR(SEARCH("6- Moderado",K10)))</formula>
    </cfRule>
    <cfRule type="containsText" dxfId="2645" priority="781" operator="containsText" text="4- Moderado">
      <formula>NOT(ISERROR(SEARCH("4- Moderado",K10)))</formula>
    </cfRule>
    <cfRule type="containsText" dxfId="2644" priority="782" operator="containsText" text="3- Bajo">
      <formula>NOT(ISERROR(SEARCH("3- Bajo",K10)))</formula>
    </cfRule>
    <cfRule type="containsText" dxfId="2643" priority="783" operator="containsText" text="4- Bajo">
      <formula>NOT(ISERROR(SEARCH("4- Bajo",K10)))</formula>
    </cfRule>
    <cfRule type="containsText" dxfId="2642" priority="784" operator="containsText" text="1- Bajo">
      <formula>NOT(ISERROR(SEARCH("1- Bajo",K10)))</formula>
    </cfRule>
  </conditionalFormatting>
  <conditionalFormatting sqref="H10:I10 H15:I15">
    <cfRule type="containsText" dxfId="2641" priority="773" operator="containsText" text="3- Moderado">
      <formula>NOT(ISERROR(SEARCH("3- Moderado",H10)))</formula>
    </cfRule>
    <cfRule type="containsText" dxfId="2640" priority="774" operator="containsText" text="6- Moderado">
      <formula>NOT(ISERROR(SEARCH("6- Moderado",H10)))</formula>
    </cfRule>
    <cfRule type="containsText" dxfId="2639" priority="775" operator="containsText" text="4- Moderado">
      <formula>NOT(ISERROR(SEARCH("4- Moderado",H10)))</formula>
    </cfRule>
    <cfRule type="containsText" dxfId="2638" priority="776" operator="containsText" text="3- Bajo">
      <formula>NOT(ISERROR(SEARCH("3- Bajo",H10)))</formula>
    </cfRule>
    <cfRule type="containsText" dxfId="2637" priority="777" operator="containsText" text="4- Bajo">
      <formula>NOT(ISERROR(SEARCH("4- Bajo",H10)))</formula>
    </cfRule>
    <cfRule type="containsText" dxfId="2636" priority="778" operator="containsText" text="1- Bajo">
      <formula>NOT(ISERROR(SEARCH("1- Bajo",H10)))</formula>
    </cfRule>
  </conditionalFormatting>
  <conditionalFormatting sqref="E10 A10:B10 B15 B20 B25 B35 B40 B45 B50 B60 B30">
    <cfRule type="containsText" dxfId="2635" priority="767" operator="containsText" text="3- Moderado">
      <formula>NOT(ISERROR(SEARCH("3- Moderado",A10)))</formula>
    </cfRule>
    <cfRule type="containsText" dxfId="2634" priority="768" operator="containsText" text="6- Moderado">
      <formula>NOT(ISERROR(SEARCH("6- Moderado",A10)))</formula>
    </cfRule>
    <cfRule type="containsText" dxfId="2633" priority="769" operator="containsText" text="4- Moderado">
      <formula>NOT(ISERROR(SEARCH("4- Moderado",A10)))</formula>
    </cfRule>
    <cfRule type="containsText" dxfId="2632" priority="770" operator="containsText" text="3- Bajo">
      <formula>NOT(ISERROR(SEARCH("3- Bajo",A10)))</formula>
    </cfRule>
    <cfRule type="containsText" dxfId="2631" priority="771" operator="containsText" text="4- Bajo">
      <formula>NOT(ISERROR(SEARCH("4- Bajo",A10)))</formula>
    </cfRule>
    <cfRule type="containsText" dxfId="2630" priority="772" operator="containsText" text="1- Bajo">
      <formula>NOT(ISERROR(SEARCH("1- Bajo",A10)))</formula>
    </cfRule>
  </conditionalFormatting>
  <conditionalFormatting sqref="F10:G10">
    <cfRule type="containsText" dxfId="2629" priority="761" operator="containsText" text="3- Moderado">
      <formula>NOT(ISERROR(SEARCH("3- Moderado",F10)))</formula>
    </cfRule>
    <cfRule type="containsText" dxfId="2628" priority="762" operator="containsText" text="6- Moderado">
      <formula>NOT(ISERROR(SEARCH("6- Moderado",F10)))</formula>
    </cfRule>
    <cfRule type="containsText" dxfId="2627" priority="763" operator="containsText" text="4- Moderado">
      <formula>NOT(ISERROR(SEARCH("4- Moderado",F10)))</formula>
    </cfRule>
    <cfRule type="containsText" dxfId="2626" priority="764" operator="containsText" text="3- Bajo">
      <formula>NOT(ISERROR(SEARCH("3- Bajo",F10)))</formula>
    </cfRule>
    <cfRule type="containsText" dxfId="2625" priority="765" operator="containsText" text="4- Bajo">
      <formula>NOT(ISERROR(SEARCH("4- Bajo",F10)))</formula>
    </cfRule>
    <cfRule type="containsText" dxfId="2624" priority="766" operator="containsText" text="1- Bajo">
      <formula>NOT(ISERROR(SEARCH("1- Bajo",F10)))</formula>
    </cfRule>
  </conditionalFormatting>
  <conditionalFormatting sqref="K8">
    <cfRule type="containsText" dxfId="2623" priority="755" operator="containsText" text="3- Moderado">
      <formula>NOT(ISERROR(SEARCH("3- Moderado",K8)))</formula>
    </cfRule>
    <cfRule type="containsText" dxfId="2622" priority="756" operator="containsText" text="6- Moderado">
      <formula>NOT(ISERROR(SEARCH("6- Moderado",K8)))</formula>
    </cfRule>
    <cfRule type="containsText" dxfId="2621" priority="757" operator="containsText" text="4- Moderado">
      <formula>NOT(ISERROR(SEARCH("4- Moderado",K8)))</formula>
    </cfRule>
    <cfRule type="containsText" dxfId="2620" priority="758" operator="containsText" text="3- Bajo">
      <formula>NOT(ISERROR(SEARCH("3- Bajo",K8)))</formula>
    </cfRule>
    <cfRule type="containsText" dxfId="2619" priority="759" operator="containsText" text="4- Bajo">
      <formula>NOT(ISERROR(SEARCH("4- Bajo",K8)))</formula>
    </cfRule>
    <cfRule type="containsText" dxfId="2618" priority="760" operator="containsText" text="1- Bajo">
      <formula>NOT(ISERROR(SEARCH("1- Bajo",K8)))</formula>
    </cfRule>
  </conditionalFormatting>
  <conditionalFormatting sqref="L8">
    <cfRule type="containsText" dxfId="2617" priority="749" operator="containsText" text="3- Moderado">
      <formula>NOT(ISERROR(SEARCH("3- Moderado",L8)))</formula>
    </cfRule>
    <cfRule type="containsText" dxfId="2616" priority="750" operator="containsText" text="6- Moderado">
      <formula>NOT(ISERROR(SEARCH("6- Moderado",L8)))</formula>
    </cfRule>
    <cfRule type="containsText" dxfId="2615" priority="751" operator="containsText" text="4- Moderado">
      <formula>NOT(ISERROR(SEARCH("4- Moderado",L8)))</formula>
    </cfRule>
    <cfRule type="containsText" dxfId="2614" priority="752" operator="containsText" text="3- Bajo">
      <formula>NOT(ISERROR(SEARCH("3- Bajo",L8)))</formula>
    </cfRule>
    <cfRule type="containsText" dxfId="2613" priority="753" operator="containsText" text="4- Bajo">
      <formula>NOT(ISERROR(SEARCH("4- Bajo",L8)))</formula>
    </cfRule>
    <cfRule type="containsText" dxfId="2612" priority="754" operator="containsText" text="1- Bajo">
      <formula>NOT(ISERROR(SEARCH("1- Bajo",L8)))</formula>
    </cfRule>
  </conditionalFormatting>
  <conditionalFormatting sqref="M8">
    <cfRule type="containsText" dxfId="2611" priority="743" operator="containsText" text="3- Moderado">
      <formula>NOT(ISERROR(SEARCH("3- Moderado",M8)))</formula>
    </cfRule>
    <cfRule type="containsText" dxfId="2610" priority="744" operator="containsText" text="6- Moderado">
      <formula>NOT(ISERROR(SEARCH("6- Moderado",M8)))</formula>
    </cfRule>
    <cfRule type="containsText" dxfId="2609" priority="745" operator="containsText" text="4- Moderado">
      <formula>NOT(ISERROR(SEARCH("4- Moderado",M8)))</formula>
    </cfRule>
    <cfRule type="containsText" dxfId="2608" priority="746" operator="containsText" text="3- Bajo">
      <formula>NOT(ISERROR(SEARCH("3- Bajo",M8)))</formula>
    </cfRule>
    <cfRule type="containsText" dxfId="2607" priority="747" operator="containsText" text="4- Bajo">
      <formula>NOT(ISERROR(SEARCH("4- Bajo",M8)))</formula>
    </cfRule>
    <cfRule type="containsText" dxfId="2606" priority="748" operator="containsText" text="1- Bajo">
      <formula>NOT(ISERROR(SEARCH("1- Bajo",M8)))</formula>
    </cfRule>
  </conditionalFormatting>
  <conditionalFormatting sqref="N10 N15">
    <cfRule type="containsText" dxfId="2605" priority="727" operator="containsText" text="3- Moderado">
      <formula>NOT(ISERROR(SEARCH("3- Moderado",N10)))</formula>
    </cfRule>
    <cfRule type="containsText" dxfId="2604" priority="728" operator="containsText" text="6- Moderado">
      <formula>NOT(ISERROR(SEARCH("6- Moderado",N10)))</formula>
    </cfRule>
    <cfRule type="containsText" dxfId="2603" priority="729" operator="containsText" text="4- Moderado">
      <formula>NOT(ISERROR(SEARCH("4- Moderado",N10)))</formula>
    </cfRule>
    <cfRule type="containsText" dxfId="2602" priority="730" operator="containsText" text="3- Bajo">
      <formula>NOT(ISERROR(SEARCH("3- Bajo",N10)))</formula>
    </cfRule>
    <cfRule type="containsText" dxfId="2601" priority="731" operator="containsText" text="4- Bajo">
      <formula>NOT(ISERROR(SEARCH("4- Bajo",N10)))</formula>
    </cfRule>
    <cfRule type="containsText" dxfId="2600" priority="732" operator="containsText" text="1- Bajo">
      <formula>NOT(ISERROR(SEARCH("1- Bajo",N10)))</formula>
    </cfRule>
  </conditionalFormatting>
  <conditionalFormatting sqref="H10:H19">
    <cfRule type="containsText" dxfId="2599" priority="714" operator="containsText" text="Muy Alta">
      <formula>NOT(ISERROR(SEARCH("Muy Alta",H10)))</formula>
    </cfRule>
    <cfRule type="containsText" dxfId="2598" priority="715" operator="containsText" text="Alta">
      <formula>NOT(ISERROR(SEARCH("Alta",H10)))</formula>
    </cfRule>
    <cfRule type="containsText" dxfId="2597" priority="716" operator="containsText" text="Muy Alta">
      <formula>NOT(ISERROR(SEARCH("Muy Alta",H10)))</formula>
    </cfRule>
    <cfRule type="containsText" dxfId="2596" priority="721" operator="containsText" text="Muy Baja">
      <formula>NOT(ISERROR(SEARCH("Muy Baja",H10)))</formula>
    </cfRule>
    <cfRule type="containsText" dxfId="2595" priority="722" operator="containsText" text="Baja">
      <formula>NOT(ISERROR(SEARCH("Baja",H10)))</formula>
    </cfRule>
    <cfRule type="containsText" dxfId="2594" priority="723" operator="containsText" text="Media">
      <formula>NOT(ISERROR(SEARCH("Media",H10)))</formula>
    </cfRule>
    <cfRule type="containsText" dxfId="2593" priority="724" operator="containsText" text="Alta">
      <formula>NOT(ISERROR(SEARCH("Alta",H10)))</formula>
    </cfRule>
    <cfRule type="containsText" dxfId="2592" priority="726" operator="containsText" text="Muy Alta">
      <formula>NOT(ISERROR(SEARCH("Muy Alta",H10)))</formula>
    </cfRule>
  </conditionalFormatting>
  <conditionalFormatting sqref="I10:I19">
    <cfRule type="containsText" dxfId="2591" priority="717" operator="containsText" text="Catastrófico">
      <formula>NOT(ISERROR(SEARCH("Catastrófico",I10)))</formula>
    </cfRule>
    <cfRule type="containsText" dxfId="2590" priority="718" operator="containsText" text="Mayor">
      <formula>NOT(ISERROR(SEARCH("Mayor",I10)))</formula>
    </cfRule>
    <cfRule type="containsText" dxfId="2589" priority="719" operator="containsText" text="Menor">
      <formula>NOT(ISERROR(SEARCH("Menor",I10)))</formula>
    </cfRule>
    <cfRule type="containsText" dxfId="2588" priority="720" operator="containsText" text="Leve">
      <formula>NOT(ISERROR(SEARCH("Leve",I10)))</formula>
    </cfRule>
    <cfRule type="containsText" dxfId="2587" priority="725" operator="containsText" text="Moderado">
      <formula>NOT(ISERROR(SEARCH("Moderado",I10)))</formula>
    </cfRule>
  </conditionalFormatting>
  <conditionalFormatting sqref="K10:K19">
    <cfRule type="containsText" dxfId="2586" priority="712" operator="containsText" text="Media">
      <formula>NOT(ISERROR(SEARCH("Media",K10)))</formula>
    </cfRule>
  </conditionalFormatting>
  <conditionalFormatting sqref="L10:L19 J10:J19">
    <cfRule type="containsText" dxfId="2585" priority="711" operator="containsText" text="Moderado">
      <formula>NOT(ISERROR(SEARCH("Moderado",J10)))</formula>
    </cfRule>
  </conditionalFormatting>
  <conditionalFormatting sqref="C10">
    <cfRule type="containsText" dxfId="2584" priority="705" operator="containsText" text="3- Moderado">
      <formula>NOT(ISERROR(SEARCH("3- Moderado",C10)))</formula>
    </cfRule>
    <cfRule type="containsText" dxfId="2583" priority="706" operator="containsText" text="6- Moderado">
      <formula>NOT(ISERROR(SEARCH("6- Moderado",C10)))</formula>
    </cfRule>
    <cfRule type="containsText" dxfId="2582" priority="707" operator="containsText" text="4- Moderado">
      <formula>NOT(ISERROR(SEARCH("4- Moderado",C10)))</formula>
    </cfRule>
    <cfRule type="containsText" dxfId="2581" priority="708" operator="containsText" text="3- Bajo">
      <formula>NOT(ISERROR(SEARCH("3- Bajo",C10)))</formula>
    </cfRule>
    <cfRule type="containsText" dxfId="2580" priority="709" operator="containsText" text="4- Bajo">
      <formula>NOT(ISERROR(SEARCH("4- Bajo",C10)))</formula>
    </cfRule>
    <cfRule type="containsText" dxfId="2579" priority="710" operator="containsText" text="1- Bajo">
      <formula>NOT(ISERROR(SEARCH("1- Bajo",C10)))</formula>
    </cfRule>
  </conditionalFormatting>
  <conditionalFormatting sqref="D10">
    <cfRule type="containsText" dxfId="2578" priority="699" operator="containsText" text="3- Moderado">
      <formula>NOT(ISERROR(SEARCH("3- Moderado",D10)))</formula>
    </cfRule>
    <cfRule type="containsText" dxfId="2577" priority="700" operator="containsText" text="6- Moderado">
      <formula>NOT(ISERROR(SEARCH("6- Moderado",D10)))</formula>
    </cfRule>
    <cfRule type="containsText" dxfId="2576" priority="701" operator="containsText" text="4- Moderado">
      <formula>NOT(ISERROR(SEARCH("4- Moderado",D10)))</formula>
    </cfRule>
    <cfRule type="containsText" dxfId="2575" priority="702" operator="containsText" text="3- Bajo">
      <formula>NOT(ISERROR(SEARCH("3- Bajo",D10)))</formula>
    </cfRule>
    <cfRule type="containsText" dxfId="2574" priority="703" operator="containsText" text="4- Bajo">
      <formula>NOT(ISERROR(SEARCH("4- Bajo",D10)))</formula>
    </cfRule>
    <cfRule type="containsText" dxfId="2573" priority="704" operator="containsText" text="1- Bajo">
      <formula>NOT(ISERROR(SEARCH("1- Bajo",D10)))</formula>
    </cfRule>
  </conditionalFormatting>
  <conditionalFormatting sqref="J10:J19">
    <cfRule type="containsText" dxfId="2572" priority="696" operator="containsText" text="Bajo">
      <formula>NOT(ISERROR(SEARCH("Bajo",J10)))</formula>
    </cfRule>
    <cfRule type="containsText" dxfId="2571" priority="697" operator="containsText" text="Extremo">
      <formula>NOT(ISERROR(SEARCH("Extremo",J10)))</formula>
    </cfRule>
  </conditionalFormatting>
  <conditionalFormatting sqref="K10:K19">
    <cfRule type="containsText" dxfId="2570" priority="694" operator="containsText" text="Baja">
      <formula>NOT(ISERROR(SEARCH("Baja",K10)))</formula>
    </cfRule>
    <cfRule type="containsText" dxfId="2569" priority="695" operator="containsText" text="Muy Baja">
      <formula>NOT(ISERROR(SEARCH("Muy Baja",K10)))</formula>
    </cfRule>
  </conditionalFormatting>
  <conditionalFormatting sqref="K10:K19">
    <cfRule type="containsText" dxfId="2568" priority="692" operator="containsText" text="Muy Alta">
      <formula>NOT(ISERROR(SEARCH("Muy Alta",K10)))</formula>
    </cfRule>
    <cfRule type="containsText" dxfId="2567" priority="693" operator="containsText" text="Alta">
      <formula>NOT(ISERROR(SEARCH("Alta",K10)))</formula>
    </cfRule>
  </conditionalFormatting>
  <conditionalFormatting sqref="L10:L19">
    <cfRule type="containsText" dxfId="2566" priority="688" operator="containsText" text="Catastrófico">
      <formula>NOT(ISERROR(SEARCH("Catastrófico",L10)))</formula>
    </cfRule>
    <cfRule type="containsText" dxfId="2565" priority="689" operator="containsText" text="Mayor">
      <formula>NOT(ISERROR(SEARCH("Mayor",L10)))</formula>
    </cfRule>
    <cfRule type="containsText" dxfId="2564" priority="690" operator="containsText" text="Menor">
      <formula>NOT(ISERROR(SEARCH("Menor",L10)))</formula>
    </cfRule>
    <cfRule type="containsText" dxfId="2563" priority="691" operator="containsText" text="Leve">
      <formula>NOT(ISERROR(SEARCH("Leve",L10)))</formula>
    </cfRule>
  </conditionalFormatting>
  <conditionalFormatting sqref="A15 E15">
    <cfRule type="containsText" dxfId="2562" priority="682" operator="containsText" text="3- Moderado">
      <formula>NOT(ISERROR(SEARCH("3- Moderado",A15)))</formula>
    </cfRule>
    <cfRule type="containsText" dxfId="2561" priority="683" operator="containsText" text="6- Moderado">
      <formula>NOT(ISERROR(SEARCH("6- Moderado",A15)))</formula>
    </cfRule>
    <cfRule type="containsText" dxfId="2560" priority="684" operator="containsText" text="4- Moderado">
      <formula>NOT(ISERROR(SEARCH("4- Moderado",A15)))</formula>
    </cfRule>
    <cfRule type="containsText" dxfId="2559" priority="685" operator="containsText" text="3- Bajo">
      <formula>NOT(ISERROR(SEARCH("3- Bajo",A15)))</formula>
    </cfRule>
    <cfRule type="containsText" dxfId="2558" priority="686" operator="containsText" text="4- Bajo">
      <formula>NOT(ISERROR(SEARCH("4- Bajo",A15)))</formula>
    </cfRule>
    <cfRule type="containsText" dxfId="2557" priority="687" operator="containsText" text="1- Bajo">
      <formula>NOT(ISERROR(SEARCH("1- Bajo",A15)))</formula>
    </cfRule>
  </conditionalFormatting>
  <conditionalFormatting sqref="F15:G15">
    <cfRule type="containsText" dxfId="2556" priority="676" operator="containsText" text="3- Moderado">
      <formula>NOT(ISERROR(SEARCH("3- Moderado",F15)))</formula>
    </cfRule>
    <cfRule type="containsText" dxfId="2555" priority="677" operator="containsText" text="6- Moderado">
      <formula>NOT(ISERROR(SEARCH("6- Moderado",F15)))</formula>
    </cfRule>
    <cfRule type="containsText" dxfId="2554" priority="678" operator="containsText" text="4- Moderado">
      <formula>NOT(ISERROR(SEARCH("4- Moderado",F15)))</formula>
    </cfRule>
    <cfRule type="containsText" dxfId="2553" priority="679" operator="containsText" text="3- Bajo">
      <formula>NOT(ISERROR(SEARCH("3- Bajo",F15)))</formula>
    </cfRule>
    <cfRule type="containsText" dxfId="2552" priority="680" operator="containsText" text="4- Bajo">
      <formula>NOT(ISERROR(SEARCH("4- Bajo",F15)))</formula>
    </cfRule>
    <cfRule type="containsText" dxfId="2551" priority="681" operator="containsText" text="1- Bajo">
      <formula>NOT(ISERROR(SEARCH("1- Bajo",F15)))</formula>
    </cfRule>
  </conditionalFormatting>
  <conditionalFormatting sqref="C15">
    <cfRule type="containsText" dxfId="2550" priority="670" operator="containsText" text="3- Moderado">
      <formula>NOT(ISERROR(SEARCH("3- Moderado",C15)))</formula>
    </cfRule>
    <cfRule type="containsText" dxfId="2549" priority="671" operator="containsText" text="6- Moderado">
      <formula>NOT(ISERROR(SEARCH("6- Moderado",C15)))</formula>
    </cfRule>
    <cfRule type="containsText" dxfId="2548" priority="672" operator="containsText" text="4- Moderado">
      <formula>NOT(ISERROR(SEARCH("4- Moderado",C15)))</formula>
    </cfRule>
    <cfRule type="containsText" dxfId="2547" priority="673" operator="containsText" text="3- Bajo">
      <formula>NOT(ISERROR(SEARCH("3- Bajo",C15)))</formula>
    </cfRule>
    <cfRule type="containsText" dxfId="2546" priority="674" operator="containsText" text="4- Bajo">
      <formula>NOT(ISERROR(SEARCH("4- Bajo",C15)))</formula>
    </cfRule>
    <cfRule type="containsText" dxfId="2545" priority="675" operator="containsText" text="1- Bajo">
      <formula>NOT(ISERROR(SEARCH("1- Bajo",C15)))</formula>
    </cfRule>
  </conditionalFormatting>
  <conditionalFormatting sqref="D15">
    <cfRule type="containsText" dxfId="2544" priority="664" operator="containsText" text="3- Moderado">
      <formula>NOT(ISERROR(SEARCH("3- Moderado",D15)))</formula>
    </cfRule>
    <cfRule type="containsText" dxfId="2543" priority="665" operator="containsText" text="6- Moderado">
      <formula>NOT(ISERROR(SEARCH("6- Moderado",D15)))</formula>
    </cfRule>
    <cfRule type="containsText" dxfId="2542" priority="666" operator="containsText" text="4- Moderado">
      <formula>NOT(ISERROR(SEARCH("4- Moderado",D15)))</formula>
    </cfRule>
    <cfRule type="containsText" dxfId="2541" priority="667" operator="containsText" text="3- Bajo">
      <formula>NOT(ISERROR(SEARCH("3- Bajo",D15)))</formula>
    </cfRule>
    <cfRule type="containsText" dxfId="2540" priority="668" operator="containsText" text="4- Bajo">
      <formula>NOT(ISERROR(SEARCH("4- Bajo",D15)))</formula>
    </cfRule>
    <cfRule type="containsText" dxfId="2539" priority="669" operator="containsText" text="1- Bajo">
      <formula>NOT(ISERROR(SEARCH("1- Bajo",D15)))</formula>
    </cfRule>
  </conditionalFormatting>
  <conditionalFormatting sqref="K20:L20">
    <cfRule type="containsText" dxfId="2538" priority="658" operator="containsText" text="3- Moderado">
      <formula>NOT(ISERROR(SEARCH("3- Moderado",K20)))</formula>
    </cfRule>
    <cfRule type="containsText" dxfId="2537" priority="659" operator="containsText" text="6- Moderado">
      <formula>NOT(ISERROR(SEARCH("6- Moderado",K20)))</formula>
    </cfRule>
    <cfRule type="containsText" dxfId="2536" priority="660" operator="containsText" text="4- Moderado">
      <formula>NOT(ISERROR(SEARCH("4- Moderado",K20)))</formula>
    </cfRule>
    <cfRule type="containsText" dxfId="2535" priority="661" operator="containsText" text="3- Bajo">
      <formula>NOT(ISERROR(SEARCH("3- Bajo",K20)))</formula>
    </cfRule>
    <cfRule type="containsText" dxfId="2534" priority="662" operator="containsText" text="4- Bajo">
      <formula>NOT(ISERROR(SEARCH("4- Bajo",K20)))</formula>
    </cfRule>
    <cfRule type="containsText" dxfId="2533" priority="663" operator="containsText" text="1- Bajo">
      <formula>NOT(ISERROR(SEARCH("1- Bajo",K20)))</formula>
    </cfRule>
  </conditionalFormatting>
  <conditionalFormatting sqref="H20:I20">
    <cfRule type="containsText" dxfId="2532" priority="652" operator="containsText" text="3- Moderado">
      <formula>NOT(ISERROR(SEARCH("3- Moderado",H20)))</formula>
    </cfRule>
    <cfRule type="containsText" dxfId="2531" priority="653" operator="containsText" text="6- Moderado">
      <formula>NOT(ISERROR(SEARCH("6- Moderado",H20)))</formula>
    </cfRule>
    <cfRule type="containsText" dxfId="2530" priority="654" operator="containsText" text="4- Moderado">
      <formula>NOT(ISERROR(SEARCH("4- Moderado",H20)))</formula>
    </cfRule>
    <cfRule type="containsText" dxfId="2529" priority="655" operator="containsText" text="3- Bajo">
      <formula>NOT(ISERROR(SEARCH("3- Bajo",H20)))</formula>
    </cfRule>
    <cfRule type="containsText" dxfId="2528" priority="656" operator="containsText" text="4- Bajo">
      <formula>NOT(ISERROR(SEARCH("4- Bajo",H20)))</formula>
    </cfRule>
    <cfRule type="containsText" dxfId="2527" priority="657" operator="containsText" text="1- Bajo">
      <formula>NOT(ISERROR(SEARCH("1- Bajo",H20)))</formula>
    </cfRule>
  </conditionalFormatting>
  <conditionalFormatting sqref="A20 C20:E20">
    <cfRule type="containsText" dxfId="2526" priority="646" operator="containsText" text="3- Moderado">
      <formula>NOT(ISERROR(SEARCH("3- Moderado",A20)))</formula>
    </cfRule>
    <cfRule type="containsText" dxfId="2525" priority="647" operator="containsText" text="6- Moderado">
      <formula>NOT(ISERROR(SEARCH("6- Moderado",A20)))</formula>
    </cfRule>
    <cfRule type="containsText" dxfId="2524" priority="648" operator="containsText" text="4- Moderado">
      <formula>NOT(ISERROR(SEARCH("4- Moderado",A20)))</formula>
    </cfRule>
    <cfRule type="containsText" dxfId="2523" priority="649" operator="containsText" text="3- Bajo">
      <formula>NOT(ISERROR(SEARCH("3- Bajo",A20)))</formula>
    </cfRule>
    <cfRule type="containsText" dxfId="2522" priority="650" operator="containsText" text="4- Bajo">
      <formula>NOT(ISERROR(SEARCH("4- Bajo",A20)))</formula>
    </cfRule>
    <cfRule type="containsText" dxfId="2521" priority="651" operator="containsText" text="1- Bajo">
      <formula>NOT(ISERROR(SEARCH("1- Bajo",A20)))</formula>
    </cfRule>
  </conditionalFormatting>
  <conditionalFormatting sqref="F20:G20">
    <cfRule type="containsText" dxfId="2520" priority="640" operator="containsText" text="3- Moderado">
      <formula>NOT(ISERROR(SEARCH("3- Moderado",F20)))</formula>
    </cfRule>
    <cfRule type="containsText" dxfId="2519" priority="641" operator="containsText" text="6- Moderado">
      <formula>NOT(ISERROR(SEARCH("6- Moderado",F20)))</formula>
    </cfRule>
    <cfRule type="containsText" dxfId="2518" priority="642" operator="containsText" text="4- Moderado">
      <formula>NOT(ISERROR(SEARCH("4- Moderado",F20)))</formula>
    </cfRule>
    <cfRule type="containsText" dxfId="2517" priority="643" operator="containsText" text="3- Bajo">
      <formula>NOT(ISERROR(SEARCH("3- Bajo",F20)))</formula>
    </cfRule>
    <cfRule type="containsText" dxfId="2516" priority="644" operator="containsText" text="4- Bajo">
      <formula>NOT(ISERROR(SEARCH("4- Bajo",F20)))</formula>
    </cfRule>
    <cfRule type="containsText" dxfId="2515" priority="645" operator="containsText" text="1- Bajo">
      <formula>NOT(ISERROR(SEARCH("1- Bajo",F20)))</formula>
    </cfRule>
  </conditionalFormatting>
  <conditionalFormatting sqref="J20:J24">
    <cfRule type="containsText" dxfId="2514" priority="635" operator="containsText" text="Bajo">
      <formula>NOT(ISERROR(SEARCH("Bajo",J20)))</formula>
    </cfRule>
    <cfRule type="containsText" dxfId="2513" priority="636" operator="containsText" text="Moderado">
      <formula>NOT(ISERROR(SEARCH("Moderado",J20)))</formula>
    </cfRule>
    <cfRule type="containsText" dxfId="2512" priority="637" operator="containsText" text="Alto">
      <formula>NOT(ISERROR(SEARCH("Alto",J20)))</formula>
    </cfRule>
    <cfRule type="containsText" dxfId="2511"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10" priority="610" operator="containsText" text="Moderado">
      <formula>NOT(ISERROR(SEARCH("Moderado",M20)))</formula>
    </cfRule>
    <cfRule type="containsText" dxfId="2509" priority="630" operator="containsText" text="Bajo">
      <formula>NOT(ISERROR(SEARCH("Bajo",M20)))</formula>
    </cfRule>
    <cfRule type="containsText" dxfId="2508" priority="631" operator="containsText" text="Moderado">
      <formula>NOT(ISERROR(SEARCH("Moderado",M20)))</formula>
    </cfRule>
    <cfRule type="containsText" dxfId="2507" priority="632" operator="containsText" text="Alto">
      <formula>NOT(ISERROR(SEARCH("Alto",M20)))</formula>
    </cfRule>
    <cfRule type="containsText" dxfId="2506"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05" priority="624" operator="containsText" text="3- Moderado">
      <formula>NOT(ISERROR(SEARCH("3- Moderado",N20)))</formula>
    </cfRule>
    <cfRule type="containsText" dxfId="2504" priority="625" operator="containsText" text="6- Moderado">
      <formula>NOT(ISERROR(SEARCH("6- Moderado",N20)))</formula>
    </cfRule>
    <cfRule type="containsText" dxfId="2503" priority="626" operator="containsText" text="4- Moderado">
      <formula>NOT(ISERROR(SEARCH("4- Moderado",N20)))</formula>
    </cfRule>
    <cfRule type="containsText" dxfId="2502" priority="627" operator="containsText" text="3- Bajo">
      <formula>NOT(ISERROR(SEARCH("3- Bajo",N20)))</formula>
    </cfRule>
    <cfRule type="containsText" dxfId="2501" priority="628" operator="containsText" text="4- Bajo">
      <formula>NOT(ISERROR(SEARCH("4- Bajo",N20)))</formula>
    </cfRule>
    <cfRule type="containsText" dxfId="2500" priority="629" operator="containsText" text="1- Bajo">
      <formula>NOT(ISERROR(SEARCH("1- Bajo",N20)))</formula>
    </cfRule>
  </conditionalFormatting>
  <conditionalFormatting sqref="H20:H24">
    <cfRule type="containsText" dxfId="2499" priority="611" operator="containsText" text="Muy Alta">
      <formula>NOT(ISERROR(SEARCH("Muy Alta",H20)))</formula>
    </cfRule>
    <cfRule type="containsText" dxfId="2498" priority="612" operator="containsText" text="Alta">
      <formula>NOT(ISERROR(SEARCH("Alta",H20)))</formula>
    </cfRule>
    <cfRule type="containsText" dxfId="2497" priority="613" operator="containsText" text="Muy Alta">
      <formula>NOT(ISERROR(SEARCH("Muy Alta",H20)))</formula>
    </cfRule>
    <cfRule type="containsText" dxfId="2496" priority="618" operator="containsText" text="Muy Baja">
      <formula>NOT(ISERROR(SEARCH("Muy Baja",H20)))</formula>
    </cfRule>
    <cfRule type="containsText" dxfId="2495" priority="619" operator="containsText" text="Baja">
      <formula>NOT(ISERROR(SEARCH("Baja",H20)))</formula>
    </cfRule>
    <cfRule type="containsText" dxfId="2494" priority="620" operator="containsText" text="Media">
      <formula>NOT(ISERROR(SEARCH("Media",H20)))</formula>
    </cfRule>
    <cfRule type="containsText" dxfId="2493" priority="621" operator="containsText" text="Alta">
      <formula>NOT(ISERROR(SEARCH("Alta",H20)))</formula>
    </cfRule>
    <cfRule type="containsText" dxfId="2492" priority="623" operator="containsText" text="Muy Alta">
      <formula>NOT(ISERROR(SEARCH("Muy Alta",H20)))</formula>
    </cfRule>
  </conditionalFormatting>
  <conditionalFormatting sqref="I20:I24">
    <cfRule type="containsText" dxfId="2491" priority="614" operator="containsText" text="Catastrófico">
      <formula>NOT(ISERROR(SEARCH("Catastrófico",I20)))</formula>
    </cfRule>
    <cfRule type="containsText" dxfId="2490" priority="615" operator="containsText" text="Mayor">
      <formula>NOT(ISERROR(SEARCH("Mayor",I20)))</formula>
    </cfRule>
    <cfRule type="containsText" dxfId="2489" priority="616" operator="containsText" text="Menor">
      <formula>NOT(ISERROR(SEARCH("Menor",I20)))</formula>
    </cfRule>
    <cfRule type="containsText" dxfId="2488" priority="617" operator="containsText" text="Leve">
      <formula>NOT(ISERROR(SEARCH("Leve",I20)))</formula>
    </cfRule>
    <cfRule type="containsText" dxfId="2487" priority="622" operator="containsText" text="Moderado">
      <formula>NOT(ISERROR(SEARCH("Moderado",I20)))</formula>
    </cfRule>
  </conditionalFormatting>
  <conditionalFormatting sqref="K20:K24">
    <cfRule type="containsText" dxfId="2486" priority="609" operator="containsText" text="Media">
      <formula>NOT(ISERROR(SEARCH("Media",K20)))</formula>
    </cfRule>
  </conditionalFormatting>
  <conditionalFormatting sqref="L20:L24">
    <cfRule type="containsText" dxfId="2485" priority="608" operator="containsText" text="Moderado">
      <formula>NOT(ISERROR(SEARCH("Moderado",L20)))</formula>
    </cfRule>
  </conditionalFormatting>
  <conditionalFormatting sqref="J20:J24">
    <cfRule type="containsText" dxfId="2484" priority="607" operator="containsText" text="Moderado">
      <formula>NOT(ISERROR(SEARCH("Moderado",J20)))</formula>
    </cfRule>
  </conditionalFormatting>
  <conditionalFormatting sqref="J20:J24">
    <cfRule type="containsText" dxfId="2483" priority="605" operator="containsText" text="Bajo">
      <formula>NOT(ISERROR(SEARCH("Bajo",J20)))</formula>
    </cfRule>
    <cfRule type="containsText" dxfId="2482" priority="606" operator="containsText" text="Extremo">
      <formula>NOT(ISERROR(SEARCH("Extremo",J20)))</formula>
    </cfRule>
  </conditionalFormatting>
  <conditionalFormatting sqref="K20:K24">
    <cfRule type="containsText" dxfId="2481" priority="603" operator="containsText" text="Baja">
      <formula>NOT(ISERROR(SEARCH("Baja",K20)))</formula>
    </cfRule>
    <cfRule type="containsText" dxfId="2480" priority="604" operator="containsText" text="Muy Baja">
      <formula>NOT(ISERROR(SEARCH("Muy Baja",K20)))</formula>
    </cfRule>
  </conditionalFormatting>
  <conditionalFormatting sqref="K20:K24">
    <cfRule type="containsText" dxfId="2479" priority="601" operator="containsText" text="Muy Alta">
      <formula>NOT(ISERROR(SEARCH("Muy Alta",K20)))</formula>
    </cfRule>
    <cfRule type="containsText" dxfId="2478" priority="602" operator="containsText" text="Alta">
      <formula>NOT(ISERROR(SEARCH("Alta",K20)))</formula>
    </cfRule>
  </conditionalFormatting>
  <conditionalFormatting sqref="L20:L24">
    <cfRule type="containsText" dxfId="2477" priority="597" operator="containsText" text="Catastrófico">
      <formula>NOT(ISERROR(SEARCH("Catastrófico",L20)))</formula>
    </cfRule>
    <cfRule type="containsText" dxfId="2476" priority="598" operator="containsText" text="Mayor">
      <formula>NOT(ISERROR(SEARCH("Mayor",L20)))</formula>
    </cfRule>
    <cfRule type="containsText" dxfId="2475" priority="599" operator="containsText" text="Menor">
      <formula>NOT(ISERROR(SEARCH("Menor",L20)))</formula>
    </cfRule>
    <cfRule type="containsText" dxfId="2474" priority="600" operator="containsText" text="Leve">
      <formula>NOT(ISERROR(SEARCH("Leve",L20)))</formula>
    </cfRule>
  </conditionalFormatting>
  <conditionalFormatting sqref="K25:L25 K30:L30">
    <cfRule type="containsText" dxfId="2473" priority="591" operator="containsText" text="3- Moderado">
      <formula>NOT(ISERROR(SEARCH("3- Moderado",K25)))</formula>
    </cfRule>
    <cfRule type="containsText" dxfId="2472" priority="592" operator="containsText" text="6- Moderado">
      <formula>NOT(ISERROR(SEARCH("6- Moderado",K25)))</formula>
    </cfRule>
    <cfRule type="containsText" dxfId="2471" priority="593" operator="containsText" text="4- Moderado">
      <formula>NOT(ISERROR(SEARCH("4- Moderado",K25)))</formula>
    </cfRule>
    <cfRule type="containsText" dxfId="2470" priority="594" operator="containsText" text="3- Bajo">
      <formula>NOT(ISERROR(SEARCH("3- Bajo",K25)))</formula>
    </cfRule>
    <cfRule type="containsText" dxfId="2469" priority="595" operator="containsText" text="4- Bajo">
      <formula>NOT(ISERROR(SEARCH("4- Bajo",K25)))</formula>
    </cfRule>
    <cfRule type="containsText" dxfId="2468" priority="596" operator="containsText" text="1- Bajo">
      <formula>NOT(ISERROR(SEARCH("1- Bajo",K25)))</formula>
    </cfRule>
  </conditionalFormatting>
  <conditionalFormatting sqref="H25:I25 H30:I30">
    <cfRule type="containsText" dxfId="2467" priority="585" operator="containsText" text="3- Moderado">
      <formula>NOT(ISERROR(SEARCH("3- Moderado",H25)))</formula>
    </cfRule>
    <cfRule type="containsText" dxfId="2466" priority="586" operator="containsText" text="6- Moderado">
      <formula>NOT(ISERROR(SEARCH("6- Moderado",H25)))</formula>
    </cfRule>
    <cfRule type="containsText" dxfId="2465" priority="587" operator="containsText" text="4- Moderado">
      <formula>NOT(ISERROR(SEARCH("4- Moderado",H25)))</formula>
    </cfRule>
    <cfRule type="containsText" dxfId="2464" priority="588" operator="containsText" text="3- Bajo">
      <formula>NOT(ISERROR(SEARCH("3- Bajo",H25)))</formula>
    </cfRule>
    <cfRule type="containsText" dxfId="2463" priority="589" operator="containsText" text="4- Bajo">
      <formula>NOT(ISERROR(SEARCH("4- Bajo",H25)))</formula>
    </cfRule>
    <cfRule type="containsText" dxfId="2462" priority="590" operator="containsText" text="1- Bajo">
      <formula>NOT(ISERROR(SEARCH("1- Bajo",H25)))</formula>
    </cfRule>
  </conditionalFormatting>
  <conditionalFormatting sqref="A25 C25:E25 A30 C30:E30">
    <cfRule type="containsText" dxfId="2461" priority="579" operator="containsText" text="3- Moderado">
      <formula>NOT(ISERROR(SEARCH("3- Moderado",A25)))</formula>
    </cfRule>
    <cfRule type="containsText" dxfId="2460" priority="580" operator="containsText" text="6- Moderado">
      <formula>NOT(ISERROR(SEARCH("6- Moderado",A25)))</formula>
    </cfRule>
    <cfRule type="containsText" dxfId="2459" priority="581" operator="containsText" text="4- Moderado">
      <formula>NOT(ISERROR(SEARCH("4- Moderado",A25)))</formula>
    </cfRule>
    <cfRule type="containsText" dxfId="2458" priority="582" operator="containsText" text="3- Bajo">
      <formula>NOT(ISERROR(SEARCH("3- Bajo",A25)))</formula>
    </cfRule>
    <cfRule type="containsText" dxfId="2457" priority="583" operator="containsText" text="4- Bajo">
      <formula>NOT(ISERROR(SEARCH("4- Bajo",A25)))</formula>
    </cfRule>
    <cfRule type="containsText" dxfId="2456" priority="584" operator="containsText" text="1- Bajo">
      <formula>NOT(ISERROR(SEARCH("1- Bajo",A25)))</formula>
    </cfRule>
  </conditionalFormatting>
  <conditionalFormatting sqref="F25:G25 F30:G30">
    <cfRule type="containsText" dxfId="2455" priority="573" operator="containsText" text="3- Moderado">
      <formula>NOT(ISERROR(SEARCH("3- Moderado",F25)))</formula>
    </cfRule>
    <cfRule type="containsText" dxfId="2454" priority="574" operator="containsText" text="6- Moderado">
      <formula>NOT(ISERROR(SEARCH("6- Moderado",F25)))</formula>
    </cfRule>
    <cfRule type="containsText" dxfId="2453" priority="575" operator="containsText" text="4- Moderado">
      <formula>NOT(ISERROR(SEARCH("4- Moderado",F25)))</formula>
    </cfRule>
    <cfRule type="containsText" dxfId="2452" priority="576" operator="containsText" text="3- Bajo">
      <formula>NOT(ISERROR(SEARCH("3- Bajo",F25)))</formula>
    </cfRule>
    <cfRule type="containsText" dxfId="2451" priority="577" operator="containsText" text="4- Bajo">
      <formula>NOT(ISERROR(SEARCH("4- Bajo",F25)))</formula>
    </cfRule>
    <cfRule type="containsText" dxfId="2450" priority="578" operator="containsText" text="1- Bajo">
      <formula>NOT(ISERROR(SEARCH("1- Bajo",F25)))</formula>
    </cfRule>
  </conditionalFormatting>
  <conditionalFormatting sqref="J25:J34">
    <cfRule type="containsText" dxfId="2449" priority="568" operator="containsText" text="Bajo">
      <formula>NOT(ISERROR(SEARCH("Bajo",J25)))</formula>
    </cfRule>
    <cfRule type="containsText" dxfId="2448" priority="569" operator="containsText" text="Moderado">
      <formula>NOT(ISERROR(SEARCH("Moderado",J25)))</formula>
    </cfRule>
    <cfRule type="containsText" dxfId="2447" priority="570" operator="containsText" text="Alto">
      <formula>NOT(ISERROR(SEARCH("Alto",J25)))</formula>
    </cfRule>
    <cfRule type="containsText" dxfId="2446" priority="571" operator="containsText" text="Extremo">
      <formula>NOT(ISERROR(SEARCH("Extremo",J25)))</formula>
    </cfRule>
    <cfRule type="colorScale" priority="572">
      <colorScale>
        <cfvo type="min"/>
        <cfvo type="max"/>
        <color rgb="FFFF7128"/>
        <color rgb="FFFFEF9C"/>
      </colorScale>
    </cfRule>
  </conditionalFormatting>
  <conditionalFormatting sqref="M25:M34">
    <cfRule type="containsText" dxfId="2445" priority="543" operator="containsText" text="Moderado">
      <formula>NOT(ISERROR(SEARCH("Moderado",M25)))</formula>
    </cfRule>
    <cfRule type="containsText" dxfId="2444" priority="563" operator="containsText" text="Bajo">
      <formula>NOT(ISERROR(SEARCH("Bajo",M25)))</formula>
    </cfRule>
    <cfRule type="containsText" dxfId="2443" priority="564" operator="containsText" text="Moderado">
      <formula>NOT(ISERROR(SEARCH("Moderado",M25)))</formula>
    </cfRule>
    <cfRule type="containsText" dxfId="2442" priority="565" operator="containsText" text="Alto">
      <formula>NOT(ISERROR(SEARCH("Alto",M25)))</formula>
    </cfRule>
    <cfRule type="containsText" dxfId="2441" priority="566" operator="containsText" text="Extremo">
      <formula>NOT(ISERROR(SEARCH("Extremo",M25)))</formula>
    </cfRule>
    <cfRule type="colorScale" priority="567">
      <colorScale>
        <cfvo type="min"/>
        <cfvo type="max"/>
        <color rgb="FFFF7128"/>
        <color rgb="FFFFEF9C"/>
      </colorScale>
    </cfRule>
  </conditionalFormatting>
  <conditionalFormatting sqref="N25 N30">
    <cfRule type="containsText" dxfId="2440" priority="557" operator="containsText" text="3- Moderado">
      <formula>NOT(ISERROR(SEARCH("3- Moderado",N25)))</formula>
    </cfRule>
    <cfRule type="containsText" dxfId="2439" priority="558" operator="containsText" text="6- Moderado">
      <formula>NOT(ISERROR(SEARCH("6- Moderado",N25)))</formula>
    </cfRule>
    <cfRule type="containsText" dxfId="2438" priority="559" operator="containsText" text="4- Moderado">
      <formula>NOT(ISERROR(SEARCH("4- Moderado",N25)))</formula>
    </cfRule>
    <cfRule type="containsText" dxfId="2437" priority="560" operator="containsText" text="3- Bajo">
      <formula>NOT(ISERROR(SEARCH("3- Bajo",N25)))</formula>
    </cfRule>
    <cfRule type="containsText" dxfId="2436" priority="561" operator="containsText" text="4- Bajo">
      <formula>NOT(ISERROR(SEARCH("4- Bajo",N25)))</formula>
    </cfRule>
    <cfRule type="containsText" dxfId="2435" priority="562" operator="containsText" text="1- Bajo">
      <formula>NOT(ISERROR(SEARCH("1- Bajo",N25)))</formula>
    </cfRule>
  </conditionalFormatting>
  <conditionalFormatting sqref="H25:H34">
    <cfRule type="containsText" dxfId="2434" priority="544" operator="containsText" text="Muy Alta">
      <formula>NOT(ISERROR(SEARCH("Muy Alta",H25)))</formula>
    </cfRule>
    <cfRule type="containsText" dxfId="2433" priority="545" operator="containsText" text="Alta">
      <formula>NOT(ISERROR(SEARCH("Alta",H25)))</formula>
    </cfRule>
    <cfRule type="containsText" dxfId="2432" priority="546" operator="containsText" text="Muy Alta">
      <formula>NOT(ISERROR(SEARCH("Muy Alta",H25)))</formula>
    </cfRule>
    <cfRule type="containsText" dxfId="2431" priority="551" operator="containsText" text="Muy Baja">
      <formula>NOT(ISERROR(SEARCH("Muy Baja",H25)))</formula>
    </cfRule>
    <cfRule type="containsText" dxfId="2430" priority="552" operator="containsText" text="Baja">
      <formula>NOT(ISERROR(SEARCH("Baja",H25)))</formula>
    </cfRule>
    <cfRule type="containsText" dxfId="2429" priority="553" operator="containsText" text="Media">
      <formula>NOT(ISERROR(SEARCH("Media",H25)))</formula>
    </cfRule>
    <cfRule type="containsText" dxfId="2428" priority="554" operator="containsText" text="Alta">
      <formula>NOT(ISERROR(SEARCH("Alta",H25)))</formula>
    </cfRule>
    <cfRule type="containsText" dxfId="2427" priority="556" operator="containsText" text="Muy Alta">
      <formula>NOT(ISERROR(SEARCH("Muy Alta",H25)))</formula>
    </cfRule>
  </conditionalFormatting>
  <conditionalFormatting sqref="I25:I34">
    <cfRule type="containsText" dxfId="2426" priority="547" operator="containsText" text="Catastrófico">
      <formula>NOT(ISERROR(SEARCH("Catastrófico",I25)))</formula>
    </cfRule>
    <cfRule type="containsText" dxfId="2425" priority="548" operator="containsText" text="Mayor">
      <formula>NOT(ISERROR(SEARCH("Mayor",I25)))</formula>
    </cfRule>
    <cfRule type="containsText" dxfId="2424" priority="549" operator="containsText" text="Menor">
      <formula>NOT(ISERROR(SEARCH("Menor",I25)))</formula>
    </cfRule>
    <cfRule type="containsText" dxfId="2423" priority="550" operator="containsText" text="Leve">
      <formula>NOT(ISERROR(SEARCH("Leve",I25)))</formula>
    </cfRule>
    <cfRule type="containsText" dxfId="2422" priority="555" operator="containsText" text="Moderado">
      <formula>NOT(ISERROR(SEARCH("Moderado",I25)))</formula>
    </cfRule>
  </conditionalFormatting>
  <conditionalFormatting sqref="K25:K34">
    <cfRule type="containsText" dxfId="2421" priority="542" operator="containsText" text="Media">
      <formula>NOT(ISERROR(SEARCH("Media",K25)))</formula>
    </cfRule>
  </conditionalFormatting>
  <conditionalFormatting sqref="L25:L34">
    <cfRule type="containsText" dxfId="2420" priority="541" operator="containsText" text="Moderado">
      <formula>NOT(ISERROR(SEARCH("Moderado",L25)))</formula>
    </cfRule>
  </conditionalFormatting>
  <conditionalFormatting sqref="J25:J34">
    <cfRule type="containsText" dxfId="2419" priority="540" operator="containsText" text="Moderado">
      <formula>NOT(ISERROR(SEARCH("Moderado",J25)))</formula>
    </cfRule>
  </conditionalFormatting>
  <conditionalFormatting sqref="J25:J34">
    <cfRule type="containsText" dxfId="2418" priority="538" operator="containsText" text="Bajo">
      <formula>NOT(ISERROR(SEARCH("Bajo",J25)))</formula>
    </cfRule>
    <cfRule type="containsText" dxfId="2417" priority="539" operator="containsText" text="Extremo">
      <formula>NOT(ISERROR(SEARCH("Extremo",J25)))</formula>
    </cfRule>
  </conditionalFormatting>
  <conditionalFormatting sqref="K25:K34">
    <cfRule type="containsText" dxfId="2416" priority="536" operator="containsText" text="Baja">
      <formula>NOT(ISERROR(SEARCH("Baja",K25)))</formula>
    </cfRule>
    <cfRule type="containsText" dxfId="2415" priority="537" operator="containsText" text="Muy Baja">
      <formula>NOT(ISERROR(SEARCH("Muy Baja",K25)))</formula>
    </cfRule>
  </conditionalFormatting>
  <conditionalFormatting sqref="K25:K34">
    <cfRule type="containsText" dxfId="2414" priority="534" operator="containsText" text="Muy Alta">
      <formula>NOT(ISERROR(SEARCH("Muy Alta",K25)))</formula>
    </cfRule>
    <cfRule type="containsText" dxfId="2413" priority="535" operator="containsText" text="Alta">
      <formula>NOT(ISERROR(SEARCH("Alta",K25)))</formula>
    </cfRule>
  </conditionalFormatting>
  <conditionalFormatting sqref="L25:L34">
    <cfRule type="containsText" dxfId="2412" priority="530" operator="containsText" text="Catastrófico">
      <formula>NOT(ISERROR(SEARCH("Catastrófico",L25)))</formula>
    </cfRule>
    <cfRule type="containsText" dxfId="2411" priority="531" operator="containsText" text="Mayor">
      <formula>NOT(ISERROR(SEARCH("Mayor",L25)))</formula>
    </cfRule>
    <cfRule type="containsText" dxfId="2410" priority="532" operator="containsText" text="Menor">
      <formula>NOT(ISERROR(SEARCH("Menor",L25)))</formula>
    </cfRule>
    <cfRule type="containsText" dxfId="2409" priority="533" operator="containsText" text="Leve">
      <formula>NOT(ISERROR(SEARCH("Leve",L25)))</formula>
    </cfRule>
  </conditionalFormatting>
  <conditionalFormatting sqref="K35:L35">
    <cfRule type="containsText" dxfId="2408" priority="524" operator="containsText" text="3- Moderado">
      <formula>NOT(ISERROR(SEARCH("3- Moderado",K35)))</formula>
    </cfRule>
    <cfRule type="containsText" dxfId="2407" priority="525" operator="containsText" text="6- Moderado">
      <formula>NOT(ISERROR(SEARCH("6- Moderado",K35)))</formula>
    </cfRule>
    <cfRule type="containsText" dxfId="2406" priority="526" operator="containsText" text="4- Moderado">
      <formula>NOT(ISERROR(SEARCH("4- Moderado",K35)))</formula>
    </cfRule>
    <cfRule type="containsText" dxfId="2405" priority="527" operator="containsText" text="3- Bajo">
      <formula>NOT(ISERROR(SEARCH("3- Bajo",K35)))</formula>
    </cfRule>
    <cfRule type="containsText" dxfId="2404" priority="528" operator="containsText" text="4- Bajo">
      <formula>NOT(ISERROR(SEARCH("4- Bajo",K35)))</formula>
    </cfRule>
    <cfRule type="containsText" dxfId="2403" priority="529" operator="containsText" text="1- Bajo">
      <formula>NOT(ISERROR(SEARCH("1- Bajo",K35)))</formula>
    </cfRule>
  </conditionalFormatting>
  <conditionalFormatting sqref="H35:I35">
    <cfRule type="containsText" dxfId="2402" priority="518" operator="containsText" text="3- Moderado">
      <formula>NOT(ISERROR(SEARCH("3- Moderado",H35)))</formula>
    </cfRule>
    <cfRule type="containsText" dxfId="2401" priority="519" operator="containsText" text="6- Moderado">
      <formula>NOT(ISERROR(SEARCH("6- Moderado",H35)))</formula>
    </cfRule>
    <cfRule type="containsText" dxfId="2400" priority="520" operator="containsText" text="4- Moderado">
      <formula>NOT(ISERROR(SEARCH("4- Moderado",H35)))</formula>
    </cfRule>
    <cfRule type="containsText" dxfId="2399" priority="521" operator="containsText" text="3- Bajo">
      <formula>NOT(ISERROR(SEARCH("3- Bajo",H35)))</formula>
    </cfRule>
    <cfRule type="containsText" dxfId="2398" priority="522" operator="containsText" text="4- Bajo">
      <formula>NOT(ISERROR(SEARCH("4- Bajo",H35)))</formula>
    </cfRule>
    <cfRule type="containsText" dxfId="2397" priority="523" operator="containsText" text="1- Bajo">
      <formula>NOT(ISERROR(SEARCH("1- Bajo",H35)))</formula>
    </cfRule>
  </conditionalFormatting>
  <conditionalFormatting sqref="A35 C35:E35">
    <cfRule type="containsText" dxfId="2396" priority="512" operator="containsText" text="3- Moderado">
      <formula>NOT(ISERROR(SEARCH("3- Moderado",A35)))</formula>
    </cfRule>
    <cfRule type="containsText" dxfId="2395" priority="513" operator="containsText" text="6- Moderado">
      <formula>NOT(ISERROR(SEARCH("6- Moderado",A35)))</formula>
    </cfRule>
    <cfRule type="containsText" dxfId="2394" priority="514" operator="containsText" text="4- Moderado">
      <formula>NOT(ISERROR(SEARCH("4- Moderado",A35)))</formula>
    </cfRule>
    <cfRule type="containsText" dxfId="2393" priority="515" operator="containsText" text="3- Bajo">
      <formula>NOT(ISERROR(SEARCH("3- Bajo",A35)))</formula>
    </cfRule>
    <cfRule type="containsText" dxfId="2392" priority="516" operator="containsText" text="4- Bajo">
      <formula>NOT(ISERROR(SEARCH("4- Bajo",A35)))</formula>
    </cfRule>
    <cfRule type="containsText" dxfId="2391" priority="517" operator="containsText" text="1- Bajo">
      <formula>NOT(ISERROR(SEARCH("1- Bajo",A35)))</formula>
    </cfRule>
  </conditionalFormatting>
  <conditionalFormatting sqref="F35:G35">
    <cfRule type="containsText" dxfId="2390" priority="506" operator="containsText" text="3- Moderado">
      <formula>NOT(ISERROR(SEARCH("3- Moderado",F35)))</formula>
    </cfRule>
    <cfRule type="containsText" dxfId="2389" priority="507" operator="containsText" text="6- Moderado">
      <formula>NOT(ISERROR(SEARCH("6- Moderado",F35)))</formula>
    </cfRule>
    <cfRule type="containsText" dxfId="2388" priority="508" operator="containsText" text="4- Moderado">
      <formula>NOT(ISERROR(SEARCH("4- Moderado",F35)))</formula>
    </cfRule>
    <cfRule type="containsText" dxfId="2387" priority="509" operator="containsText" text="3- Bajo">
      <formula>NOT(ISERROR(SEARCH("3- Bajo",F35)))</formula>
    </cfRule>
    <cfRule type="containsText" dxfId="2386" priority="510" operator="containsText" text="4- Bajo">
      <formula>NOT(ISERROR(SEARCH("4- Bajo",F35)))</formula>
    </cfRule>
    <cfRule type="containsText" dxfId="2385" priority="511" operator="containsText" text="1- Bajo">
      <formula>NOT(ISERROR(SEARCH("1- Bajo",F35)))</formula>
    </cfRule>
  </conditionalFormatting>
  <conditionalFormatting sqref="J35:J39">
    <cfRule type="containsText" dxfId="2384" priority="501" operator="containsText" text="Bajo">
      <formula>NOT(ISERROR(SEARCH("Bajo",J35)))</formula>
    </cfRule>
    <cfRule type="containsText" dxfId="2383" priority="502" operator="containsText" text="Moderado">
      <formula>NOT(ISERROR(SEARCH("Moderado",J35)))</formula>
    </cfRule>
    <cfRule type="containsText" dxfId="2382" priority="503" operator="containsText" text="Alto">
      <formula>NOT(ISERROR(SEARCH("Alto",J35)))</formula>
    </cfRule>
    <cfRule type="containsText" dxfId="2381" priority="504" operator="containsText" text="Extremo">
      <formula>NOT(ISERROR(SEARCH("Extremo",J35)))</formula>
    </cfRule>
    <cfRule type="colorScale" priority="505">
      <colorScale>
        <cfvo type="min"/>
        <cfvo type="max"/>
        <color rgb="FFFF7128"/>
        <color rgb="FFFFEF9C"/>
      </colorScale>
    </cfRule>
  </conditionalFormatting>
  <conditionalFormatting sqref="M35:M39">
    <cfRule type="containsText" dxfId="2380" priority="476" operator="containsText" text="Moderado">
      <formula>NOT(ISERROR(SEARCH("Moderado",M35)))</formula>
    </cfRule>
    <cfRule type="containsText" dxfId="2379" priority="496" operator="containsText" text="Bajo">
      <formula>NOT(ISERROR(SEARCH("Bajo",M35)))</formula>
    </cfRule>
    <cfRule type="containsText" dxfId="2378" priority="497" operator="containsText" text="Moderado">
      <formula>NOT(ISERROR(SEARCH("Moderado",M35)))</formula>
    </cfRule>
    <cfRule type="containsText" dxfId="2377" priority="498" operator="containsText" text="Alto">
      <formula>NOT(ISERROR(SEARCH("Alto",M35)))</formula>
    </cfRule>
    <cfRule type="containsText" dxfId="2376" priority="499" operator="containsText" text="Extremo">
      <formula>NOT(ISERROR(SEARCH("Extremo",M35)))</formula>
    </cfRule>
    <cfRule type="colorScale" priority="500">
      <colorScale>
        <cfvo type="min"/>
        <cfvo type="max"/>
        <color rgb="FFFF7128"/>
        <color rgb="FFFFEF9C"/>
      </colorScale>
    </cfRule>
  </conditionalFormatting>
  <conditionalFormatting sqref="N35">
    <cfRule type="containsText" dxfId="2375" priority="490" operator="containsText" text="3- Moderado">
      <formula>NOT(ISERROR(SEARCH("3- Moderado",N35)))</formula>
    </cfRule>
    <cfRule type="containsText" dxfId="2374" priority="491" operator="containsText" text="6- Moderado">
      <formula>NOT(ISERROR(SEARCH("6- Moderado",N35)))</formula>
    </cfRule>
    <cfRule type="containsText" dxfId="2373" priority="492" operator="containsText" text="4- Moderado">
      <formula>NOT(ISERROR(SEARCH("4- Moderado",N35)))</formula>
    </cfRule>
    <cfRule type="containsText" dxfId="2372" priority="493" operator="containsText" text="3- Bajo">
      <formula>NOT(ISERROR(SEARCH("3- Bajo",N35)))</formula>
    </cfRule>
    <cfRule type="containsText" dxfId="2371" priority="494" operator="containsText" text="4- Bajo">
      <formula>NOT(ISERROR(SEARCH("4- Bajo",N35)))</formula>
    </cfRule>
    <cfRule type="containsText" dxfId="2370" priority="495" operator="containsText" text="1- Bajo">
      <formula>NOT(ISERROR(SEARCH("1- Bajo",N35)))</formula>
    </cfRule>
  </conditionalFormatting>
  <conditionalFormatting sqref="H35:H39">
    <cfRule type="containsText" dxfId="2369" priority="477" operator="containsText" text="Muy Alta">
      <formula>NOT(ISERROR(SEARCH("Muy Alta",H35)))</formula>
    </cfRule>
    <cfRule type="containsText" dxfId="2368" priority="478" operator="containsText" text="Alta">
      <formula>NOT(ISERROR(SEARCH("Alta",H35)))</formula>
    </cfRule>
    <cfRule type="containsText" dxfId="2367" priority="479" operator="containsText" text="Muy Alta">
      <formula>NOT(ISERROR(SEARCH("Muy Alta",H35)))</formula>
    </cfRule>
    <cfRule type="containsText" dxfId="2366" priority="484" operator="containsText" text="Muy Baja">
      <formula>NOT(ISERROR(SEARCH("Muy Baja",H35)))</formula>
    </cfRule>
    <cfRule type="containsText" dxfId="2365" priority="485" operator="containsText" text="Baja">
      <formula>NOT(ISERROR(SEARCH("Baja",H35)))</formula>
    </cfRule>
    <cfRule type="containsText" dxfId="2364" priority="486" operator="containsText" text="Media">
      <formula>NOT(ISERROR(SEARCH("Media",H35)))</formula>
    </cfRule>
    <cfRule type="containsText" dxfId="2363" priority="487" operator="containsText" text="Alta">
      <formula>NOT(ISERROR(SEARCH("Alta",H35)))</formula>
    </cfRule>
    <cfRule type="containsText" dxfId="2362" priority="489" operator="containsText" text="Muy Alta">
      <formula>NOT(ISERROR(SEARCH("Muy Alta",H35)))</formula>
    </cfRule>
  </conditionalFormatting>
  <conditionalFormatting sqref="I35:I39">
    <cfRule type="containsText" dxfId="2361" priority="480" operator="containsText" text="Catastrófico">
      <formula>NOT(ISERROR(SEARCH("Catastrófico",I35)))</formula>
    </cfRule>
    <cfRule type="containsText" dxfId="2360" priority="481" operator="containsText" text="Mayor">
      <formula>NOT(ISERROR(SEARCH("Mayor",I35)))</formula>
    </cfRule>
    <cfRule type="containsText" dxfId="2359" priority="482" operator="containsText" text="Menor">
      <formula>NOT(ISERROR(SEARCH("Menor",I35)))</formula>
    </cfRule>
    <cfRule type="containsText" dxfId="2358" priority="483" operator="containsText" text="Leve">
      <formula>NOT(ISERROR(SEARCH("Leve",I35)))</formula>
    </cfRule>
    <cfRule type="containsText" dxfId="2357" priority="488" operator="containsText" text="Moderado">
      <formula>NOT(ISERROR(SEARCH("Moderado",I35)))</formula>
    </cfRule>
  </conditionalFormatting>
  <conditionalFormatting sqref="K35:K39">
    <cfRule type="containsText" dxfId="2356" priority="475" operator="containsText" text="Media">
      <formula>NOT(ISERROR(SEARCH("Media",K35)))</formula>
    </cfRule>
  </conditionalFormatting>
  <conditionalFormatting sqref="L35:L39">
    <cfRule type="containsText" dxfId="2355" priority="474" operator="containsText" text="Moderado">
      <formula>NOT(ISERROR(SEARCH("Moderado",L35)))</formula>
    </cfRule>
  </conditionalFormatting>
  <conditionalFormatting sqref="J35:J39">
    <cfRule type="containsText" dxfId="2354" priority="473" operator="containsText" text="Moderado">
      <formula>NOT(ISERROR(SEARCH("Moderado",J35)))</formula>
    </cfRule>
  </conditionalFormatting>
  <conditionalFormatting sqref="J35:J39">
    <cfRule type="containsText" dxfId="2353" priority="471" operator="containsText" text="Bajo">
      <formula>NOT(ISERROR(SEARCH("Bajo",J35)))</formula>
    </cfRule>
    <cfRule type="containsText" dxfId="2352" priority="472" operator="containsText" text="Extremo">
      <formula>NOT(ISERROR(SEARCH("Extremo",J35)))</formula>
    </cfRule>
  </conditionalFormatting>
  <conditionalFormatting sqref="K35:K39">
    <cfRule type="containsText" dxfId="2351" priority="469" operator="containsText" text="Baja">
      <formula>NOT(ISERROR(SEARCH("Baja",K35)))</formula>
    </cfRule>
    <cfRule type="containsText" dxfId="2350" priority="470" operator="containsText" text="Muy Baja">
      <formula>NOT(ISERROR(SEARCH("Muy Baja",K35)))</formula>
    </cfRule>
  </conditionalFormatting>
  <conditionalFormatting sqref="K35:K39">
    <cfRule type="containsText" dxfId="2349" priority="467" operator="containsText" text="Muy Alta">
      <formula>NOT(ISERROR(SEARCH("Muy Alta",K35)))</formula>
    </cfRule>
    <cfRule type="containsText" dxfId="2348" priority="468" operator="containsText" text="Alta">
      <formula>NOT(ISERROR(SEARCH("Alta",K35)))</formula>
    </cfRule>
  </conditionalFormatting>
  <conditionalFormatting sqref="L35:L39">
    <cfRule type="containsText" dxfId="2347" priority="463" operator="containsText" text="Catastrófico">
      <formula>NOT(ISERROR(SEARCH("Catastrófico",L35)))</formula>
    </cfRule>
    <cfRule type="containsText" dxfId="2346" priority="464" operator="containsText" text="Mayor">
      <formula>NOT(ISERROR(SEARCH("Mayor",L35)))</formula>
    </cfRule>
    <cfRule type="containsText" dxfId="2345" priority="465" operator="containsText" text="Menor">
      <formula>NOT(ISERROR(SEARCH("Menor",L35)))</formula>
    </cfRule>
    <cfRule type="containsText" dxfId="2344" priority="466" operator="containsText" text="Leve">
      <formula>NOT(ISERROR(SEARCH("Leve",L35)))</formula>
    </cfRule>
  </conditionalFormatting>
  <conditionalFormatting sqref="K40:L40">
    <cfRule type="containsText" dxfId="2343" priority="457" operator="containsText" text="3- Moderado">
      <formula>NOT(ISERROR(SEARCH("3- Moderado",K40)))</formula>
    </cfRule>
    <cfRule type="containsText" dxfId="2342" priority="458" operator="containsText" text="6- Moderado">
      <formula>NOT(ISERROR(SEARCH("6- Moderado",K40)))</formula>
    </cfRule>
    <cfRule type="containsText" dxfId="2341" priority="459" operator="containsText" text="4- Moderado">
      <formula>NOT(ISERROR(SEARCH("4- Moderado",K40)))</formula>
    </cfRule>
    <cfRule type="containsText" dxfId="2340" priority="460" operator="containsText" text="3- Bajo">
      <formula>NOT(ISERROR(SEARCH("3- Bajo",K40)))</formula>
    </cfRule>
    <cfRule type="containsText" dxfId="2339" priority="461" operator="containsText" text="4- Bajo">
      <formula>NOT(ISERROR(SEARCH("4- Bajo",K40)))</formula>
    </cfRule>
    <cfRule type="containsText" dxfId="2338" priority="462" operator="containsText" text="1- Bajo">
      <formula>NOT(ISERROR(SEARCH("1- Bajo",K40)))</formula>
    </cfRule>
  </conditionalFormatting>
  <conditionalFormatting sqref="H40:I40">
    <cfRule type="containsText" dxfId="2337" priority="451" operator="containsText" text="3- Moderado">
      <formula>NOT(ISERROR(SEARCH("3- Moderado",H40)))</formula>
    </cfRule>
    <cfRule type="containsText" dxfId="2336" priority="452" operator="containsText" text="6- Moderado">
      <formula>NOT(ISERROR(SEARCH("6- Moderado",H40)))</formula>
    </cfRule>
    <cfRule type="containsText" dxfId="2335" priority="453" operator="containsText" text="4- Moderado">
      <formula>NOT(ISERROR(SEARCH("4- Moderado",H40)))</formula>
    </cfRule>
    <cfRule type="containsText" dxfId="2334" priority="454" operator="containsText" text="3- Bajo">
      <formula>NOT(ISERROR(SEARCH("3- Bajo",H40)))</formula>
    </cfRule>
    <cfRule type="containsText" dxfId="2333" priority="455" operator="containsText" text="4- Bajo">
      <formula>NOT(ISERROR(SEARCH("4- Bajo",H40)))</formula>
    </cfRule>
    <cfRule type="containsText" dxfId="2332" priority="456" operator="containsText" text="1- Bajo">
      <formula>NOT(ISERROR(SEARCH("1- Bajo",H40)))</formula>
    </cfRule>
  </conditionalFormatting>
  <conditionalFormatting sqref="A40 C40:E40">
    <cfRule type="containsText" dxfId="2331" priority="445" operator="containsText" text="3- Moderado">
      <formula>NOT(ISERROR(SEARCH("3- Moderado",A40)))</formula>
    </cfRule>
    <cfRule type="containsText" dxfId="2330" priority="446" operator="containsText" text="6- Moderado">
      <formula>NOT(ISERROR(SEARCH("6- Moderado",A40)))</formula>
    </cfRule>
    <cfRule type="containsText" dxfId="2329" priority="447" operator="containsText" text="4- Moderado">
      <formula>NOT(ISERROR(SEARCH("4- Moderado",A40)))</formula>
    </cfRule>
    <cfRule type="containsText" dxfId="2328" priority="448" operator="containsText" text="3- Bajo">
      <formula>NOT(ISERROR(SEARCH("3- Bajo",A40)))</formula>
    </cfRule>
    <cfRule type="containsText" dxfId="2327" priority="449" operator="containsText" text="4- Bajo">
      <formula>NOT(ISERROR(SEARCH("4- Bajo",A40)))</formula>
    </cfRule>
    <cfRule type="containsText" dxfId="2326" priority="450" operator="containsText" text="1- Bajo">
      <formula>NOT(ISERROR(SEARCH("1- Bajo",A40)))</formula>
    </cfRule>
  </conditionalFormatting>
  <conditionalFormatting sqref="F40:G40">
    <cfRule type="containsText" dxfId="2325" priority="439" operator="containsText" text="3- Moderado">
      <formula>NOT(ISERROR(SEARCH("3- Moderado",F40)))</formula>
    </cfRule>
    <cfRule type="containsText" dxfId="2324" priority="440" operator="containsText" text="6- Moderado">
      <formula>NOT(ISERROR(SEARCH("6- Moderado",F40)))</formula>
    </cfRule>
    <cfRule type="containsText" dxfId="2323" priority="441" operator="containsText" text="4- Moderado">
      <formula>NOT(ISERROR(SEARCH("4- Moderado",F40)))</formula>
    </cfRule>
    <cfRule type="containsText" dxfId="2322" priority="442" operator="containsText" text="3- Bajo">
      <formula>NOT(ISERROR(SEARCH("3- Bajo",F40)))</formula>
    </cfRule>
    <cfRule type="containsText" dxfId="2321" priority="443" operator="containsText" text="4- Bajo">
      <formula>NOT(ISERROR(SEARCH("4- Bajo",F40)))</formula>
    </cfRule>
    <cfRule type="containsText" dxfId="2320" priority="444" operator="containsText" text="1- Bajo">
      <formula>NOT(ISERROR(SEARCH("1- Bajo",F40)))</formula>
    </cfRule>
  </conditionalFormatting>
  <conditionalFormatting sqref="J40:J44">
    <cfRule type="containsText" dxfId="2319" priority="434" operator="containsText" text="Bajo">
      <formula>NOT(ISERROR(SEARCH("Bajo",J40)))</formula>
    </cfRule>
    <cfRule type="containsText" dxfId="2318" priority="435" operator="containsText" text="Moderado">
      <formula>NOT(ISERROR(SEARCH("Moderado",J40)))</formula>
    </cfRule>
    <cfRule type="containsText" dxfId="2317" priority="436" operator="containsText" text="Alto">
      <formula>NOT(ISERROR(SEARCH("Alto",J40)))</formula>
    </cfRule>
    <cfRule type="containsText" dxfId="2316" priority="437" operator="containsText" text="Extremo">
      <formula>NOT(ISERROR(SEARCH("Extremo",J40)))</formula>
    </cfRule>
    <cfRule type="colorScale" priority="438">
      <colorScale>
        <cfvo type="min"/>
        <cfvo type="max"/>
        <color rgb="FFFF7128"/>
        <color rgb="FFFFEF9C"/>
      </colorScale>
    </cfRule>
  </conditionalFormatting>
  <conditionalFormatting sqref="M40:M44">
    <cfRule type="containsText" dxfId="2315" priority="409" operator="containsText" text="Moderado">
      <formula>NOT(ISERROR(SEARCH("Moderado",M40)))</formula>
    </cfRule>
    <cfRule type="containsText" dxfId="2314" priority="429" operator="containsText" text="Bajo">
      <formula>NOT(ISERROR(SEARCH("Bajo",M40)))</formula>
    </cfRule>
    <cfRule type="containsText" dxfId="2313" priority="430" operator="containsText" text="Moderado">
      <formula>NOT(ISERROR(SEARCH("Moderado",M40)))</formula>
    </cfRule>
    <cfRule type="containsText" dxfId="2312" priority="431" operator="containsText" text="Alto">
      <formula>NOT(ISERROR(SEARCH("Alto",M40)))</formula>
    </cfRule>
    <cfRule type="containsText" dxfId="2311" priority="432" operator="containsText" text="Extremo">
      <formula>NOT(ISERROR(SEARCH("Extremo",M40)))</formula>
    </cfRule>
    <cfRule type="colorScale" priority="433">
      <colorScale>
        <cfvo type="min"/>
        <cfvo type="max"/>
        <color rgb="FFFF7128"/>
        <color rgb="FFFFEF9C"/>
      </colorScale>
    </cfRule>
  </conditionalFormatting>
  <conditionalFormatting sqref="N40">
    <cfRule type="containsText" dxfId="2310" priority="423" operator="containsText" text="3- Moderado">
      <formula>NOT(ISERROR(SEARCH("3- Moderado",N40)))</formula>
    </cfRule>
    <cfRule type="containsText" dxfId="2309" priority="424" operator="containsText" text="6- Moderado">
      <formula>NOT(ISERROR(SEARCH("6- Moderado",N40)))</formula>
    </cfRule>
    <cfRule type="containsText" dxfId="2308" priority="425" operator="containsText" text="4- Moderado">
      <formula>NOT(ISERROR(SEARCH("4- Moderado",N40)))</formula>
    </cfRule>
    <cfRule type="containsText" dxfId="2307" priority="426" operator="containsText" text="3- Bajo">
      <formula>NOT(ISERROR(SEARCH("3- Bajo",N40)))</formula>
    </cfRule>
    <cfRule type="containsText" dxfId="2306" priority="427" operator="containsText" text="4- Bajo">
      <formula>NOT(ISERROR(SEARCH("4- Bajo",N40)))</formula>
    </cfRule>
    <cfRule type="containsText" dxfId="2305" priority="428" operator="containsText" text="1- Bajo">
      <formula>NOT(ISERROR(SEARCH("1- Bajo",N40)))</formula>
    </cfRule>
  </conditionalFormatting>
  <conditionalFormatting sqref="H40:H44">
    <cfRule type="containsText" dxfId="2304" priority="410" operator="containsText" text="Muy Alta">
      <formula>NOT(ISERROR(SEARCH("Muy Alta",H40)))</formula>
    </cfRule>
    <cfRule type="containsText" dxfId="2303" priority="411" operator="containsText" text="Alta">
      <formula>NOT(ISERROR(SEARCH("Alta",H40)))</formula>
    </cfRule>
    <cfRule type="containsText" dxfId="2302" priority="412" operator="containsText" text="Muy Alta">
      <formula>NOT(ISERROR(SEARCH("Muy Alta",H40)))</formula>
    </cfRule>
    <cfRule type="containsText" dxfId="2301" priority="417" operator="containsText" text="Muy Baja">
      <formula>NOT(ISERROR(SEARCH("Muy Baja",H40)))</formula>
    </cfRule>
    <cfRule type="containsText" dxfId="2300" priority="418" operator="containsText" text="Baja">
      <formula>NOT(ISERROR(SEARCH("Baja",H40)))</formula>
    </cfRule>
    <cfRule type="containsText" dxfId="2299" priority="419" operator="containsText" text="Media">
      <formula>NOT(ISERROR(SEARCH("Media",H40)))</formula>
    </cfRule>
    <cfRule type="containsText" dxfId="2298" priority="420" operator="containsText" text="Alta">
      <formula>NOT(ISERROR(SEARCH("Alta",H40)))</formula>
    </cfRule>
    <cfRule type="containsText" dxfId="2297" priority="422" operator="containsText" text="Muy Alta">
      <formula>NOT(ISERROR(SEARCH("Muy Alta",H40)))</formula>
    </cfRule>
  </conditionalFormatting>
  <conditionalFormatting sqref="I40:I44">
    <cfRule type="containsText" dxfId="2296" priority="413" operator="containsText" text="Catastrófico">
      <formula>NOT(ISERROR(SEARCH("Catastrófico",I40)))</formula>
    </cfRule>
    <cfRule type="containsText" dxfId="2295" priority="414" operator="containsText" text="Mayor">
      <formula>NOT(ISERROR(SEARCH("Mayor",I40)))</formula>
    </cfRule>
    <cfRule type="containsText" dxfId="2294" priority="415" operator="containsText" text="Menor">
      <formula>NOT(ISERROR(SEARCH("Menor",I40)))</formula>
    </cfRule>
    <cfRule type="containsText" dxfId="2293" priority="416" operator="containsText" text="Leve">
      <formula>NOT(ISERROR(SEARCH("Leve",I40)))</formula>
    </cfRule>
    <cfRule type="containsText" dxfId="2292" priority="421" operator="containsText" text="Moderado">
      <formula>NOT(ISERROR(SEARCH("Moderado",I40)))</formula>
    </cfRule>
  </conditionalFormatting>
  <conditionalFormatting sqref="K40:K44">
    <cfRule type="containsText" dxfId="2291" priority="408" operator="containsText" text="Media">
      <formula>NOT(ISERROR(SEARCH("Media",K40)))</formula>
    </cfRule>
  </conditionalFormatting>
  <conditionalFormatting sqref="L40:L44">
    <cfRule type="containsText" dxfId="2290" priority="407" operator="containsText" text="Moderado">
      <formula>NOT(ISERROR(SEARCH("Moderado",L40)))</formula>
    </cfRule>
  </conditionalFormatting>
  <conditionalFormatting sqref="J40:J44">
    <cfRule type="containsText" dxfId="2289" priority="406" operator="containsText" text="Moderado">
      <formula>NOT(ISERROR(SEARCH("Moderado",J40)))</formula>
    </cfRule>
  </conditionalFormatting>
  <conditionalFormatting sqref="J40:J44">
    <cfRule type="containsText" dxfId="2288" priority="404" operator="containsText" text="Bajo">
      <formula>NOT(ISERROR(SEARCH("Bajo",J40)))</formula>
    </cfRule>
    <cfRule type="containsText" dxfId="2287" priority="405" operator="containsText" text="Extremo">
      <formula>NOT(ISERROR(SEARCH("Extremo",J40)))</formula>
    </cfRule>
  </conditionalFormatting>
  <conditionalFormatting sqref="K40:K44">
    <cfRule type="containsText" dxfId="2286" priority="402" operator="containsText" text="Baja">
      <formula>NOT(ISERROR(SEARCH("Baja",K40)))</formula>
    </cfRule>
    <cfRule type="containsText" dxfId="2285" priority="403" operator="containsText" text="Muy Baja">
      <formula>NOT(ISERROR(SEARCH("Muy Baja",K40)))</formula>
    </cfRule>
  </conditionalFormatting>
  <conditionalFormatting sqref="K40:K44">
    <cfRule type="containsText" dxfId="2284" priority="400" operator="containsText" text="Muy Alta">
      <formula>NOT(ISERROR(SEARCH("Muy Alta",K40)))</formula>
    </cfRule>
    <cfRule type="containsText" dxfId="2283" priority="401" operator="containsText" text="Alta">
      <formula>NOT(ISERROR(SEARCH("Alta",K40)))</formula>
    </cfRule>
  </conditionalFormatting>
  <conditionalFormatting sqref="L40:L44">
    <cfRule type="containsText" dxfId="2282" priority="396" operator="containsText" text="Catastrófico">
      <formula>NOT(ISERROR(SEARCH("Catastrófico",L40)))</formula>
    </cfRule>
    <cfRule type="containsText" dxfId="2281" priority="397" operator="containsText" text="Mayor">
      <formula>NOT(ISERROR(SEARCH("Mayor",L40)))</formula>
    </cfRule>
    <cfRule type="containsText" dxfId="2280" priority="398" operator="containsText" text="Menor">
      <formula>NOT(ISERROR(SEARCH("Menor",L40)))</formula>
    </cfRule>
    <cfRule type="containsText" dxfId="2279" priority="399" operator="containsText" text="Leve">
      <formula>NOT(ISERROR(SEARCH("Leve",L40)))</formula>
    </cfRule>
  </conditionalFormatting>
  <conditionalFormatting sqref="K45:L45">
    <cfRule type="containsText" dxfId="2278" priority="390" operator="containsText" text="3- Moderado">
      <formula>NOT(ISERROR(SEARCH("3- Moderado",K45)))</formula>
    </cfRule>
    <cfRule type="containsText" dxfId="2277" priority="391" operator="containsText" text="6- Moderado">
      <formula>NOT(ISERROR(SEARCH("6- Moderado",K45)))</formula>
    </cfRule>
    <cfRule type="containsText" dxfId="2276" priority="392" operator="containsText" text="4- Moderado">
      <formula>NOT(ISERROR(SEARCH("4- Moderado",K45)))</formula>
    </cfRule>
    <cfRule type="containsText" dxfId="2275" priority="393" operator="containsText" text="3- Bajo">
      <formula>NOT(ISERROR(SEARCH("3- Bajo",K45)))</formula>
    </cfRule>
    <cfRule type="containsText" dxfId="2274" priority="394" operator="containsText" text="4- Bajo">
      <formula>NOT(ISERROR(SEARCH("4- Bajo",K45)))</formula>
    </cfRule>
    <cfRule type="containsText" dxfId="2273" priority="395" operator="containsText" text="1- Bajo">
      <formula>NOT(ISERROR(SEARCH("1- Bajo",K45)))</formula>
    </cfRule>
  </conditionalFormatting>
  <conditionalFormatting sqref="H45:I45">
    <cfRule type="containsText" dxfId="2272" priority="384" operator="containsText" text="3- Moderado">
      <formula>NOT(ISERROR(SEARCH("3- Moderado",H45)))</formula>
    </cfRule>
    <cfRule type="containsText" dxfId="2271" priority="385" operator="containsText" text="6- Moderado">
      <formula>NOT(ISERROR(SEARCH("6- Moderado",H45)))</formula>
    </cfRule>
    <cfRule type="containsText" dxfId="2270" priority="386" operator="containsText" text="4- Moderado">
      <formula>NOT(ISERROR(SEARCH("4- Moderado",H45)))</formula>
    </cfRule>
    <cfRule type="containsText" dxfId="2269" priority="387" operator="containsText" text="3- Bajo">
      <formula>NOT(ISERROR(SEARCH("3- Bajo",H45)))</formula>
    </cfRule>
    <cfRule type="containsText" dxfId="2268" priority="388" operator="containsText" text="4- Bajo">
      <formula>NOT(ISERROR(SEARCH("4- Bajo",H45)))</formula>
    </cfRule>
    <cfRule type="containsText" dxfId="2267" priority="389" operator="containsText" text="1- Bajo">
      <formula>NOT(ISERROR(SEARCH("1- Bajo",H45)))</formula>
    </cfRule>
  </conditionalFormatting>
  <conditionalFormatting sqref="A45 C45:E45">
    <cfRule type="containsText" dxfId="2266" priority="378" operator="containsText" text="3- Moderado">
      <formula>NOT(ISERROR(SEARCH("3- Moderado",A45)))</formula>
    </cfRule>
    <cfRule type="containsText" dxfId="2265" priority="379" operator="containsText" text="6- Moderado">
      <formula>NOT(ISERROR(SEARCH("6- Moderado",A45)))</formula>
    </cfRule>
    <cfRule type="containsText" dxfId="2264" priority="380" operator="containsText" text="4- Moderado">
      <formula>NOT(ISERROR(SEARCH("4- Moderado",A45)))</formula>
    </cfRule>
    <cfRule type="containsText" dxfId="2263" priority="381" operator="containsText" text="3- Bajo">
      <formula>NOT(ISERROR(SEARCH("3- Bajo",A45)))</formula>
    </cfRule>
    <cfRule type="containsText" dxfId="2262" priority="382" operator="containsText" text="4- Bajo">
      <formula>NOT(ISERROR(SEARCH("4- Bajo",A45)))</formula>
    </cfRule>
    <cfRule type="containsText" dxfId="2261" priority="383" operator="containsText" text="1- Bajo">
      <formula>NOT(ISERROR(SEARCH("1- Bajo",A45)))</formula>
    </cfRule>
  </conditionalFormatting>
  <conditionalFormatting sqref="F45:G45">
    <cfRule type="containsText" dxfId="2260" priority="372" operator="containsText" text="3- Moderado">
      <formula>NOT(ISERROR(SEARCH("3- Moderado",F45)))</formula>
    </cfRule>
    <cfRule type="containsText" dxfId="2259" priority="373" operator="containsText" text="6- Moderado">
      <formula>NOT(ISERROR(SEARCH("6- Moderado",F45)))</formula>
    </cfRule>
    <cfRule type="containsText" dxfId="2258" priority="374" operator="containsText" text="4- Moderado">
      <formula>NOT(ISERROR(SEARCH("4- Moderado",F45)))</formula>
    </cfRule>
    <cfRule type="containsText" dxfId="2257" priority="375" operator="containsText" text="3- Bajo">
      <formula>NOT(ISERROR(SEARCH("3- Bajo",F45)))</formula>
    </cfRule>
    <cfRule type="containsText" dxfId="2256" priority="376" operator="containsText" text="4- Bajo">
      <formula>NOT(ISERROR(SEARCH("4- Bajo",F45)))</formula>
    </cfRule>
    <cfRule type="containsText" dxfId="2255" priority="377" operator="containsText" text="1- Bajo">
      <formula>NOT(ISERROR(SEARCH("1- Bajo",F45)))</formula>
    </cfRule>
  </conditionalFormatting>
  <conditionalFormatting sqref="J45:J49">
    <cfRule type="containsText" dxfId="2254" priority="367" operator="containsText" text="Bajo">
      <formula>NOT(ISERROR(SEARCH("Bajo",J45)))</formula>
    </cfRule>
    <cfRule type="containsText" dxfId="2253" priority="368" operator="containsText" text="Moderado">
      <formula>NOT(ISERROR(SEARCH("Moderado",J45)))</formula>
    </cfRule>
    <cfRule type="containsText" dxfId="2252" priority="369" operator="containsText" text="Alto">
      <formula>NOT(ISERROR(SEARCH("Alto",J45)))</formula>
    </cfRule>
    <cfRule type="containsText" dxfId="2251" priority="370" operator="containsText" text="Extremo">
      <formula>NOT(ISERROR(SEARCH("Extremo",J45)))</formula>
    </cfRule>
    <cfRule type="colorScale" priority="371">
      <colorScale>
        <cfvo type="min"/>
        <cfvo type="max"/>
        <color rgb="FFFF7128"/>
        <color rgb="FFFFEF9C"/>
      </colorScale>
    </cfRule>
  </conditionalFormatting>
  <conditionalFormatting sqref="M45:M49">
    <cfRule type="containsText" dxfId="2250" priority="342" operator="containsText" text="Moderado">
      <formula>NOT(ISERROR(SEARCH("Moderado",M45)))</formula>
    </cfRule>
    <cfRule type="containsText" dxfId="2249" priority="362" operator="containsText" text="Bajo">
      <formula>NOT(ISERROR(SEARCH("Bajo",M45)))</formula>
    </cfRule>
    <cfRule type="containsText" dxfId="2248" priority="363" operator="containsText" text="Moderado">
      <formula>NOT(ISERROR(SEARCH("Moderado",M45)))</formula>
    </cfRule>
    <cfRule type="containsText" dxfId="2247" priority="364" operator="containsText" text="Alto">
      <formula>NOT(ISERROR(SEARCH("Alto",M45)))</formula>
    </cfRule>
    <cfRule type="containsText" dxfId="2246" priority="365" operator="containsText" text="Extremo">
      <formula>NOT(ISERROR(SEARCH("Extremo",M45)))</formula>
    </cfRule>
    <cfRule type="colorScale" priority="366">
      <colorScale>
        <cfvo type="min"/>
        <cfvo type="max"/>
        <color rgb="FFFF7128"/>
        <color rgb="FFFFEF9C"/>
      </colorScale>
    </cfRule>
  </conditionalFormatting>
  <conditionalFormatting sqref="N45">
    <cfRule type="containsText" dxfId="2245" priority="356" operator="containsText" text="3- Moderado">
      <formula>NOT(ISERROR(SEARCH("3- Moderado",N45)))</formula>
    </cfRule>
    <cfRule type="containsText" dxfId="2244" priority="357" operator="containsText" text="6- Moderado">
      <formula>NOT(ISERROR(SEARCH("6- Moderado",N45)))</formula>
    </cfRule>
    <cfRule type="containsText" dxfId="2243" priority="358" operator="containsText" text="4- Moderado">
      <formula>NOT(ISERROR(SEARCH("4- Moderado",N45)))</formula>
    </cfRule>
    <cfRule type="containsText" dxfId="2242" priority="359" operator="containsText" text="3- Bajo">
      <formula>NOT(ISERROR(SEARCH("3- Bajo",N45)))</formula>
    </cfRule>
    <cfRule type="containsText" dxfId="2241" priority="360" operator="containsText" text="4- Bajo">
      <formula>NOT(ISERROR(SEARCH("4- Bajo",N45)))</formula>
    </cfRule>
    <cfRule type="containsText" dxfId="2240" priority="361" operator="containsText" text="1- Bajo">
      <formula>NOT(ISERROR(SEARCH("1- Bajo",N45)))</formula>
    </cfRule>
  </conditionalFormatting>
  <conditionalFormatting sqref="H45:H49">
    <cfRule type="containsText" dxfId="2239" priority="343" operator="containsText" text="Muy Alta">
      <formula>NOT(ISERROR(SEARCH("Muy Alta",H45)))</formula>
    </cfRule>
    <cfRule type="containsText" dxfId="2238" priority="344" operator="containsText" text="Alta">
      <formula>NOT(ISERROR(SEARCH("Alta",H45)))</formula>
    </cfRule>
    <cfRule type="containsText" dxfId="2237" priority="345" operator="containsText" text="Muy Alta">
      <formula>NOT(ISERROR(SEARCH("Muy Alta",H45)))</formula>
    </cfRule>
    <cfRule type="containsText" dxfId="2236" priority="350" operator="containsText" text="Muy Baja">
      <formula>NOT(ISERROR(SEARCH("Muy Baja",H45)))</formula>
    </cfRule>
    <cfRule type="containsText" dxfId="2235" priority="351" operator="containsText" text="Baja">
      <formula>NOT(ISERROR(SEARCH("Baja",H45)))</formula>
    </cfRule>
    <cfRule type="containsText" dxfId="2234" priority="352" operator="containsText" text="Media">
      <formula>NOT(ISERROR(SEARCH("Media",H45)))</formula>
    </cfRule>
    <cfRule type="containsText" dxfId="2233" priority="353" operator="containsText" text="Alta">
      <formula>NOT(ISERROR(SEARCH("Alta",H45)))</formula>
    </cfRule>
    <cfRule type="containsText" dxfId="2232" priority="355" operator="containsText" text="Muy Alta">
      <formula>NOT(ISERROR(SEARCH("Muy Alta",H45)))</formula>
    </cfRule>
  </conditionalFormatting>
  <conditionalFormatting sqref="I45:I49">
    <cfRule type="containsText" dxfId="2231" priority="346" operator="containsText" text="Catastrófico">
      <formula>NOT(ISERROR(SEARCH("Catastrófico",I45)))</formula>
    </cfRule>
    <cfRule type="containsText" dxfId="2230" priority="347" operator="containsText" text="Mayor">
      <formula>NOT(ISERROR(SEARCH("Mayor",I45)))</formula>
    </cfRule>
    <cfRule type="containsText" dxfId="2229" priority="348" operator="containsText" text="Menor">
      <formula>NOT(ISERROR(SEARCH("Menor",I45)))</formula>
    </cfRule>
    <cfRule type="containsText" dxfId="2228" priority="349" operator="containsText" text="Leve">
      <formula>NOT(ISERROR(SEARCH("Leve",I45)))</formula>
    </cfRule>
    <cfRule type="containsText" dxfId="2227" priority="354" operator="containsText" text="Moderado">
      <formula>NOT(ISERROR(SEARCH("Moderado",I45)))</formula>
    </cfRule>
  </conditionalFormatting>
  <conditionalFormatting sqref="K45:K49">
    <cfRule type="containsText" dxfId="2226" priority="341" operator="containsText" text="Media">
      <formula>NOT(ISERROR(SEARCH("Media",K45)))</formula>
    </cfRule>
  </conditionalFormatting>
  <conditionalFormatting sqref="L45:L49">
    <cfRule type="containsText" dxfId="2225" priority="340" operator="containsText" text="Moderado">
      <formula>NOT(ISERROR(SEARCH("Moderado",L45)))</formula>
    </cfRule>
  </conditionalFormatting>
  <conditionalFormatting sqref="J45:J49">
    <cfRule type="containsText" dxfId="2224" priority="339" operator="containsText" text="Moderado">
      <formula>NOT(ISERROR(SEARCH("Moderado",J45)))</formula>
    </cfRule>
  </conditionalFormatting>
  <conditionalFormatting sqref="J45:J49">
    <cfRule type="containsText" dxfId="2223" priority="337" operator="containsText" text="Bajo">
      <formula>NOT(ISERROR(SEARCH("Bajo",J45)))</formula>
    </cfRule>
    <cfRule type="containsText" dxfId="2222" priority="338" operator="containsText" text="Extremo">
      <formula>NOT(ISERROR(SEARCH("Extremo",J45)))</formula>
    </cfRule>
  </conditionalFormatting>
  <conditionalFormatting sqref="K45:K49">
    <cfRule type="containsText" dxfId="2221" priority="335" operator="containsText" text="Baja">
      <formula>NOT(ISERROR(SEARCH("Baja",K45)))</formula>
    </cfRule>
    <cfRule type="containsText" dxfId="2220" priority="336" operator="containsText" text="Muy Baja">
      <formula>NOT(ISERROR(SEARCH("Muy Baja",K45)))</formula>
    </cfRule>
  </conditionalFormatting>
  <conditionalFormatting sqref="K45:K49">
    <cfRule type="containsText" dxfId="2219" priority="333" operator="containsText" text="Muy Alta">
      <formula>NOT(ISERROR(SEARCH("Muy Alta",K45)))</formula>
    </cfRule>
    <cfRule type="containsText" dxfId="2218" priority="334" operator="containsText" text="Alta">
      <formula>NOT(ISERROR(SEARCH("Alta",K45)))</formula>
    </cfRule>
  </conditionalFormatting>
  <conditionalFormatting sqref="L45:L49">
    <cfRule type="containsText" dxfId="2217" priority="329" operator="containsText" text="Catastrófico">
      <formula>NOT(ISERROR(SEARCH("Catastrófico",L45)))</formula>
    </cfRule>
    <cfRule type="containsText" dxfId="2216" priority="330" operator="containsText" text="Mayor">
      <formula>NOT(ISERROR(SEARCH("Mayor",L45)))</formula>
    </cfRule>
    <cfRule type="containsText" dxfId="2215" priority="331" operator="containsText" text="Menor">
      <formula>NOT(ISERROR(SEARCH("Menor",L45)))</formula>
    </cfRule>
    <cfRule type="containsText" dxfId="2214" priority="332" operator="containsText" text="Leve">
      <formula>NOT(ISERROR(SEARCH("Leve",L45)))</formula>
    </cfRule>
  </conditionalFormatting>
  <conditionalFormatting sqref="K50:L50">
    <cfRule type="containsText" dxfId="2213" priority="323" operator="containsText" text="3- Moderado">
      <formula>NOT(ISERROR(SEARCH("3- Moderado",K50)))</formula>
    </cfRule>
    <cfRule type="containsText" dxfId="2212" priority="324" operator="containsText" text="6- Moderado">
      <formula>NOT(ISERROR(SEARCH("6- Moderado",K50)))</formula>
    </cfRule>
    <cfRule type="containsText" dxfId="2211" priority="325" operator="containsText" text="4- Moderado">
      <formula>NOT(ISERROR(SEARCH("4- Moderado",K50)))</formula>
    </cfRule>
    <cfRule type="containsText" dxfId="2210" priority="326" operator="containsText" text="3- Bajo">
      <formula>NOT(ISERROR(SEARCH("3- Bajo",K50)))</formula>
    </cfRule>
    <cfRule type="containsText" dxfId="2209" priority="327" operator="containsText" text="4- Bajo">
      <formula>NOT(ISERROR(SEARCH("4- Bajo",K50)))</formula>
    </cfRule>
    <cfRule type="containsText" dxfId="2208" priority="328" operator="containsText" text="1- Bajo">
      <formula>NOT(ISERROR(SEARCH("1- Bajo",K50)))</formula>
    </cfRule>
  </conditionalFormatting>
  <conditionalFormatting sqref="H50:I50">
    <cfRule type="containsText" dxfId="2207" priority="317" operator="containsText" text="3- Moderado">
      <formula>NOT(ISERROR(SEARCH("3- Moderado",H50)))</formula>
    </cfRule>
    <cfRule type="containsText" dxfId="2206" priority="318" operator="containsText" text="6- Moderado">
      <formula>NOT(ISERROR(SEARCH("6- Moderado",H50)))</formula>
    </cfRule>
    <cfRule type="containsText" dxfId="2205" priority="319" operator="containsText" text="4- Moderado">
      <formula>NOT(ISERROR(SEARCH("4- Moderado",H50)))</formula>
    </cfRule>
    <cfRule type="containsText" dxfId="2204" priority="320" operator="containsText" text="3- Bajo">
      <formula>NOT(ISERROR(SEARCH("3- Bajo",H50)))</formula>
    </cfRule>
    <cfRule type="containsText" dxfId="2203" priority="321" operator="containsText" text="4- Bajo">
      <formula>NOT(ISERROR(SEARCH("4- Bajo",H50)))</formula>
    </cfRule>
    <cfRule type="containsText" dxfId="2202" priority="322" operator="containsText" text="1- Bajo">
      <formula>NOT(ISERROR(SEARCH("1- Bajo",H50)))</formula>
    </cfRule>
  </conditionalFormatting>
  <conditionalFormatting sqref="A50 C50:E50">
    <cfRule type="containsText" dxfId="2201" priority="311" operator="containsText" text="3- Moderado">
      <formula>NOT(ISERROR(SEARCH("3- Moderado",A50)))</formula>
    </cfRule>
    <cfRule type="containsText" dxfId="2200" priority="312" operator="containsText" text="6- Moderado">
      <formula>NOT(ISERROR(SEARCH("6- Moderado",A50)))</formula>
    </cfRule>
    <cfRule type="containsText" dxfId="2199" priority="313" operator="containsText" text="4- Moderado">
      <formula>NOT(ISERROR(SEARCH("4- Moderado",A50)))</formula>
    </cfRule>
    <cfRule type="containsText" dxfId="2198" priority="314" operator="containsText" text="3- Bajo">
      <formula>NOT(ISERROR(SEARCH("3- Bajo",A50)))</formula>
    </cfRule>
    <cfRule type="containsText" dxfId="2197" priority="315" operator="containsText" text="4- Bajo">
      <formula>NOT(ISERROR(SEARCH("4- Bajo",A50)))</formula>
    </cfRule>
    <cfRule type="containsText" dxfId="2196" priority="316" operator="containsText" text="1- Bajo">
      <formula>NOT(ISERROR(SEARCH("1- Bajo",A50)))</formula>
    </cfRule>
  </conditionalFormatting>
  <conditionalFormatting sqref="F50:G50">
    <cfRule type="containsText" dxfId="2195" priority="305" operator="containsText" text="3- Moderado">
      <formula>NOT(ISERROR(SEARCH("3- Moderado",F50)))</formula>
    </cfRule>
    <cfRule type="containsText" dxfId="2194" priority="306" operator="containsText" text="6- Moderado">
      <formula>NOT(ISERROR(SEARCH("6- Moderado",F50)))</formula>
    </cfRule>
    <cfRule type="containsText" dxfId="2193" priority="307" operator="containsText" text="4- Moderado">
      <formula>NOT(ISERROR(SEARCH("4- Moderado",F50)))</formula>
    </cfRule>
    <cfRule type="containsText" dxfId="2192" priority="308" operator="containsText" text="3- Bajo">
      <formula>NOT(ISERROR(SEARCH("3- Bajo",F50)))</formula>
    </cfRule>
    <cfRule type="containsText" dxfId="2191" priority="309" operator="containsText" text="4- Bajo">
      <formula>NOT(ISERROR(SEARCH("4- Bajo",F50)))</formula>
    </cfRule>
    <cfRule type="containsText" dxfId="2190" priority="310" operator="containsText" text="1- Bajo">
      <formula>NOT(ISERROR(SEARCH("1- Bajo",F50)))</formula>
    </cfRule>
  </conditionalFormatting>
  <conditionalFormatting sqref="J50:J54">
    <cfRule type="containsText" dxfId="2189" priority="300" operator="containsText" text="Bajo">
      <formula>NOT(ISERROR(SEARCH("Bajo",J50)))</formula>
    </cfRule>
    <cfRule type="containsText" dxfId="2188" priority="301" operator="containsText" text="Moderado">
      <formula>NOT(ISERROR(SEARCH("Moderado",J50)))</formula>
    </cfRule>
    <cfRule type="containsText" dxfId="2187" priority="302" operator="containsText" text="Alto">
      <formula>NOT(ISERROR(SEARCH("Alto",J50)))</formula>
    </cfRule>
    <cfRule type="containsText" dxfId="2186" priority="303" operator="containsText" text="Extremo">
      <formula>NOT(ISERROR(SEARCH("Extremo",J50)))</formula>
    </cfRule>
    <cfRule type="colorScale" priority="304">
      <colorScale>
        <cfvo type="min"/>
        <cfvo type="max"/>
        <color rgb="FFFF7128"/>
        <color rgb="FFFFEF9C"/>
      </colorScale>
    </cfRule>
  </conditionalFormatting>
  <conditionalFormatting sqref="M50:M54">
    <cfRule type="containsText" dxfId="2185" priority="275" operator="containsText" text="Moderado">
      <formula>NOT(ISERROR(SEARCH("Moderado",M50)))</formula>
    </cfRule>
    <cfRule type="containsText" dxfId="2184" priority="295" operator="containsText" text="Bajo">
      <formula>NOT(ISERROR(SEARCH("Bajo",M50)))</formula>
    </cfRule>
    <cfRule type="containsText" dxfId="2183" priority="296" operator="containsText" text="Moderado">
      <formula>NOT(ISERROR(SEARCH("Moderado",M50)))</formula>
    </cfRule>
    <cfRule type="containsText" dxfId="2182" priority="297" operator="containsText" text="Alto">
      <formula>NOT(ISERROR(SEARCH("Alto",M50)))</formula>
    </cfRule>
    <cfRule type="containsText" dxfId="2181" priority="298" operator="containsText" text="Extremo">
      <formula>NOT(ISERROR(SEARCH("Extremo",M50)))</formula>
    </cfRule>
    <cfRule type="colorScale" priority="299">
      <colorScale>
        <cfvo type="min"/>
        <cfvo type="max"/>
        <color rgb="FFFF7128"/>
        <color rgb="FFFFEF9C"/>
      </colorScale>
    </cfRule>
  </conditionalFormatting>
  <conditionalFormatting sqref="N50">
    <cfRule type="containsText" dxfId="2180" priority="289" operator="containsText" text="3- Moderado">
      <formula>NOT(ISERROR(SEARCH("3- Moderado",N50)))</formula>
    </cfRule>
    <cfRule type="containsText" dxfId="2179" priority="290" operator="containsText" text="6- Moderado">
      <formula>NOT(ISERROR(SEARCH("6- Moderado",N50)))</formula>
    </cfRule>
    <cfRule type="containsText" dxfId="2178" priority="291" operator="containsText" text="4- Moderado">
      <formula>NOT(ISERROR(SEARCH("4- Moderado",N50)))</formula>
    </cfRule>
    <cfRule type="containsText" dxfId="2177" priority="292" operator="containsText" text="3- Bajo">
      <formula>NOT(ISERROR(SEARCH("3- Bajo",N50)))</formula>
    </cfRule>
    <cfRule type="containsText" dxfId="2176" priority="293" operator="containsText" text="4- Bajo">
      <formula>NOT(ISERROR(SEARCH("4- Bajo",N50)))</formula>
    </cfRule>
    <cfRule type="containsText" dxfId="2175" priority="294" operator="containsText" text="1- Bajo">
      <formula>NOT(ISERROR(SEARCH("1- Bajo",N50)))</formula>
    </cfRule>
  </conditionalFormatting>
  <conditionalFormatting sqref="H50:H54">
    <cfRule type="containsText" dxfId="2174" priority="276" operator="containsText" text="Muy Alta">
      <formula>NOT(ISERROR(SEARCH("Muy Alta",H50)))</formula>
    </cfRule>
    <cfRule type="containsText" dxfId="2173" priority="277" operator="containsText" text="Alta">
      <formula>NOT(ISERROR(SEARCH("Alta",H50)))</formula>
    </cfRule>
    <cfRule type="containsText" dxfId="2172" priority="278" operator="containsText" text="Muy Alta">
      <formula>NOT(ISERROR(SEARCH("Muy Alta",H50)))</formula>
    </cfRule>
    <cfRule type="containsText" dxfId="2171" priority="283" operator="containsText" text="Muy Baja">
      <formula>NOT(ISERROR(SEARCH("Muy Baja",H50)))</formula>
    </cfRule>
    <cfRule type="containsText" dxfId="2170" priority="284" operator="containsText" text="Baja">
      <formula>NOT(ISERROR(SEARCH("Baja",H50)))</formula>
    </cfRule>
    <cfRule type="containsText" dxfId="2169" priority="285" operator="containsText" text="Media">
      <formula>NOT(ISERROR(SEARCH("Media",H50)))</formula>
    </cfRule>
    <cfRule type="containsText" dxfId="2168" priority="286" operator="containsText" text="Alta">
      <formula>NOT(ISERROR(SEARCH("Alta",H50)))</formula>
    </cfRule>
    <cfRule type="containsText" dxfId="2167" priority="288" operator="containsText" text="Muy Alta">
      <formula>NOT(ISERROR(SEARCH("Muy Alta",H50)))</formula>
    </cfRule>
  </conditionalFormatting>
  <conditionalFormatting sqref="I50:I54">
    <cfRule type="containsText" dxfId="2166" priority="279" operator="containsText" text="Catastrófico">
      <formula>NOT(ISERROR(SEARCH("Catastrófico",I50)))</formula>
    </cfRule>
    <cfRule type="containsText" dxfId="2165" priority="280" operator="containsText" text="Mayor">
      <formula>NOT(ISERROR(SEARCH("Mayor",I50)))</formula>
    </cfRule>
    <cfRule type="containsText" dxfId="2164" priority="281" operator="containsText" text="Menor">
      <formula>NOT(ISERROR(SEARCH("Menor",I50)))</formula>
    </cfRule>
    <cfRule type="containsText" dxfId="2163" priority="282" operator="containsText" text="Leve">
      <formula>NOT(ISERROR(SEARCH("Leve",I50)))</formula>
    </cfRule>
    <cfRule type="containsText" dxfId="2162" priority="287" operator="containsText" text="Moderado">
      <formula>NOT(ISERROR(SEARCH("Moderado",I50)))</formula>
    </cfRule>
  </conditionalFormatting>
  <conditionalFormatting sqref="K50:K54">
    <cfRule type="containsText" dxfId="2161" priority="274" operator="containsText" text="Media">
      <formula>NOT(ISERROR(SEARCH("Media",K50)))</formula>
    </cfRule>
  </conditionalFormatting>
  <conditionalFormatting sqref="L50:L54">
    <cfRule type="containsText" dxfId="2160" priority="273" operator="containsText" text="Moderado">
      <formula>NOT(ISERROR(SEARCH("Moderado",L50)))</formula>
    </cfRule>
  </conditionalFormatting>
  <conditionalFormatting sqref="J50:J54">
    <cfRule type="containsText" dxfId="2159" priority="272" operator="containsText" text="Moderado">
      <formula>NOT(ISERROR(SEARCH("Moderado",J50)))</formula>
    </cfRule>
  </conditionalFormatting>
  <conditionalFormatting sqref="J50:J54">
    <cfRule type="containsText" dxfId="2158" priority="270" operator="containsText" text="Bajo">
      <formula>NOT(ISERROR(SEARCH("Bajo",J50)))</formula>
    </cfRule>
    <cfRule type="containsText" dxfId="2157" priority="271" operator="containsText" text="Extremo">
      <formula>NOT(ISERROR(SEARCH("Extremo",J50)))</formula>
    </cfRule>
  </conditionalFormatting>
  <conditionalFormatting sqref="K50:K54">
    <cfRule type="containsText" dxfId="2156" priority="268" operator="containsText" text="Baja">
      <formula>NOT(ISERROR(SEARCH("Baja",K50)))</formula>
    </cfRule>
    <cfRule type="containsText" dxfId="2155" priority="269" operator="containsText" text="Muy Baja">
      <formula>NOT(ISERROR(SEARCH("Muy Baja",K50)))</formula>
    </cfRule>
  </conditionalFormatting>
  <conditionalFormatting sqref="K50:K54">
    <cfRule type="containsText" dxfId="2154" priority="266" operator="containsText" text="Muy Alta">
      <formula>NOT(ISERROR(SEARCH("Muy Alta",K50)))</formula>
    </cfRule>
    <cfRule type="containsText" dxfId="2153" priority="267" operator="containsText" text="Alta">
      <formula>NOT(ISERROR(SEARCH("Alta",K50)))</formula>
    </cfRule>
  </conditionalFormatting>
  <conditionalFormatting sqref="L50:L54">
    <cfRule type="containsText" dxfId="2152" priority="262" operator="containsText" text="Catastrófico">
      <formula>NOT(ISERROR(SEARCH("Catastrófico",L50)))</formula>
    </cfRule>
    <cfRule type="containsText" dxfId="2151" priority="263" operator="containsText" text="Mayor">
      <formula>NOT(ISERROR(SEARCH("Mayor",L50)))</formula>
    </cfRule>
    <cfRule type="containsText" dxfId="2150" priority="264" operator="containsText" text="Menor">
      <formula>NOT(ISERROR(SEARCH("Menor",L50)))</formula>
    </cfRule>
    <cfRule type="containsText" dxfId="2149" priority="265" operator="containsText" text="Leve">
      <formula>NOT(ISERROR(SEARCH("Leve",L50)))</formula>
    </cfRule>
  </conditionalFormatting>
  <conditionalFormatting sqref="K60:L60">
    <cfRule type="containsText" dxfId="2148" priority="256" operator="containsText" text="3- Moderado">
      <formula>NOT(ISERROR(SEARCH("3- Moderado",K60)))</formula>
    </cfRule>
    <cfRule type="containsText" dxfId="2147" priority="257" operator="containsText" text="6- Moderado">
      <formula>NOT(ISERROR(SEARCH("6- Moderado",K60)))</formula>
    </cfRule>
    <cfRule type="containsText" dxfId="2146" priority="258" operator="containsText" text="4- Moderado">
      <formula>NOT(ISERROR(SEARCH("4- Moderado",K60)))</formula>
    </cfRule>
    <cfRule type="containsText" dxfId="2145" priority="259" operator="containsText" text="3- Bajo">
      <formula>NOT(ISERROR(SEARCH("3- Bajo",K60)))</formula>
    </cfRule>
    <cfRule type="containsText" dxfId="2144" priority="260" operator="containsText" text="4- Bajo">
      <formula>NOT(ISERROR(SEARCH("4- Bajo",K60)))</formula>
    </cfRule>
    <cfRule type="containsText" dxfId="2143" priority="261" operator="containsText" text="1- Bajo">
      <formula>NOT(ISERROR(SEARCH("1- Bajo",K60)))</formula>
    </cfRule>
  </conditionalFormatting>
  <conditionalFormatting sqref="H60:I60">
    <cfRule type="containsText" dxfId="2142" priority="250" operator="containsText" text="3- Moderado">
      <formula>NOT(ISERROR(SEARCH("3- Moderado",H60)))</formula>
    </cfRule>
    <cfRule type="containsText" dxfId="2141" priority="251" operator="containsText" text="6- Moderado">
      <formula>NOT(ISERROR(SEARCH("6- Moderado",H60)))</formula>
    </cfRule>
    <cfRule type="containsText" dxfId="2140" priority="252" operator="containsText" text="4- Moderado">
      <formula>NOT(ISERROR(SEARCH("4- Moderado",H60)))</formula>
    </cfRule>
    <cfRule type="containsText" dxfId="2139" priority="253" operator="containsText" text="3- Bajo">
      <formula>NOT(ISERROR(SEARCH("3- Bajo",H60)))</formula>
    </cfRule>
    <cfRule type="containsText" dxfId="2138" priority="254" operator="containsText" text="4- Bajo">
      <formula>NOT(ISERROR(SEARCH("4- Bajo",H60)))</formula>
    </cfRule>
    <cfRule type="containsText" dxfId="2137" priority="255" operator="containsText" text="1- Bajo">
      <formula>NOT(ISERROR(SEARCH("1- Bajo",H60)))</formula>
    </cfRule>
  </conditionalFormatting>
  <conditionalFormatting sqref="A60 C60:E60">
    <cfRule type="containsText" dxfId="2136" priority="244" operator="containsText" text="3- Moderado">
      <formula>NOT(ISERROR(SEARCH("3- Moderado",A60)))</formula>
    </cfRule>
    <cfRule type="containsText" dxfId="2135" priority="245" operator="containsText" text="6- Moderado">
      <formula>NOT(ISERROR(SEARCH("6- Moderado",A60)))</formula>
    </cfRule>
    <cfRule type="containsText" dxfId="2134" priority="246" operator="containsText" text="4- Moderado">
      <formula>NOT(ISERROR(SEARCH("4- Moderado",A60)))</formula>
    </cfRule>
    <cfRule type="containsText" dxfId="2133" priority="247" operator="containsText" text="3- Bajo">
      <formula>NOT(ISERROR(SEARCH("3- Bajo",A60)))</formula>
    </cfRule>
    <cfRule type="containsText" dxfId="2132" priority="248" operator="containsText" text="4- Bajo">
      <formula>NOT(ISERROR(SEARCH("4- Bajo",A60)))</formula>
    </cfRule>
    <cfRule type="containsText" dxfId="2131" priority="249" operator="containsText" text="1- Bajo">
      <formula>NOT(ISERROR(SEARCH("1- Bajo",A60)))</formula>
    </cfRule>
  </conditionalFormatting>
  <conditionalFormatting sqref="F60:G60">
    <cfRule type="containsText" dxfId="2130" priority="238" operator="containsText" text="3- Moderado">
      <formula>NOT(ISERROR(SEARCH("3- Moderado",F60)))</formula>
    </cfRule>
    <cfRule type="containsText" dxfId="2129" priority="239" operator="containsText" text="6- Moderado">
      <formula>NOT(ISERROR(SEARCH("6- Moderado",F60)))</formula>
    </cfRule>
    <cfRule type="containsText" dxfId="2128" priority="240" operator="containsText" text="4- Moderado">
      <formula>NOT(ISERROR(SEARCH("4- Moderado",F60)))</formula>
    </cfRule>
    <cfRule type="containsText" dxfId="2127" priority="241" operator="containsText" text="3- Bajo">
      <formula>NOT(ISERROR(SEARCH("3- Bajo",F60)))</formula>
    </cfRule>
    <cfRule type="containsText" dxfId="2126" priority="242" operator="containsText" text="4- Bajo">
      <formula>NOT(ISERROR(SEARCH("4- Bajo",F60)))</formula>
    </cfRule>
    <cfRule type="containsText" dxfId="2125" priority="243" operator="containsText" text="1- Bajo">
      <formula>NOT(ISERROR(SEARCH("1- Bajo",F60)))</formula>
    </cfRule>
  </conditionalFormatting>
  <conditionalFormatting sqref="J60:J64">
    <cfRule type="containsText" dxfId="2124" priority="233" operator="containsText" text="Bajo">
      <formula>NOT(ISERROR(SEARCH("Bajo",J60)))</formula>
    </cfRule>
    <cfRule type="containsText" dxfId="2123" priority="234" operator="containsText" text="Moderado">
      <formula>NOT(ISERROR(SEARCH("Moderado",J60)))</formula>
    </cfRule>
    <cfRule type="containsText" dxfId="2122" priority="235" operator="containsText" text="Alto">
      <formula>NOT(ISERROR(SEARCH("Alto",J60)))</formula>
    </cfRule>
    <cfRule type="containsText" dxfId="2121" priority="236" operator="containsText" text="Extremo">
      <formula>NOT(ISERROR(SEARCH("Extremo",J60)))</formula>
    </cfRule>
    <cfRule type="colorScale" priority="237">
      <colorScale>
        <cfvo type="min"/>
        <cfvo type="max"/>
        <color rgb="FFFF7128"/>
        <color rgb="FFFFEF9C"/>
      </colorScale>
    </cfRule>
  </conditionalFormatting>
  <conditionalFormatting sqref="M60:M64">
    <cfRule type="containsText" dxfId="2120" priority="208" operator="containsText" text="Moderado">
      <formula>NOT(ISERROR(SEARCH("Moderado",M60)))</formula>
    </cfRule>
    <cfRule type="containsText" dxfId="2119" priority="228" operator="containsText" text="Bajo">
      <formula>NOT(ISERROR(SEARCH("Bajo",M60)))</formula>
    </cfRule>
    <cfRule type="containsText" dxfId="2118" priority="229" operator="containsText" text="Moderado">
      <formula>NOT(ISERROR(SEARCH("Moderado",M60)))</formula>
    </cfRule>
    <cfRule type="containsText" dxfId="2117" priority="230" operator="containsText" text="Alto">
      <formula>NOT(ISERROR(SEARCH("Alto",M60)))</formula>
    </cfRule>
    <cfRule type="containsText" dxfId="2116" priority="231" operator="containsText" text="Extremo">
      <formula>NOT(ISERROR(SEARCH("Extremo",M60)))</formula>
    </cfRule>
    <cfRule type="colorScale" priority="232">
      <colorScale>
        <cfvo type="min"/>
        <cfvo type="max"/>
        <color rgb="FFFF7128"/>
        <color rgb="FFFFEF9C"/>
      </colorScale>
    </cfRule>
  </conditionalFormatting>
  <conditionalFormatting sqref="N60">
    <cfRule type="containsText" dxfId="2115" priority="222" operator="containsText" text="3- Moderado">
      <formula>NOT(ISERROR(SEARCH("3- Moderado",N60)))</formula>
    </cfRule>
    <cfRule type="containsText" dxfId="2114" priority="223" operator="containsText" text="6- Moderado">
      <formula>NOT(ISERROR(SEARCH("6- Moderado",N60)))</formula>
    </cfRule>
    <cfRule type="containsText" dxfId="2113" priority="224" operator="containsText" text="4- Moderado">
      <formula>NOT(ISERROR(SEARCH("4- Moderado",N60)))</formula>
    </cfRule>
    <cfRule type="containsText" dxfId="2112" priority="225" operator="containsText" text="3- Bajo">
      <formula>NOT(ISERROR(SEARCH("3- Bajo",N60)))</formula>
    </cfRule>
    <cfRule type="containsText" dxfId="2111" priority="226" operator="containsText" text="4- Bajo">
      <formula>NOT(ISERROR(SEARCH("4- Bajo",N60)))</formula>
    </cfRule>
    <cfRule type="containsText" dxfId="2110" priority="227" operator="containsText" text="1- Bajo">
      <formula>NOT(ISERROR(SEARCH("1- Bajo",N60)))</formula>
    </cfRule>
  </conditionalFormatting>
  <conditionalFormatting sqref="H60:H64">
    <cfRule type="containsText" dxfId="2109" priority="209" operator="containsText" text="Muy Alta">
      <formula>NOT(ISERROR(SEARCH("Muy Alta",H60)))</formula>
    </cfRule>
    <cfRule type="containsText" dxfId="2108" priority="210" operator="containsText" text="Alta">
      <formula>NOT(ISERROR(SEARCH("Alta",H60)))</formula>
    </cfRule>
    <cfRule type="containsText" dxfId="2107" priority="211" operator="containsText" text="Muy Alta">
      <formula>NOT(ISERROR(SEARCH("Muy Alta",H60)))</formula>
    </cfRule>
    <cfRule type="containsText" dxfId="2106" priority="216" operator="containsText" text="Muy Baja">
      <formula>NOT(ISERROR(SEARCH("Muy Baja",H60)))</formula>
    </cfRule>
    <cfRule type="containsText" dxfId="2105" priority="217" operator="containsText" text="Baja">
      <formula>NOT(ISERROR(SEARCH("Baja",H60)))</formula>
    </cfRule>
    <cfRule type="containsText" dxfId="2104" priority="218" operator="containsText" text="Media">
      <formula>NOT(ISERROR(SEARCH("Media",H60)))</formula>
    </cfRule>
    <cfRule type="containsText" dxfId="2103" priority="219" operator="containsText" text="Alta">
      <formula>NOT(ISERROR(SEARCH("Alta",H60)))</formula>
    </cfRule>
    <cfRule type="containsText" dxfId="2102" priority="221" operator="containsText" text="Muy Alta">
      <formula>NOT(ISERROR(SEARCH("Muy Alta",H60)))</formula>
    </cfRule>
  </conditionalFormatting>
  <conditionalFormatting sqref="I60:I64">
    <cfRule type="containsText" dxfId="2101" priority="212" operator="containsText" text="Catastrófico">
      <formula>NOT(ISERROR(SEARCH("Catastrófico",I60)))</formula>
    </cfRule>
    <cfRule type="containsText" dxfId="2100" priority="213" operator="containsText" text="Mayor">
      <formula>NOT(ISERROR(SEARCH("Mayor",I60)))</formula>
    </cfRule>
    <cfRule type="containsText" dxfId="2099" priority="214" operator="containsText" text="Menor">
      <formula>NOT(ISERROR(SEARCH("Menor",I60)))</formula>
    </cfRule>
    <cfRule type="containsText" dxfId="2098" priority="215" operator="containsText" text="Leve">
      <formula>NOT(ISERROR(SEARCH("Leve",I60)))</formula>
    </cfRule>
    <cfRule type="containsText" dxfId="2097" priority="220" operator="containsText" text="Moderado">
      <formula>NOT(ISERROR(SEARCH("Moderado",I60)))</formula>
    </cfRule>
  </conditionalFormatting>
  <conditionalFormatting sqref="K60:K64">
    <cfRule type="containsText" dxfId="2096" priority="207" operator="containsText" text="Media">
      <formula>NOT(ISERROR(SEARCH("Media",K60)))</formula>
    </cfRule>
  </conditionalFormatting>
  <conditionalFormatting sqref="L60:L64">
    <cfRule type="containsText" dxfId="2095" priority="206" operator="containsText" text="Moderado">
      <formula>NOT(ISERROR(SEARCH("Moderado",L60)))</formula>
    </cfRule>
  </conditionalFormatting>
  <conditionalFormatting sqref="J60:J64">
    <cfRule type="containsText" dxfId="2094" priority="205" operator="containsText" text="Moderado">
      <formula>NOT(ISERROR(SEARCH("Moderado",J60)))</formula>
    </cfRule>
  </conditionalFormatting>
  <conditionalFormatting sqref="J60:J64">
    <cfRule type="containsText" dxfId="2093" priority="203" operator="containsText" text="Bajo">
      <formula>NOT(ISERROR(SEARCH("Bajo",J60)))</formula>
    </cfRule>
    <cfRule type="containsText" dxfId="2092" priority="204" operator="containsText" text="Extremo">
      <formula>NOT(ISERROR(SEARCH("Extremo",J60)))</formula>
    </cfRule>
  </conditionalFormatting>
  <conditionalFormatting sqref="K60:K64">
    <cfRule type="containsText" dxfId="2091" priority="201" operator="containsText" text="Baja">
      <formula>NOT(ISERROR(SEARCH("Baja",K60)))</formula>
    </cfRule>
    <cfRule type="containsText" dxfId="2090" priority="202" operator="containsText" text="Muy Baja">
      <formula>NOT(ISERROR(SEARCH("Muy Baja",K60)))</formula>
    </cfRule>
  </conditionalFormatting>
  <conditionalFormatting sqref="K60:K64">
    <cfRule type="containsText" dxfId="2089" priority="199" operator="containsText" text="Muy Alta">
      <formula>NOT(ISERROR(SEARCH("Muy Alta",K60)))</formula>
    </cfRule>
    <cfRule type="containsText" dxfId="2088" priority="200" operator="containsText" text="Alta">
      <formula>NOT(ISERROR(SEARCH("Alta",K60)))</formula>
    </cfRule>
  </conditionalFormatting>
  <conditionalFormatting sqref="L60:L64">
    <cfRule type="containsText" dxfId="2087" priority="195" operator="containsText" text="Catastrófico">
      <formula>NOT(ISERROR(SEARCH("Catastrófico",L60)))</formula>
    </cfRule>
    <cfRule type="containsText" dxfId="2086" priority="196" operator="containsText" text="Mayor">
      <formula>NOT(ISERROR(SEARCH("Mayor",L60)))</formula>
    </cfRule>
    <cfRule type="containsText" dxfId="2085" priority="197" operator="containsText" text="Menor">
      <formula>NOT(ISERROR(SEARCH("Menor",L60)))</formula>
    </cfRule>
    <cfRule type="containsText" dxfId="2084" priority="198" operator="containsText" text="Leve">
      <formula>NOT(ISERROR(SEARCH("Leve",L60)))</formula>
    </cfRule>
  </conditionalFormatting>
  <conditionalFormatting sqref="B55">
    <cfRule type="containsText" dxfId="2083" priority="135" operator="containsText" text="3- Moderado">
      <formula>NOT(ISERROR(SEARCH("3- Moderado",B55)))</formula>
    </cfRule>
    <cfRule type="containsText" dxfId="2082" priority="136" operator="containsText" text="6- Moderado">
      <formula>NOT(ISERROR(SEARCH("6- Moderado",B55)))</formula>
    </cfRule>
    <cfRule type="containsText" dxfId="2081" priority="137" operator="containsText" text="4- Moderado">
      <formula>NOT(ISERROR(SEARCH("4- Moderado",B55)))</formula>
    </cfRule>
    <cfRule type="containsText" dxfId="2080" priority="138" operator="containsText" text="3- Bajo">
      <formula>NOT(ISERROR(SEARCH("3- Bajo",B55)))</formula>
    </cfRule>
    <cfRule type="containsText" dxfId="2079" priority="139" operator="containsText" text="4- Bajo">
      <formula>NOT(ISERROR(SEARCH("4- Bajo",B55)))</formula>
    </cfRule>
    <cfRule type="containsText" dxfId="2078" priority="140" operator="containsText" text="1- Bajo">
      <formula>NOT(ISERROR(SEARCH("1- Bajo",B55)))</formula>
    </cfRule>
  </conditionalFormatting>
  <conditionalFormatting sqref="K55:L55">
    <cfRule type="containsText" dxfId="2077" priority="129" operator="containsText" text="3- Moderado">
      <formula>NOT(ISERROR(SEARCH("3- Moderado",K55)))</formula>
    </cfRule>
    <cfRule type="containsText" dxfId="2076" priority="130" operator="containsText" text="6- Moderado">
      <formula>NOT(ISERROR(SEARCH("6- Moderado",K55)))</formula>
    </cfRule>
    <cfRule type="containsText" dxfId="2075" priority="131" operator="containsText" text="4- Moderado">
      <formula>NOT(ISERROR(SEARCH("4- Moderado",K55)))</formula>
    </cfRule>
    <cfRule type="containsText" dxfId="2074" priority="132" operator="containsText" text="3- Bajo">
      <formula>NOT(ISERROR(SEARCH("3- Bajo",K55)))</formula>
    </cfRule>
    <cfRule type="containsText" dxfId="2073" priority="133" operator="containsText" text="4- Bajo">
      <formula>NOT(ISERROR(SEARCH("4- Bajo",K55)))</formula>
    </cfRule>
    <cfRule type="containsText" dxfId="2072" priority="134" operator="containsText" text="1- Bajo">
      <formula>NOT(ISERROR(SEARCH("1- Bajo",K55)))</formula>
    </cfRule>
  </conditionalFormatting>
  <conditionalFormatting sqref="H55:I55">
    <cfRule type="containsText" dxfId="2071" priority="123" operator="containsText" text="3- Moderado">
      <formula>NOT(ISERROR(SEARCH("3- Moderado",H55)))</formula>
    </cfRule>
    <cfRule type="containsText" dxfId="2070" priority="124" operator="containsText" text="6- Moderado">
      <formula>NOT(ISERROR(SEARCH("6- Moderado",H55)))</formula>
    </cfRule>
    <cfRule type="containsText" dxfId="2069" priority="125" operator="containsText" text="4- Moderado">
      <formula>NOT(ISERROR(SEARCH("4- Moderado",H55)))</formula>
    </cfRule>
    <cfRule type="containsText" dxfId="2068" priority="126" operator="containsText" text="3- Bajo">
      <formula>NOT(ISERROR(SEARCH("3- Bajo",H55)))</formula>
    </cfRule>
    <cfRule type="containsText" dxfId="2067" priority="127" operator="containsText" text="4- Bajo">
      <formula>NOT(ISERROR(SEARCH("4- Bajo",H55)))</formula>
    </cfRule>
    <cfRule type="containsText" dxfId="2066" priority="128" operator="containsText" text="1- Bajo">
      <formula>NOT(ISERROR(SEARCH("1- Bajo",H55)))</formula>
    </cfRule>
  </conditionalFormatting>
  <conditionalFormatting sqref="A55 C55:E55">
    <cfRule type="containsText" dxfId="2065" priority="117" operator="containsText" text="3- Moderado">
      <formula>NOT(ISERROR(SEARCH("3- Moderado",A55)))</formula>
    </cfRule>
    <cfRule type="containsText" dxfId="2064" priority="118" operator="containsText" text="6- Moderado">
      <formula>NOT(ISERROR(SEARCH("6- Moderado",A55)))</formula>
    </cfRule>
    <cfRule type="containsText" dxfId="2063" priority="119" operator="containsText" text="4- Moderado">
      <formula>NOT(ISERROR(SEARCH("4- Moderado",A55)))</formula>
    </cfRule>
    <cfRule type="containsText" dxfId="2062" priority="120" operator="containsText" text="3- Bajo">
      <formula>NOT(ISERROR(SEARCH("3- Bajo",A55)))</formula>
    </cfRule>
    <cfRule type="containsText" dxfId="2061" priority="121" operator="containsText" text="4- Bajo">
      <formula>NOT(ISERROR(SEARCH("4- Bajo",A55)))</formula>
    </cfRule>
    <cfRule type="containsText" dxfId="2060" priority="122" operator="containsText" text="1- Bajo">
      <formula>NOT(ISERROR(SEARCH("1- Bajo",A55)))</formula>
    </cfRule>
  </conditionalFormatting>
  <conditionalFormatting sqref="F55:G55">
    <cfRule type="containsText" dxfId="2059" priority="111" operator="containsText" text="3- Moderado">
      <formula>NOT(ISERROR(SEARCH("3- Moderado",F55)))</formula>
    </cfRule>
    <cfRule type="containsText" dxfId="2058" priority="112" operator="containsText" text="6- Moderado">
      <formula>NOT(ISERROR(SEARCH("6- Moderado",F55)))</formula>
    </cfRule>
    <cfRule type="containsText" dxfId="2057" priority="113" operator="containsText" text="4- Moderado">
      <formula>NOT(ISERROR(SEARCH("4- Moderado",F55)))</formula>
    </cfRule>
    <cfRule type="containsText" dxfId="2056" priority="114" operator="containsText" text="3- Bajo">
      <formula>NOT(ISERROR(SEARCH("3- Bajo",F55)))</formula>
    </cfRule>
    <cfRule type="containsText" dxfId="2055" priority="115" operator="containsText" text="4- Bajo">
      <formula>NOT(ISERROR(SEARCH("4- Bajo",F55)))</formula>
    </cfRule>
    <cfRule type="containsText" dxfId="2054" priority="116" operator="containsText" text="1- Bajo">
      <formula>NOT(ISERROR(SEARCH("1- Bajo",F55)))</formula>
    </cfRule>
  </conditionalFormatting>
  <conditionalFormatting sqref="J55:J59">
    <cfRule type="containsText" dxfId="2053" priority="106" operator="containsText" text="Bajo">
      <formula>NOT(ISERROR(SEARCH("Bajo",J55)))</formula>
    </cfRule>
    <cfRule type="containsText" dxfId="2052" priority="107" operator="containsText" text="Moderado">
      <formula>NOT(ISERROR(SEARCH("Moderado",J55)))</formula>
    </cfRule>
    <cfRule type="containsText" dxfId="2051" priority="108" operator="containsText" text="Alto">
      <formula>NOT(ISERROR(SEARCH("Alto",J55)))</formula>
    </cfRule>
    <cfRule type="containsText" dxfId="2050" priority="109" operator="containsText" text="Extremo">
      <formula>NOT(ISERROR(SEARCH("Extremo",J55)))</formula>
    </cfRule>
    <cfRule type="colorScale" priority="110">
      <colorScale>
        <cfvo type="min"/>
        <cfvo type="max"/>
        <color rgb="FFFF7128"/>
        <color rgb="FFFFEF9C"/>
      </colorScale>
    </cfRule>
  </conditionalFormatting>
  <conditionalFormatting sqref="M55:M59">
    <cfRule type="containsText" dxfId="2049" priority="81" operator="containsText" text="Moderado">
      <formula>NOT(ISERROR(SEARCH("Moderado",M55)))</formula>
    </cfRule>
    <cfRule type="containsText" dxfId="2048" priority="101" operator="containsText" text="Bajo">
      <formula>NOT(ISERROR(SEARCH("Bajo",M55)))</formula>
    </cfRule>
    <cfRule type="containsText" dxfId="2047" priority="102" operator="containsText" text="Moderado">
      <formula>NOT(ISERROR(SEARCH("Moderado",M55)))</formula>
    </cfRule>
    <cfRule type="containsText" dxfId="2046" priority="103" operator="containsText" text="Alto">
      <formula>NOT(ISERROR(SEARCH("Alto",M55)))</formula>
    </cfRule>
    <cfRule type="containsText" dxfId="2045" priority="104" operator="containsText" text="Extremo">
      <formula>NOT(ISERROR(SEARCH("Extremo",M55)))</formula>
    </cfRule>
    <cfRule type="colorScale" priority="105">
      <colorScale>
        <cfvo type="min"/>
        <cfvo type="max"/>
        <color rgb="FFFF7128"/>
        <color rgb="FFFFEF9C"/>
      </colorScale>
    </cfRule>
  </conditionalFormatting>
  <conditionalFormatting sqref="N55">
    <cfRule type="containsText" dxfId="2044" priority="95" operator="containsText" text="3- Moderado">
      <formula>NOT(ISERROR(SEARCH("3- Moderado",N55)))</formula>
    </cfRule>
    <cfRule type="containsText" dxfId="2043" priority="96" operator="containsText" text="6- Moderado">
      <formula>NOT(ISERROR(SEARCH("6- Moderado",N55)))</formula>
    </cfRule>
    <cfRule type="containsText" dxfId="2042" priority="97" operator="containsText" text="4- Moderado">
      <formula>NOT(ISERROR(SEARCH("4- Moderado",N55)))</formula>
    </cfRule>
    <cfRule type="containsText" dxfId="2041" priority="98" operator="containsText" text="3- Bajo">
      <formula>NOT(ISERROR(SEARCH("3- Bajo",N55)))</formula>
    </cfRule>
    <cfRule type="containsText" dxfId="2040" priority="99" operator="containsText" text="4- Bajo">
      <formula>NOT(ISERROR(SEARCH("4- Bajo",N55)))</formula>
    </cfRule>
    <cfRule type="containsText" dxfId="2039" priority="100" operator="containsText" text="1- Bajo">
      <formula>NOT(ISERROR(SEARCH("1- Bajo",N55)))</formula>
    </cfRule>
  </conditionalFormatting>
  <conditionalFormatting sqref="H55:H59">
    <cfRule type="containsText" dxfId="2038" priority="82" operator="containsText" text="Muy Alta">
      <formula>NOT(ISERROR(SEARCH("Muy Alta",H55)))</formula>
    </cfRule>
    <cfRule type="containsText" dxfId="2037" priority="83" operator="containsText" text="Alta">
      <formula>NOT(ISERROR(SEARCH("Alta",H55)))</formula>
    </cfRule>
    <cfRule type="containsText" dxfId="2036" priority="84" operator="containsText" text="Muy Alta">
      <formula>NOT(ISERROR(SEARCH("Muy Alta",H55)))</formula>
    </cfRule>
    <cfRule type="containsText" dxfId="2035" priority="89" operator="containsText" text="Muy Baja">
      <formula>NOT(ISERROR(SEARCH("Muy Baja",H55)))</formula>
    </cfRule>
    <cfRule type="containsText" dxfId="2034" priority="90" operator="containsText" text="Baja">
      <formula>NOT(ISERROR(SEARCH("Baja",H55)))</formula>
    </cfRule>
    <cfRule type="containsText" dxfId="2033" priority="91" operator="containsText" text="Media">
      <formula>NOT(ISERROR(SEARCH("Media",H55)))</formula>
    </cfRule>
    <cfRule type="containsText" dxfId="2032" priority="92" operator="containsText" text="Alta">
      <formula>NOT(ISERROR(SEARCH("Alta",H55)))</formula>
    </cfRule>
    <cfRule type="containsText" dxfId="2031" priority="94" operator="containsText" text="Muy Alta">
      <formula>NOT(ISERROR(SEARCH("Muy Alta",H55)))</formula>
    </cfRule>
  </conditionalFormatting>
  <conditionalFormatting sqref="I55:I59">
    <cfRule type="containsText" dxfId="2030" priority="85" operator="containsText" text="Catastrófico">
      <formula>NOT(ISERROR(SEARCH("Catastrófico",I55)))</formula>
    </cfRule>
    <cfRule type="containsText" dxfId="2029" priority="86" operator="containsText" text="Mayor">
      <formula>NOT(ISERROR(SEARCH("Mayor",I55)))</formula>
    </cfRule>
    <cfRule type="containsText" dxfId="2028" priority="87" operator="containsText" text="Menor">
      <formula>NOT(ISERROR(SEARCH("Menor",I55)))</formula>
    </cfRule>
    <cfRule type="containsText" dxfId="2027" priority="88" operator="containsText" text="Leve">
      <formula>NOT(ISERROR(SEARCH("Leve",I55)))</formula>
    </cfRule>
    <cfRule type="containsText" dxfId="2026" priority="93" operator="containsText" text="Moderado">
      <formula>NOT(ISERROR(SEARCH("Moderado",I55)))</formula>
    </cfRule>
  </conditionalFormatting>
  <conditionalFormatting sqref="K55:K59">
    <cfRule type="containsText" dxfId="2025" priority="80" operator="containsText" text="Media">
      <formula>NOT(ISERROR(SEARCH("Media",K55)))</formula>
    </cfRule>
  </conditionalFormatting>
  <conditionalFormatting sqref="L55:L59">
    <cfRule type="containsText" dxfId="2024" priority="79" operator="containsText" text="Moderado">
      <formula>NOT(ISERROR(SEARCH("Moderado",L55)))</formula>
    </cfRule>
  </conditionalFormatting>
  <conditionalFormatting sqref="J55:J59">
    <cfRule type="containsText" dxfId="2023" priority="78" operator="containsText" text="Moderado">
      <formula>NOT(ISERROR(SEARCH("Moderado",J55)))</formula>
    </cfRule>
  </conditionalFormatting>
  <conditionalFormatting sqref="J55:J59">
    <cfRule type="containsText" dxfId="2022" priority="76" operator="containsText" text="Bajo">
      <formula>NOT(ISERROR(SEARCH("Bajo",J55)))</formula>
    </cfRule>
    <cfRule type="containsText" dxfId="2021" priority="77" operator="containsText" text="Extremo">
      <formula>NOT(ISERROR(SEARCH("Extremo",J55)))</formula>
    </cfRule>
  </conditionalFormatting>
  <conditionalFormatting sqref="K55:K59">
    <cfRule type="containsText" dxfId="2020" priority="74" operator="containsText" text="Baja">
      <formula>NOT(ISERROR(SEARCH("Baja",K55)))</formula>
    </cfRule>
    <cfRule type="containsText" dxfId="2019" priority="75" operator="containsText" text="Muy Baja">
      <formula>NOT(ISERROR(SEARCH("Muy Baja",K55)))</formula>
    </cfRule>
  </conditionalFormatting>
  <conditionalFormatting sqref="K55:K59">
    <cfRule type="containsText" dxfId="2018" priority="72" operator="containsText" text="Muy Alta">
      <formula>NOT(ISERROR(SEARCH("Muy Alta",K55)))</formula>
    </cfRule>
    <cfRule type="containsText" dxfId="2017" priority="73" operator="containsText" text="Alta">
      <formula>NOT(ISERROR(SEARCH("Alta",K55)))</formula>
    </cfRule>
  </conditionalFormatting>
  <conditionalFormatting sqref="L55:L59">
    <cfRule type="containsText" dxfId="2016" priority="68" operator="containsText" text="Catastrófico">
      <formula>NOT(ISERROR(SEARCH("Catastrófico",L55)))</formula>
    </cfRule>
    <cfRule type="containsText" dxfId="2015" priority="69" operator="containsText" text="Mayor">
      <formula>NOT(ISERROR(SEARCH("Mayor",L55)))</formula>
    </cfRule>
    <cfRule type="containsText" dxfId="2014" priority="70" operator="containsText" text="Menor">
      <formula>NOT(ISERROR(SEARCH("Menor",L55)))</formula>
    </cfRule>
    <cfRule type="containsText" dxfId="2013" priority="71" operator="containsText" text="Leve">
      <formula>NOT(ISERROR(SEARCH("Leve",L55)))</formula>
    </cfRule>
  </conditionalFormatting>
  <conditionalFormatting sqref="J10:J19">
    <cfRule type="containsText" dxfId="2012" priority="849" operator="containsText" text="Bajo">
      <formula>NOT(ISERROR(SEARCH("Bajo",J10)))</formula>
    </cfRule>
    <cfRule type="containsText" dxfId="2011" priority="850" operator="containsText" text="Moderado">
      <formula>NOT(ISERROR(SEARCH("Moderado",J10)))</formula>
    </cfRule>
    <cfRule type="containsText" dxfId="2010" priority="851" operator="containsText" text="Alto">
      <formula>NOT(ISERROR(SEARCH("Alto",J10)))</formula>
    </cfRule>
    <cfRule type="containsText" dxfId="2009" priority="852" operator="containsText" text="Extremo">
      <formula>NOT(ISERROR(SEARCH("Extremo",J10)))</formula>
    </cfRule>
    <cfRule type="colorScale" priority="853">
      <colorScale>
        <cfvo type="min"/>
        <cfvo type="max"/>
        <color rgb="FFFF7128"/>
        <color rgb="FFFFEF9C"/>
      </colorScale>
    </cfRule>
  </conditionalFormatting>
  <conditionalFormatting sqref="M10:M19">
    <cfRule type="containsText" dxfId="2008" priority="854" operator="containsText" text="Moderado">
      <formula>NOT(ISERROR(SEARCH("Moderado",M10)))</formula>
    </cfRule>
    <cfRule type="containsText" dxfId="2007" priority="855" operator="containsText" text="Bajo">
      <formula>NOT(ISERROR(SEARCH("Bajo",M10)))</formula>
    </cfRule>
    <cfRule type="containsText" dxfId="2006" priority="856" operator="containsText" text="Moderado">
      <formula>NOT(ISERROR(SEARCH("Moderado",M10)))</formula>
    </cfRule>
    <cfRule type="containsText" dxfId="2005" priority="857" operator="containsText" text="Alto">
      <formula>NOT(ISERROR(SEARCH("Alto",M10)))</formula>
    </cfRule>
    <cfRule type="containsText" dxfId="2004" priority="858" operator="containsText" text="Extremo">
      <formula>NOT(ISERROR(SEARCH("Extremo",M10)))</formula>
    </cfRule>
    <cfRule type="colorScale" priority="859">
      <colorScale>
        <cfvo type="min"/>
        <cfvo type="max"/>
        <color rgb="FFFF7128"/>
        <color rgb="FFFFEF9C"/>
      </colorScale>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64"/>
  <sheetViews>
    <sheetView topLeftCell="A7" zoomScale="80" zoomScaleNormal="80" workbookViewId="0">
      <pane xSplit="2" ySplit="3" topLeftCell="C10" activePane="bottomRight" state="frozen"/>
      <selection pane="topRight" activeCell="B8" sqref="B8"/>
      <selection pane="bottomLeft" activeCell="A10" sqref="A10"/>
      <selection pane="bottomRight" activeCell="C10" sqref="C10:C14"/>
    </sheetView>
  </sheetViews>
  <sheetFormatPr baseColWidth="10" defaultColWidth="11.44140625" defaultRowHeight="13.8" x14ac:dyDescent="0.25"/>
  <cols>
    <col min="1" max="2" width="18.44140625" style="211" customWidth="1"/>
    <col min="3" max="3" width="15.5546875" style="84" customWidth="1"/>
    <col min="4" max="4" width="27.5546875" style="211" customWidth="1"/>
    <col min="5" max="5" width="18" style="231" customWidth="1"/>
    <col min="6" max="6" width="40.109375" style="84" customWidth="1"/>
    <col min="7" max="7" width="20.44140625" style="84" customWidth="1"/>
    <col min="8" max="8" width="10.44140625" style="171" customWidth="1"/>
    <col min="9" max="9" width="11.44140625" style="171" customWidth="1"/>
    <col min="10" max="10" width="10.109375" style="232" customWidth="1"/>
    <col min="11" max="11" width="11.44140625" style="171" customWidth="1"/>
    <col min="12" max="12" width="10.88671875" style="171" customWidth="1"/>
    <col min="13" max="13" width="18.33203125" style="171" bestFit="1" customWidth="1"/>
    <col min="14" max="14" width="18.33203125" style="84" bestFit="1" customWidth="1"/>
    <col min="15" max="15" width="50.6640625" style="268" customWidth="1"/>
    <col min="16" max="16" width="14.44140625" style="268" customWidth="1"/>
    <col min="17" max="17" width="14.5546875" style="268" customWidth="1"/>
    <col min="18" max="18" width="17.44140625" style="269" customWidth="1"/>
    <col min="19" max="19" width="16.33203125" style="269" customWidth="1"/>
    <col min="20" max="20" width="50.6640625" style="268" customWidth="1"/>
    <col min="21" max="176" width="11.44140625" style="273"/>
    <col min="177" max="278" width="11.44140625" style="268"/>
    <col min="279" max="16384" width="11.44140625" style="84"/>
  </cols>
  <sheetData>
    <row r="1" spans="1:278" s="214" customFormat="1" ht="16.5" customHeight="1" x14ac:dyDescent="0.25">
      <c r="A1" s="493"/>
      <c r="B1" s="494"/>
      <c r="C1" s="494"/>
      <c r="D1" s="497" t="s">
        <v>604</v>
      </c>
      <c r="E1" s="497"/>
      <c r="F1" s="497"/>
      <c r="G1" s="497"/>
      <c r="H1" s="497"/>
      <c r="I1" s="497"/>
      <c r="J1" s="497"/>
      <c r="K1" s="497"/>
      <c r="L1" s="497"/>
      <c r="M1" s="497"/>
      <c r="N1" s="497"/>
      <c r="O1" s="497"/>
      <c r="P1" s="497"/>
      <c r="Q1" s="498"/>
      <c r="R1" s="479" t="s">
        <v>201</v>
      </c>
      <c r="S1" s="479"/>
      <c r="T1" s="479"/>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row>
    <row r="2" spans="1:278" s="214" customFormat="1" ht="39.75" customHeight="1" x14ac:dyDescent="0.25">
      <c r="A2" s="495"/>
      <c r="B2" s="496"/>
      <c r="C2" s="496"/>
      <c r="D2" s="499"/>
      <c r="E2" s="499"/>
      <c r="F2" s="499"/>
      <c r="G2" s="499"/>
      <c r="H2" s="499"/>
      <c r="I2" s="499"/>
      <c r="J2" s="499"/>
      <c r="K2" s="499"/>
      <c r="L2" s="499"/>
      <c r="M2" s="499"/>
      <c r="N2" s="499"/>
      <c r="O2" s="499"/>
      <c r="P2" s="499"/>
      <c r="Q2" s="500"/>
      <c r="R2" s="479"/>
      <c r="S2" s="479"/>
      <c r="T2" s="479"/>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row>
    <row r="3" spans="1:278" s="214" customFormat="1" ht="3" customHeight="1" x14ac:dyDescent="0.25">
      <c r="A3" s="215"/>
      <c r="B3" s="215"/>
      <c r="C3" s="216"/>
      <c r="D3" s="499"/>
      <c r="E3" s="499"/>
      <c r="F3" s="499"/>
      <c r="G3" s="499"/>
      <c r="H3" s="499"/>
      <c r="I3" s="499"/>
      <c r="J3" s="499"/>
      <c r="K3" s="499"/>
      <c r="L3" s="499"/>
      <c r="M3" s="499"/>
      <c r="N3" s="499"/>
      <c r="O3" s="499"/>
      <c r="P3" s="499"/>
      <c r="Q3" s="500"/>
      <c r="R3" s="479"/>
      <c r="S3" s="479"/>
      <c r="T3" s="479"/>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row>
    <row r="4" spans="1:278" s="214" customFormat="1" ht="41.25" customHeight="1" x14ac:dyDescent="0.25">
      <c r="A4" s="480" t="s">
        <v>202</v>
      </c>
      <c r="B4" s="481"/>
      <c r="C4" s="482"/>
      <c r="D4" s="483" t="str">
        <f>'Mapa Final'!D4</f>
        <v>UNIDAD ADMINISTRATIVA</v>
      </c>
      <c r="E4" s="484"/>
      <c r="F4" s="484"/>
      <c r="G4" s="484"/>
      <c r="H4" s="484"/>
      <c r="I4" s="484"/>
      <c r="J4" s="484"/>
      <c r="K4" s="484"/>
      <c r="L4" s="484"/>
      <c r="M4" s="484"/>
      <c r="N4" s="485"/>
      <c r="O4" s="486"/>
      <c r="P4" s="486"/>
      <c r="Q4" s="486"/>
      <c r="R4" s="217"/>
      <c r="S4" s="217"/>
      <c r="T4" s="107"/>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row>
    <row r="5" spans="1:278" s="214" customFormat="1" ht="52.5" customHeight="1" x14ac:dyDescent="0.25">
      <c r="A5" s="480" t="s">
        <v>203</v>
      </c>
      <c r="B5" s="481"/>
      <c r="C5" s="482"/>
      <c r="D5" s="487"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368"/>
      <c r="F5" s="368"/>
      <c r="G5" s="368"/>
      <c r="H5" s="368"/>
      <c r="I5" s="368"/>
      <c r="J5" s="368"/>
      <c r="K5" s="368"/>
      <c r="L5" s="368"/>
      <c r="M5" s="368"/>
      <c r="N5" s="369"/>
      <c r="O5" s="107"/>
      <c r="P5" s="107"/>
      <c r="Q5" s="107"/>
      <c r="R5" s="217"/>
      <c r="S5" s="217"/>
      <c r="T5" s="107"/>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row>
    <row r="6" spans="1:278" s="214" customFormat="1" ht="32.25" customHeight="1" thickBot="1" x14ac:dyDescent="0.3">
      <c r="A6" s="480" t="s">
        <v>204</v>
      </c>
      <c r="B6" s="481"/>
      <c r="C6" s="482"/>
      <c r="D6" s="487" t="str">
        <f>'Mapa Final'!D6</f>
        <v xml:space="preserve">Nivel Central </v>
      </c>
      <c r="E6" s="368"/>
      <c r="F6" s="368"/>
      <c r="G6" s="368"/>
      <c r="H6" s="368"/>
      <c r="I6" s="368"/>
      <c r="J6" s="368"/>
      <c r="K6" s="368"/>
      <c r="L6" s="368"/>
      <c r="M6" s="368"/>
      <c r="N6" s="369"/>
      <c r="O6" s="107"/>
      <c r="P6" s="107"/>
      <c r="Q6" s="107"/>
      <c r="R6" s="217"/>
      <c r="S6" s="217"/>
      <c r="T6" s="107"/>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row>
    <row r="7" spans="1:278" s="220" customFormat="1" ht="46.5" customHeight="1" x14ac:dyDescent="0.3">
      <c r="A7" s="488" t="s">
        <v>571</v>
      </c>
      <c r="B7" s="489"/>
      <c r="C7" s="489"/>
      <c r="D7" s="489"/>
      <c r="E7" s="489"/>
      <c r="F7" s="490"/>
      <c r="G7" s="218"/>
      <c r="H7" s="491" t="s">
        <v>572</v>
      </c>
      <c r="I7" s="491"/>
      <c r="J7" s="491"/>
      <c r="K7" s="491" t="s">
        <v>573</v>
      </c>
      <c r="L7" s="491"/>
      <c r="M7" s="491"/>
      <c r="N7" s="492" t="s">
        <v>574</v>
      </c>
      <c r="O7" s="501" t="s">
        <v>575</v>
      </c>
      <c r="P7" s="503" t="s">
        <v>576</v>
      </c>
      <c r="Q7" s="504"/>
      <c r="R7" s="505" t="s">
        <v>577</v>
      </c>
      <c r="S7" s="506"/>
      <c r="T7" s="507" t="s">
        <v>605</v>
      </c>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c r="FK7" s="261"/>
      <c r="FL7" s="261"/>
      <c r="FM7" s="261"/>
      <c r="FN7" s="261"/>
      <c r="FO7" s="261"/>
      <c r="FP7" s="261"/>
      <c r="FQ7" s="261"/>
      <c r="FR7" s="261"/>
      <c r="FS7" s="261"/>
      <c r="FT7" s="261"/>
      <c r="FU7" s="262"/>
      <c r="FV7" s="262"/>
      <c r="FW7" s="262"/>
      <c r="FX7" s="262"/>
      <c r="FY7" s="262"/>
      <c r="FZ7" s="262"/>
      <c r="GA7" s="262"/>
      <c r="GB7" s="262"/>
      <c r="GC7" s="262"/>
      <c r="GD7" s="262"/>
      <c r="GE7" s="262"/>
      <c r="GF7" s="262"/>
      <c r="GG7" s="262"/>
      <c r="GH7" s="262"/>
      <c r="GI7" s="262"/>
      <c r="GJ7" s="262"/>
      <c r="GK7" s="262"/>
      <c r="GL7" s="262"/>
      <c r="GM7" s="262"/>
      <c r="GN7" s="262"/>
      <c r="GO7" s="262"/>
      <c r="GP7" s="262"/>
      <c r="GQ7" s="262"/>
      <c r="GR7" s="262"/>
      <c r="GS7" s="262"/>
      <c r="GT7" s="262"/>
      <c r="GU7" s="262"/>
      <c r="GV7" s="262"/>
      <c r="GW7" s="262"/>
      <c r="GX7" s="262"/>
      <c r="GY7" s="262"/>
      <c r="GZ7" s="262"/>
      <c r="HA7" s="262"/>
      <c r="HB7" s="262"/>
      <c r="HC7" s="262"/>
      <c r="HD7" s="262"/>
      <c r="HE7" s="262"/>
      <c r="HF7" s="262"/>
      <c r="HG7" s="262"/>
      <c r="HH7" s="262"/>
      <c r="HI7" s="262"/>
      <c r="HJ7" s="262"/>
      <c r="HK7" s="262"/>
      <c r="HL7" s="262"/>
      <c r="HM7" s="262"/>
      <c r="HN7" s="262"/>
      <c r="HO7" s="262"/>
      <c r="HP7" s="262"/>
      <c r="HQ7" s="262"/>
      <c r="HR7" s="262"/>
      <c r="HS7" s="262"/>
      <c r="HT7" s="262"/>
      <c r="HU7" s="262"/>
      <c r="HV7" s="262"/>
      <c r="HW7" s="262"/>
      <c r="HX7" s="262"/>
      <c r="HY7" s="262"/>
      <c r="HZ7" s="262"/>
      <c r="IA7" s="262"/>
      <c r="IB7" s="262"/>
      <c r="IC7" s="262"/>
      <c r="ID7" s="262"/>
      <c r="IE7" s="262"/>
      <c r="IF7" s="262"/>
      <c r="IG7" s="262"/>
      <c r="IH7" s="262"/>
      <c r="II7" s="262"/>
      <c r="IJ7" s="262"/>
      <c r="IK7" s="262"/>
      <c r="IL7" s="262"/>
      <c r="IM7" s="262"/>
      <c r="IN7" s="262"/>
      <c r="IO7" s="262"/>
      <c r="IP7" s="262"/>
      <c r="IQ7" s="262"/>
      <c r="IR7" s="262"/>
      <c r="IS7" s="262"/>
      <c r="IT7" s="262"/>
      <c r="IU7" s="262"/>
      <c r="IV7" s="262"/>
      <c r="IW7" s="262"/>
      <c r="IX7" s="262"/>
      <c r="IY7" s="262"/>
      <c r="IZ7" s="262"/>
      <c r="JA7" s="262"/>
      <c r="JB7" s="262"/>
      <c r="JC7" s="262"/>
      <c r="JD7" s="262"/>
      <c r="JE7" s="262"/>
      <c r="JF7" s="262"/>
      <c r="JG7" s="262"/>
      <c r="JH7" s="262"/>
      <c r="JI7" s="262"/>
      <c r="JJ7" s="262"/>
      <c r="JK7" s="262"/>
      <c r="JL7" s="262"/>
      <c r="JM7" s="262"/>
      <c r="JN7" s="262"/>
      <c r="JO7" s="262"/>
      <c r="JP7" s="262"/>
      <c r="JQ7" s="262"/>
      <c r="JR7" s="262"/>
    </row>
    <row r="8" spans="1:278" s="228" customFormat="1" ht="60.9" customHeight="1" x14ac:dyDescent="0.3">
      <c r="A8" s="221" t="s">
        <v>25</v>
      </c>
      <c r="B8" s="221" t="s">
        <v>212</v>
      </c>
      <c r="C8" s="222" t="s">
        <v>154</v>
      </c>
      <c r="D8" s="223" t="s">
        <v>213</v>
      </c>
      <c r="E8" s="221" t="s">
        <v>158</v>
      </c>
      <c r="F8" s="221" t="s">
        <v>160</v>
      </c>
      <c r="G8" s="221" t="s">
        <v>162</v>
      </c>
      <c r="H8" s="224" t="s">
        <v>579</v>
      </c>
      <c r="I8" s="224" t="s">
        <v>547</v>
      </c>
      <c r="J8" s="224" t="s">
        <v>580</v>
      </c>
      <c r="K8" s="224" t="s">
        <v>579</v>
      </c>
      <c r="L8" s="224" t="s">
        <v>581</v>
      </c>
      <c r="M8" s="224" t="s">
        <v>580</v>
      </c>
      <c r="N8" s="492"/>
      <c r="O8" s="502"/>
      <c r="P8" s="225" t="s">
        <v>582</v>
      </c>
      <c r="Q8" s="225" t="s">
        <v>583</v>
      </c>
      <c r="R8" s="226" t="s">
        <v>584</v>
      </c>
      <c r="S8" s="226" t="s">
        <v>585</v>
      </c>
      <c r="T8" s="507"/>
      <c r="U8" s="263"/>
      <c r="V8" s="263"/>
      <c r="W8" s="263"/>
      <c r="X8" s="263"/>
      <c r="Y8" s="263"/>
      <c r="Z8" s="263"/>
      <c r="AA8" s="263"/>
      <c r="AB8" s="263"/>
      <c r="AC8" s="263"/>
      <c r="AD8" s="263"/>
      <c r="AE8" s="263"/>
      <c r="AF8" s="263"/>
      <c r="AG8" s="263"/>
      <c r="AH8" s="263"/>
      <c r="AI8" s="263"/>
      <c r="AJ8" s="263"/>
      <c r="AK8" s="263"/>
      <c r="AL8" s="263"/>
      <c r="AM8" s="263"/>
      <c r="AN8" s="263"/>
      <c r="AO8" s="263"/>
      <c r="AP8" s="263"/>
      <c r="AQ8" s="263"/>
      <c r="AR8" s="263"/>
      <c r="AS8" s="263"/>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3"/>
      <c r="BS8" s="263"/>
      <c r="BT8" s="263"/>
      <c r="BU8" s="263"/>
      <c r="BV8" s="263"/>
      <c r="BW8" s="263"/>
      <c r="BX8" s="263"/>
      <c r="BY8" s="263"/>
      <c r="BZ8" s="263"/>
      <c r="CA8" s="263"/>
      <c r="CB8" s="263"/>
      <c r="CC8" s="263"/>
      <c r="CD8" s="263"/>
      <c r="CE8" s="263"/>
      <c r="CF8" s="263"/>
      <c r="CG8" s="263"/>
      <c r="CH8" s="263"/>
      <c r="CI8" s="263"/>
      <c r="CJ8" s="263"/>
      <c r="CK8" s="263"/>
      <c r="CL8" s="263"/>
      <c r="CM8" s="263"/>
      <c r="CN8" s="263"/>
      <c r="CO8" s="263"/>
      <c r="CP8" s="263"/>
      <c r="CQ8" s="263"/>
      <c r="CR8" s="263"/>
      <c r="CS8" s="263"/>
      <c r="CT8" s="263"/>
      <c r="CU8" s="263"/>
      <c r="CV8" s="263"/>
      <c r="CW8" s="263"/>
      <c r="CX8" s="263"/>
      <c r="CY8" s="263"/>
      <c r="CZ8" s="263"/>
      <c r="DA8" s="263"/>
      <c r="DB8" s="263"/>
      <c r="DC8" s="263"/>
      <c r="DD8" s="263"/>
      <c r="DE8" s="263"/>
      <c r="DF8" s="263"/>
      <c r="DG8" s="263"/>
      <c r="DH8" s="263"/>
      <c r="DI8" s="263"/>
      <c r="DJ8" s="263"/>
      <c r="DK8" s="263"/>
      <c r="DL8" s="263"/>
      <c r="DM8" s="263"/>
      <c r="DN8" s="263"/>
      <c r="DO8" s="263"/>
      <c r="DP8" s="263"/>
      <c r="DQ8" s="263"/>
      <c r="DR8" s="263"/>
      <c r="DS8" s="263"/>
      <c r="DT8" s="263"/>
      <c r="DU8" s="263"/>
      <c r="DV8" s="263"/>
      <c r="DW8" s="263"/>
      <c r="DX8" s="263"/>
      <c r="DY8" s="263"/>
      <c r="DZ8" s="263"/>
      <c r="EA8" s="263"/>
      <c r="EB8" s="263"/>
      <c r="EC8" s="263"/>
      <c r="ED8" s="263"/>
      <c r="EE8" s="263"/>
      <c r="EF8" s="263"/>
      <c r="EG8" s="263"/>
      <c r="EH8" s="263"/>
      <c r="EI8" s="263"/>
      <c r="EJ8" s="263"/>
      <c r="EK8" s="263"/>
      <c r="EL8" s="263"/>
      <c r="EM8" s="263"/>
      <c r="EN8" s="263"/>
      <c r="EO8" s="263"/>
      <c r="EP8" s="263"/>
      <c r="EQ8" s="263"/>
      <c r="ER8" s="263"/>
      <c r="ES8" s="263"/>
      <c r="ET8" s="263"/>
      <c r="EU8" s="263"/>
      <c r="EV8" s="263"/>
      <c r="EW8" s="263"/>
      <c r="EX8" s="263"/>
      <c r="EY8" s="263"/>
      <c r="EZ8" s="263"/>
      <c r="FA8" s="263"/>
      <c r="FB8" s="263"/>
      <c r="FC8" s="263"/>
      <c r="FD8" s="263"/>
      <c r="FE8" s="263"/>
      <c r="FF8" s="263"/>
      <c r="FG8" s="263"/>
      <c r="FH8" s="263"/>
      <c r="FI8" s="263"/>
      <c r="FJ8" s="263"/>
      <c r="FK8" s="263"/>
      <c r="FL8" s="263"/>
      <c r="FM8" s="263"/>
      <c r="FN8" s="263"/>
      <c r="FO8" s="263"/>
      <c r="FP8" s="263"/>
      <c r="FQ8" s="263"/>
      <c r="FR8" s="263"/>
      <c r="FS8" s="263"/>
      <c r="FT8" s="263"/>
      <c r="FU8" s="264"/>
      <c r="FV8" s="264"/>
      <c r="FW8" s="264"/>
      <c r="FX8" s="264"/>
      <c r="FY8" s="264"/>
      <c r="FZ8" s="264"/>
      <c r="GA8" s="264"/>
      <c r="GB8" s="264"/>
      <c r="GC8" s="264"/>
      <c r="GD8" s="264"/>
      <c r="GE8" s="264"/>
      <c r="GF8" s="264"/>
      <c r="GG8" s="264"/>
      <c r="GH8" s="264"/>
      <c r="GI8" s="264"/>
      <c r="GJ8" s="264"/>
      <c r="GK8" s="264"/>
      <c r="GL8" s="264"/>
      <c r="GM8" s="264"/>
      <c r="GN8" s="264"/>
      <c r="GO8" s="264"/>
      <c r="GP8" s="264"/>
      <c r="GQ8" s="264"/>
      <c r="GR8" s="264"/>
      <c r="GS8" s="264"/>
      <c r="GT8" s="264"/>
      <c r="GU8" s="264"/>
      <c r="GV8" s="264"/>
      <c r="GW8" s="264"/>
      <c r="GX8" s="264"/>
      <c r="GY8" s="264"/>
      <c r="GZ8" s="264"/>
      <c r="HA8" s="264"/>
      <c r="HB8" s="264"/>
      <c r="HC8" s="264"/>
      <c r="HD8" s="264"/>
      <c r="HE8" s="264"/>
      <c r="HF8" s="264"/>
      <c r="HG8" s="264"/>
      <c r="HH8" s="264"/>
      <c r="HI8" s="264"/>
      <c r="HJ8" s="264"/>
      <c r="HK8" s="264"/>
      <c r="HL8" s="264"/>
      <c r="HM8" s="264"/>
      <c r="HN8" s="264"/>
      <c r="HO8" s="264"/>
      <c r="HP8" s="264"/>
      <c r="HQ8" s="264"/>
      <c r="HR8" s="264"/>
      <c r="HS8" s="264"/>
      <c r="HT8" s="264"/>
      <c r="HU8" s="264"/>
      <c r="HV8" s="264"/>
      <c r="HW8" s="264"/>
      <c r="HX8" s="264"/>
      <c r="HY8" s="264"/>
      <c r="HZ8" s="264"/>
      <c r="IA8" s="264"/>
      <c r="IB8" s="264"/>
      <c r="IC8" s="264"/>
      <c r="ID8" s="264"/>
      <c r="IE8" s="264"/>
      <c r="IF8" s="264"/>
      <c r="IG8" s="264"/>
      <c r="IH8" s="264"/>
      <c r="II8" s="264"/>
      <c r="IJ8" s="264"/>
      <c r="IK8" s="264"/>
      <c r="IL8" s="264"/>
      <c r="IM8" s="264"/>
      <c r="IN8" s="264"/>
      <c r="IO8" s="264"/>
      <c r="IP8" s="264"/>
      <c r="IQ8" s="264"/>
      <c r="IR8" s="264"/>
      <c r="IS8" s="264"/>
      <c r="IT8" s="264"/>
      <c r="IU8" s="264"/>
      <c r="IV8" s="264"/>
      <c r="IW8" s="264"/>
      <c r="IX8" s="264"/>
      <c r="IY8" s="264"/>
      <c r="IZ8" s="264"/>
      <c r="JA8" s="264"/>
      <c r="JB8" s="264"/>
      <c r="JC8" s="264"/>
      <c r="JD8" s="264"/>
      <c r="JE8" s="264"/>
      <c r="JF8" s="264"/>
      <c r="JG8" s="264"/>
      <c r="JH8" s="264"/>
      <c r="JI8" s="264"/>
      <c r="JJ8" s="264"/>
      <c r="JK8" s="264"/>
      <c r="JL8" s="264"/>
      <c r="JM8" s="264"/>
      <c r="JN8" s="264"/>
      <c r="JO8" s="264"/>
      <c r="JP8" s="264"/>
      <c r="JQ8" s="264"/>
      <c r="JR8" s="264"/>
    </row>
    <row r="9" spans="1:278" s="229" customFormat="1" ht="10.5" customHeight="1" x14ac:dyDescent="0.25">
      <c r="A9" s="508"/>
      <c r="B9" s="509"/>
      <c r="C9" s="509"/>
      <c r="D9" s="509"/>
      <c r="E9" s="509"/>
      <c r="F9" s="509"/>
      <c r="G9" s="509"/>
      <c r="H9" s="509"/>
      <c r="I9" s="509"/>
      <c r="J9" s="509"/>
      <c r="K9" s="509"/>
      <c r="L9" s="509"/>
      <c r="M9" s="509"/>
      <c r="N9" s="509"/>
      <c r="O9" s="265"/>
      <c r="P9" s="265"/>
      <c r="Q9" s="265"/>
      <c r="R9" s="266"/>
      <c r="S9" s="266"/>
      <c r="T9" s="267"/>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65"/>
      <c r="FV9" s="265"/>
      <c r="FW9" s="265"/>
      <c r="FX9" s="265"/>
      <c r="FY9" s="265"/>
      <c r="FZ9" s="265"/>
      <c r="GA9" s="265"/>
      <c r="GB9" s="265"/>
      <c r="GC9" s="265"/>
      <c r="GD9" s="265"/>
      <c r="GE9" s="265"/>
      <c r="GF9" s="265"/>
      <c r="GG9" s="265"/>
      <c r="GH9" s="265"/>
      <c r="GI9" s="265"/>
      <c r="GJ9" s="265"/>
      <c r="GK9" s="265"/>
      <c r="GL9" s="265"/>
      <c r="GM9" s="265"/>
      <c r="GN9" s="265"/>
      <c r="GO9" s="265"/>
      <c r="GP9" s="265"/>
      <c r="GQ9" s="265"/>
      <c r="GR9" s="265"/>
      <c r="GS9" s="265"/>
      <c r="GT9" s="265"/>
      <c r="GU9" s="265"/>
      <c r="GV9" s="265"/>
      <c r="GW9" s="265"/>
      <c r="GX9" s="265"/>
      <c r="GY9" s="265"/>
      <c r="GZ9" s="265"/>
      <c r="HA9" s="265"/>
      <c r="HB9" s="265"/>
      <c r="HC9" s="265"/>
      <c r="HD9" s="265"/>
      <c r="HE9" s="265"/>
      <c r="HF9" s="265"/>
      <c r="HG9" s="265"/>
      <c r="HH9" s="265"/>
      <c r="HI9" s="265"/>
      <c r="HJ9" s="265"/>
      <c r="HK9" s="265"/>
      <c r="HL9" s="265"/>
      <c r="HM9" s="265"/>
      <c r="HN9" s="265"/>
      <c r="HO9" s="265"/>
      <c r="HP9" s="265"/>
      <c r="HQ9" s="265"/>
      <c r="HR9" s="265"/>
      <c r="HS9" s="265"/>
      <c r="HT9" s="265"/>
      <c r="HU9" s="265"/>
      <c r="HV9" s="265"/>
      <c r="HW9" s="265"/>
      <c r="HX9" s="265"/>
      <c r="HY9" s="265"/>
      <c r="HZ9" s="265"/>
      <c r="IA9" s="265"/>
      <c r="IB9" s="265"/>
      <c r="IC9" s="265"/>
      <c r="ID9" s="265"/>
      <c r="IE9" s="265"/>
      <c r="IF9" s="265"/>
      <c r="IG9" s="265"/>
      <c r="IH9" s="265"/>
      <c r="II9" s="265"/>
      <c r="IJ9" s="265"/>
      <c r="IK9" s="265"/>
      <c r="IL9" s="265"/>
      <c r="IM9" s="265"/>
      <c r="IN9" s="265"/>
      <c r="IO9" s="265"/>
      <c r="IP9" s="265"/>
      <c r="IQ9" s="265"/>
      <c r="IR9" s="265"/>
      <c r="IS9" s="265"/>
      <c r="IT9" s="265"/>
      <c r="IU9" s="265"/>
      <c r="IV9" s="265"/>
      <c r="IW9" s="265"/>
      <c r="IX9" s="265"/>
      <c r="IY9" s="265"/>
      <c r="IZ9" s="265"/>
      <c r="JA9" s="265"/>
      <c r="JB9" s="265"/>
      <c r="JC9" s="265"/>
      <c r="JD9" s="265"/>
      <c r="JE9" s="265"/>
      <c r="JF9" s="265"/>
      <c r="JG9" s="265"/>
      <c r="JH9" s="265"/>
      <c r="JI9" s="265"/>
      <c r="JJ9" s="265"/>
      <c r="JK9" s="265"/>
      <c r="JL9" s="265"/>
      <c r="JM9" s="265"/>
      <c r="JN9" s="265"/>
      <c r="JO9" s="265"/>
      <c r="JP9" s="265"/>
      <c r="JQ9" s="265"/>
      <c r="JR9" s="265"/>
    </row>
    <row r="10" spans="1:278" s="102" customFormat="1" ht="40.200000000000003" customHeight="1" x14ac:dyDescent="0.25">
      <c r="A10" s="457">
        <f>'Mapa Final'!A10</f>
        <v>1</v>
      </c>
      <c r="B10" s="460" t="str">
        <f>'Mapa Final'!B10</f>
        <v>Inoportunidad en la liquidación de contratos y en el cierre de los expedientes contractuales</v>
      </c>
      <c r="C10" s="461" t="str">
        <f>'Mapa Final'!C10</f>
        <v>Incumplimiento de las metas establecidas</v>
      </c>
      <c r="D10" s="461"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v>
      </c>
      <c r="E10" s="464" t="str">
        <f>'Mapa Final'!E10</f>
        <v>Desatención a las actividades relacionadas con las obligaciones postcontractuales de la Entidad</v>
      </c>
      <c r="F10" s="464" t="str">
        <f>'Mapa Final'!F10</f>
        <v>Caso probable en que no se realice a tiempo la liquidación de contratos a cargo y/o se haga se haga el cierre de expedientes contractuales de manera extemporánea</v>
      </c>
      <c r="G10" s="464" t="str">
        <f>'Mapa Final'!G10</f>
        <v>Ejecución y Administración de Procesos</v>
      </c>
      <c r="H10" s="467" t="str">
        <f>'Mapa Final'!I10</f>
        <v>Media</v>
      </c>
      <c r="I10" s="470" t="str">
        <f>'Mapa Final'!L10</f>
        <v>Moderado</v>
      </c>
      <c r="J10" s="473" t="str">
        <f>'Mapa Final'!N10</f>
        <v>Moderado</v>
      </c>
      <c r="K10" s="450" t="str">
        <f>'Mapa Final'!AA10</f>
        <v>Baja</v>
      </c>
      <c r="L10" s="450" t="str">
        <f>'Mapa Final'!AE10</f>
        <v>Moderado</v>
      </c>
      <c r="M10" s="476" t="str">
        <f>'Mapa Final'!AG10</f>
        <v>Moderado</v>
      </c>
      <c r="N10" s="450" t="str">
        <f>'Mapa Final'!AH10</f>
        <v>Reducir(mitigar)</v>
      </c>
      <c r="O10" s="453" t="s">
        <v>586</v>
      </c>
      <c r="P10" s="453" t="s">
        <v>587</v>
      </c>
      <c r="Q10" s="453"/>
      <c r="R10" s="455">
        <v>44287</v>
      </c>
      <c r="S10" s="455">
        <v>44377</v>
      </c>
      <c r="T10" s="453" t="s">
        <v>588</v>
      </c>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c r="BP10" s="271"/>
      <c r="BQ10" s="271"/>
      <c r="BR10" s="271"/>
      <c r="BS10" s="271"/>
      <c r="BT10" s="271"/>
      <c r="BU10" s="271"/>
      <c r="BV10" s="271"/>
      <c r="BW10" s="271"/>
      <c r="BX10" s="271"/>
      <c r="BY10" s="271"/>
      <c r="BZ10" s="271"/>
      <c r="CA10" s="271"/>
      <c r="CB10" s="271"/>
      <c r="CC10" s="271"/>
      <c r="CD10" s="271"/>
      <c r="CE10" s="271"/>
      <c r="CF10" s="271"/>
      <c r="CG10" s="271"/>
      <c r="CH10" s="271"/>
      <c r="CI10" s="271"/>
      <c r="CJ10" s="271"/>
      <c r="CK10" s="271"/>
      <c r="CL10" s="271"/>
      <c r="CM10" s="271"/>
      <c r="CN10" s="271"/>
      <c r="CO10" s="271"/>
      <c r="CP10" s="271"/>
      <c r="CQ10" s="271"/>
      <c r="CR10" s="271"/>
      <c r="CS10" s="271"/>
      <c r="CT10" s="271"/>
      <c r="CU10" s="271"/>
      <c r="CV10" s="271"/>
      <c r="CW10" s="271"/>
      <c r="CX10" s="271"/>
      <c r="CY10" s="271"/>
      <c r="CZ10" s="271"/>
      <c r="DA10" s="271"/>
      <c r="DB10" s="271"/>
      <c r="DC10" s="271"/>
      <c r="DD10" s="271"/>
      <c r="DE10" s="271"/>
      <c r="DF10" s="271"/>
      <c r="DG10" s="271"/>
      <c r="DH10" s="271"/>
      <c r="DI10" s="271"/>
      <c r="DJ10" s="271"/>
      <c r="DK10" s="271"/>
      <c r="DL10" s="271"/>
      <c r="DM10" s="271"/>
      <c r="DN10" s="271"/>
      <c r="DO10" s="271"/>
      <c r="DP10" s="271"/>
      <c r="DQ10" s="271"/>
      <c r="DR10" s="271"/>
      <c r="DS10" s="271"/>
      <c r="DT10" s="271"/>
      <c r="DU10" s="271"/>
      <c r="DV10" s="271"/>
      <c r="DW10" s="271"/>
      <c r="DX10" s="271"/>
      <c r="DY10" s="271"/>
      <c r="DZ10" s="271"/>
      <c r="EA10" s="271"/>
      <c r="EB10" s="271"/>
      <c r="EC10" s="271"/>
      <c r="ED10" s="271"/>
      <c r="EE10" s="271"/>
      <c r="EF10" s="271"/>
      <c r="EG10" s="271"/>
      <c r="EH10" s="271"/>
      <c r="EI10" s="271"/>
      <c r="EJ10" s="271"/>
      <c r="EK10" s="271"/>
      <c r="EL10" s="271"/>
      <c r="EM10" s="271"/>
      <c r="EN10" s="271"/>
      <c r="EO10" s="271"/>
      <c r="EP10" s="271"/>
      <c r="EQ10" s="271"/>
      <c r="ER10" s="271"/>
      <c r="ES10" s="271"/>
      <c r="ET10" s="271"/>
      <c r="EU10" s="271"/>
      <c r="EV10" s="271"/>
      <c r="EW10" s="271"/>
      <c r="EX10" s="271"/>
      <c r="EY10" s="271"/>
      <c r="EZ10" s="271"/>
      <c r="FA10" s="271"/>
      <c r="FB10" s="271"/>
      <c r="FC10" s="271"/>
      <c r="FD10" s="271"/>
      <c r="FE10" s="271"/>
      <c r="FF10" s="271"/>
      <c r="FG10" s="271"/>
      <c r="FH10" s="271"/>
      <c r="FI10" s="271"/>
      <c r="FJ10" s="271"/>
      <c r="FK10" s="271"/>
      <c r="FL10" s="271"/>
      <c r="FM10" s="271"/>
      <c r="FN10" s="271"/>
      <c r="FO10" s="271"/>
      <c r="FP10" s="271"/>
      <c r="FQ10" s="271"/>
      <c r="FR10" s="271"/>
      <c r="FS10" s="271"/>
      <c r="FT10" s="271"/>
      <c r="FU10" s="272"/>
      <c r="FV10" s="272"/>
      <c r="FW10" s="272"/>
      <c r="FX10" s="272"/>
      <c r="FY10" s="272"/>
      <c r="FZ10" s="272"/>
      <c r="GA10" s="272"/>
      <c r="GB10" s="272"/>
      <c r="GC10" s="272"/>
      <c r="GD10" s="272"/>
      <c r="GE10" s="272"/>
      <c r="GF10" s="272"/>
      <c r="GG10" s="272"/>
      <c r="GH10" s="272"/>
      <c r="GI10" s="272"/>
      <c r="GJ10" s="272"/>
      <c r="GK10" s="272"/>
      <c r="GL10" s="272"/>
      <c r="GM10" s="272"/>
      <c r="GN10" s="272"/>
      <c r="GO10" s="272"/>
      <c r="GP10" s="272"/>
      <c r="GQ10" s="272"/>
      <c r="GR10" s="272"/>
      <c r="GS10" s="272"/>
      <c r="GT10" s="272"/>
      <c r="GU10" s="272"/>
      <c r="GV10" s="272"/>
      <c r="GW10" s="272"/>
      <c r="GX10" s="272"/>
      <c r="GY10" s="272"/>
      <c r="GZ10" s="272"/>
      <c r="HA10" s="272"/>
      <c r="HB10" s="272"/>
      <c r="HC10" s="272"/>
      <c r="HD10" s="272"/>
      <c r="HE10" s="272"/>
      <c r="HF10" s="272"/>
      <c r="HG10" s="272"/>
      <c r="HH10" s="272"/>
      <c r="HI10" s="272"/>
      <c r="HJ10" s="272"/>
      <c r="HK10" s="272"/>
      <c r="HL10" s="272"/>
      <c r="HM10" s="272"/>
      <c r="HN10" s="272"/>
      <c r="HO10" s="272"/>
      <c r="HP10" s="272"/>
      <c r="HQ10" s="272"/>
      <c r="HR10" s="272"/>
      <c r="HS10" s="272"/>
      <c r="HT10" s="272"/>
      <c r="HU10" s="272"/>
      <c r="HV10" s="272"/>
      <c r="HW10" s="272"/>
      <c r="HX10" s="272"/>
      <c r="HY10" s="272"/>
      <c r="HZ10" s="272"/>
      <c r="IA10" s="272"/>
      <c r="IB10" s="272"/>
      <c r="IC10" s="272"/>
      <c r="ID10" s="272"/>
      <c r="IE10" s="272"/>
      <c r="IF10" s="272"/>
      <c r="IG10" s="272"/>
      <c r="IH10" s="272"/>
      <c r="II10" s="272"/>
      <c r="IJ10" s="272"/>
      <c r="IK10" s="272"/>
      <c r="IL10" s="272"/>
      <c r="IM10" s="272"/>
      <c r="IN10" s="272"/>
      <c r="IO10" s="272"/>
      <c r="IP10" s="272"/>
      <c r="IQ10" s="272"/>
      <c r="IR10" s="272"/>
      <c r="IS10" s="272"/>
      <c r="IT10" s="272"/>
      <c r="IU10" s="272"/>
      <c r="IV10" s="272"/>
      <c r="IW10" s="272"/>
      <c r="IX10" s="272"/>
      <c r="IY10" s="272"/>
      <c r="IZ10" s="272"/>
      <c r="JA10" s="272"/>
      <c r="JB10" s="272"/>
      <c r="JC10" s="272"/>
      <c r="JD10" s="272"/>
      <c r="JE10" s="272"/>
      <c r="JF10" s="272"/>
      <c r="JG10" s="272"/>
      <c r="JH10" s="272"/>
      <c r="JI10" s="272"/>
      <c r="JJ10" s="272"/>
      <c r="JK10" s="272"/>
      <c r="JL10" s="272"/>
      <c r="JM10" s="272"/>
      <c r="JN10" s="272"/>
      <c r="JO10" s="272"/>
      <c r="JP10" s="272"/>
      <c r="JQ10" s="272"/>
      <c r="JR10" s="272"/>
    </row>
    <row r="11" spans="1:278" s="102" customFormat="1" ht="40.200000000000003" customHeight="1" x14ac:dyDescent="0.25">
      <c r="A11" s="458"/>
      <c r="B11" s="510"/>
      <c r="C11" s="462"/>
      <c r="D11" s="462"/>
      <c r="E11" s="465"/>
      <c r="F11" s="465"/>
      <c r="G11" s="465"/>
      <c r="H11" s="468"/>
      <c r="I11" s="471"/>
      <c r="J11" s="474"/>
      <c r="K11" s="451"/>
      <c r="L11" s="451"/>
      <c r="M11" s="477"/>
      <c r="N11" s="451"/>
      <c r="O11" s="338"/>
      <c r="P11" s="338"/>
      <c r="Q11" s="338"/>
      <c r="R11" s="376"/>
      <c r="S11" s="376"/>
      <c r="T11" s="338"/>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c r="BP11" s="271"/>
      <c r="BQ11" s="271"/>
      <c r="BR11" s="271"/>
      <c r="BS11" s="271"/>
      <c r="BT11" s="271"/>
      <c r="BU11" s="271"/>
      <c r="BV11" s="271"/>
      <c r="BW11" s="271"/>
      <c r="BX11" s="271"/>
      <c r="BY11" s="271"/>
      <c r="BZ11" s="271"/>
      <c r="CA11" s="271"/>
      <c r="CB11" s="271"/>
      <c r="CC11" s="271"/>
      <c r="CD11" s="271"/>
      <c r="CE11" s="271"/>
      <c r="CF11" s="271"/>
      <c r="CG11" s="271"/>
      <c r="CH11" s="271"/>
      <c r="CI11" s="271"/>
      <c r="CJ11" s="271"/>
      <c r="CK11" s="271"/>
      <c r="CL11" s="271"/>
      <c r="CM11" s="271"/>
      <c r="CN11" s="271"/>
      <c r="CO11" s="271"/>
      <c r="CP11" s="271"/>
      <c r="CQ11" s="271"/>
      <c r="CR11" s="271"/>
      <c r="CS11" s="271"/>
      <c r="CT11" s="271"/>
      <c r="CU11" s="271"/>
      <c r="CV11" s="271"/>
      <c r="CW11" s="271"/>
      <c r="CX11" s="271"/>
      <c r="CY11" s="271"/>
      <c r="CZ11" s="271"/>
      <c r="DA11" s="271"/>
      <c r="DB11" s="271"/>
      <c r="DC11" s="271"/>
      <c r="DD11" s="271"/>
      <c r="DE11" s="271"/>
      <c r="DF11" s="271"/>
      <c r="DG11" s="271"/>
      <c r="DH11" s="271"/>
      <c r="DI11" s="271"/>
      <c r="DJ11" s="271"/>
      <c r="DK11" s="271"/>
      <c r="DL11" s="271"/>
      <c r="DM11" s="271"/>
      <c r="DN11" s="271"/>
      <c r="DO11" s="271"/>
      <c r="DP11" s="271"/>
      <c r="DQ11" s="271"/>
      <c r="DR11" s="271"/>
      <c r="DS11" s="271"/>
      <c r="DT11" s="271"/>
      <c r="DU11" s="271"/>
      <c r="DV11" s="271"/>
      <c r="DW11" s="271"/>
      <c r="DX11" s="271"/>
      <c r="DY11" s="271"/>
      <c r="DZ11" s="271"/>
      <c r="EA11" s="271"/>
      <c r="EB11" s="271"/>
      <c r="EC11" s="271"/>
      <c r="ED11" s="271"/>
      <c r="EE11" s="271"/>
      <c r="EF11" s="271"/>
      <c r="EG11" s="271"/>
      <c r="EH11" s="271"/>
      <c r="EI11" s="271"/>
      <c r="EJ11" s="271"/>
      <c r="EK11" s="271"/>
      <c r="EL11" s="271"/>
      <c r="EM11" s="271"/>
      <c r="EN11" s="271"/>
      <c r="EO11" s="271"/>
      <c r="EP11" s="271"/>
      <c r="EQ11" s="271"/>
      <c r="ER11" s="271"/>
      <c r="ES11" s="271"/>
      <c r="ET11" s="271"/>
      <c r="EU11" s="271"/>
      <c r="EV11" s="271"/>
      <c r="EW11" s="271"/>
      <c r="EX11" s="271"/>
      <c r="EY11" s="271"/>
      <c r="EZ11" s="271"/>
      <c r="FA11" s="271"/>
      <c r="FB11" s="271"/>
      <c r="FC11" s="271"/>
      <c r="FD11" s="271"/>
      <c r="FE11" s="271"/>
      <c r="FF11" s="271"/>
      <c r="FG11" s="271"/>
      <c r="FH11" s="271"/>
      <c r="FI11" s="271"/>
      <c r="FJ11" s="271"/>
      <c r="FK11" s="271"/>
      <c r="FL11" s="271"/>
      <c r="FM11" s="271"/>
      <c r="FN11" s="271"/>
      <c r="FO11" s="271"/>
      <c r="FP11" s="271"/>
      <c r="FQ11" s="271"/>
      <c r="FR11" s="271"/>
      <c r="FS11" s="271"/>
      <c r="FT11" s="271"/>
      <c r="FU11" s="272"/>
      <c r="FV11" s="272"/>
      <c r="FW11" s="272"/>
      <c r="FX11" s="272"/>
      <c r="FY11" s="272"/>
      <c r="FZ11" s="272"/>
      <c r="GA11" s="272"/>
      <c r="GB11" s="272"/>
      <c r="GC11" s="272"/>
      <c r="GD11" s="272"/>
      <c r="GE11" s="272"/>
      <c r="GF11" s="272"/>
      <c r="GG11" s="272"/>
      <c r="GH11" s="272"/>
      <c r="GI11" s="272"/>
      <c r="GJ11" s="272"/>
      <c r="GK11" s="272"/>
      <c r="GL11" s="272"/>
      <c r="GM11" s="272"/>
      <c r="GN11" s="272"/>
      <c r="GO11" s="272"/>
      <c r="GP11" s="272"/>
      <c r="GQ11" s="272"/>
      <c r="GR11" s="272"/>
      <c r="GS11" s="272"/>
      <c r="GT11" s="272"/>
      <c r="GU11" s="272"/>
      <c r="GV11" s="272"/>
      <c r="GW11" s="272"/>
      <c r="GX11" s="272"/>
      <c r="GY11" s="272"/>
      <c r="GZ11" s="272"/>
      <c r="HA11" s="272"/>
      <c r="HB11" s="272"/>
      <c r="HC11" s="272"/>
      <c r="HD11" s="272"/>
      <c r="HE11" s="272"/>
      <c r="HF11" s="272"/>
      <c r="HG11" s="272"/>
      <c r="HH11" s="272"/>
      <c r="HI11" s="272"/>
      <c r="HJ11" s="272"/>
      <c r="HK11" s="272"/>
      <c r="HL11" s="272"/>
      <c r="HM11" s="272"/>
      <c r="HN11" s="272"/>
      <c r="HO11" s="272"/>
      <c r="HP11" s="272"/>
      <c r="HQ11" s="272"/>
      <c r="HR11" s="272"/>
      <c r="HS11" s="272"/>
      <c r="HT11" s="272"/>
      <c r="HU11" s="272"/>
      <c r="HV11" s="272"/>
      <c r="HW11" s="272"/>
      <c r="HX11" s="272"/>
      <c r="HY11" s="272"/>
      <c r="HZ11" s="272"/>
      <c r="IA11" s="272"/>
      <c r="IB11" s="272"/>
      <c r="IC11" s="272"/>
      <c r="ID11" s="272"/>
      <c r="IE11" s="272"/>
      <c r="IF11" s="272"/>
      <c r="IG11" s="272"/>
      <c r="IH11" s="272"/>
      <c r="II11" s="272"/>
      <c r="IJ11" s="272"/>
      <c r="IK11" s="272"/>
      <c r="IL11" s="272"/>
      <c r="IM11" s="272"/>
      <c r="IN11" s="272"/>
      <c r="IO11" s="272"/>
      <c r="IP11" s="272"/>
      <c r="IQ11" s="272"/>
      <c r="IR11" s="272"/>
      <c r="IS11" s="272"/>
      <c r="IT11" s="272"/>
      <c r="IU11" s="272"/>
      <c r="IV11" s="272"/>
      <c r="IW11" s="272"/>
      <c r="IX11" s="272"/>
      <c r="IY11" s="272"/>
      <c r="IZ11" s="272"/>
      <c r="JA11" s="272"/>
      <c r="JB11" s="272"/>
      <c r="JC11" s="272"/>
      <c r="JD11" s="272"/>
      <c r="JE11" s="272"/>
      <c r="JF11" s="272"/>
      <c r="JG11" s="272"/>
      <c r="JH11" s="272"/>
      <c r="JI11" s="272"/>
      <c r="JJ11" s="272"/>
      <c r="JK11" s="272"/>
      <c r="JL11" s="272"/>
      <c r="JM11" s="272"/>
      <c r="JN11" s="272"/>
      <c r="JO11" s="272"/>
      <c r="JP11" s="272"/>
      <c r="JQ11" s="272"/>
      <c r="JR11" s="272"/>
    </row>
    <row r="12" spans="1:278" s="102" customFormat="1" ht="40.200000000000003" customHeight="1" x14ac:dyDescent="0.25">
      <c r="A12" s="458"/>
      <c r="B12" s="510"/>
      <c r="C12" s="462"/>
      <c r="D12" s="462"/>
      <c r="E12" s="465"/>
      <c r="F12" s="465"/>
      <c r="G12" s="465"/>
      <c r="H12" s="468"/>
      <c r="I12" s="471"/>
      <c r="J12" s="474"/>
      <c r="K12" s="451"/>
      <c r="L12" s="451"/>
      <c r="M12" s="477"/>
      <c r="N12" s="451"/>
      <c r="O12" s="338"/>
      <c r="P12" s="338"/>
      <c r="Q12" s="338"/>
      <c r="R12" s="376"/>
      <c r="S12" s="376"/>
      <c r="T12" s="338"/>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c r="BP12" s="271"/>
      <c r="BQ12" s="271"/>
      <c r="BR12" s="271"/>
      <c r="BS12" s="271"/>
      <c r="BT12" s="271"/>
      <c r="BU12" s="271"/>
      <c r="BV12" s="271"/>
      <c r="BW12" s="271"/>
      <c r="BX12" s="271"/>
      <c r="BY12" s="271"/>
      <c r="BZ12" s="271"/>
      <c r="CA12" s="271"/>
      <c r="CB12" s="271"/>
      <c r="CC12" s="271"/>
      <c r="CD12" s="271"/>
      <c r="CE12" s="271"/>
      <c r="CF12" s="271"/>
      <c r="CG12" s="271"/>
      <c r="CH12" s="271"/>
      <c r="CI12" s="271"/>
      <c r="CJ12" s="271"/>
      <c r="CK12" s="271"/>
      <c r="CL12" s="271"/>
      <c r="CM12" s="271"/>
      <c r="CN12" s="271"/>
      <c r="CO12" s="271"/>
      <c r="CP12" s="271"/>
      <c r="CQ12" s="271"/>
      <c r="CR12" s="271"/>
      <c r="CS12" s="271"/>
      <c r="CT12" s="271"/>
      <c r="CU12" s="271"/>
      <c r="CV12" s="271"/>
      <c r="CW12" s="271"/>
      <c r="CX12" s="271"/>
      <c r="CY12" s="271"/>
      <c r="CZ12" s="271"/>
      <c r="DA12" s="271"/>
      <c r="DB12" s="271"/>
      <c r="DC12" s="271"/>
      <c r="DD12" s="271"/>
      <c r="DE12" s="271"/>
      <c r="DF12" s="271"/>
      <c r="DG12" s="271"/>
      <c r="DH12" s="271"/>
      <c r="DI12" s="271"/>
      <c r="DJ12" s="271"/>
      <c r="DK12" s="271"/>
      <c r="DL12" s="271"/>
      <c r="DM12" s="271"/>
      <c r="DN12" s="271"/>
      <c r="DO12" s="271"/>
      <c r="DP12" s="271"/>
      <c r="DQ12" s="271"/>
      <c r="DR12" s="271"/>
      <c r="DS12" s="271"/>
      <c r="DT12" s="271"/>
      <c r="DU12" s="271"/>
      <c r="DV12" s="271"/>
      <c r="DW12" s="271"/>
      <c r="DX12" s="271"/>
      <c r="DY12" s="271"/>
      <c r="DZ12" s="271"/>
      <c r="EA12" s="271"/>
      <c r="EB12" s="271"/>
      <c r="EC12" s="271"/>
      <c r="ED12" s="271"/>
      <c r="EE12" s="271"/>
      <c r="EF12" s="271"/>
      <c r="EG12" s="271"/>
      <c r="EH12" s="271"/>
      <c r="EI12" s="271"/>
      <c r="EJ12" s="271"/>
      <c r="EK12" s="271"/>
      <c r="EL12" s="271"/>
      <c r="EM12" s="271"/>
      <c r="EN12" s="271"/>
      <c r="EO12" s="271"/>
      <c r="EP12" s="271"/>
      <c r="EQ12" s="271"/>
      <c r="ER12" s="271"/>
      <c r="ES12" s="271"/>
      <c r="ET12" s="271"/>
      <c r="EU12" s="271"/>
      <c r="EV12" s="271"/>
      <c r="EW12" s="271"/>
      <c r="EX12" s="271"/>
      <c r="EY12" s="271"/>
      <c r="EZ12" s="271"/>
      <c r="FA12" s="271"/>
      <c r="FB12" s="271"/>
      <c r="FC12" s="271"/>
      <c r="FD12" s="271"/>
      <c r="FE12" s="271"/>
      <c r="FF12" s="271"/>
      <c r="FG12" s="271"/>
      <c r="FH12" s="271"/>
      <c r="FI12" s="271"/>
      <c r="FJ12" s="271"/>
      <c r="FK12" s="271"/>
      <c r="FL12" s="271"/>
      <c r="FM12" s="271"/>
      <c r="FN12" s="271"/>
      <c r="FO12" s="271"/>
      <c r="FP12" s="271"/>
      <c r="FQ12" s="271"/>
      <c r="FR12" s="271"/>
      <c r="FS12" s="271"/>
      <c r="FT12" s="271"/>
      <c r="FU12" s="272"/>
      <c r="FV12" s="272"/>
      <c r="FW12" s="272"/>
      <c r="FX12" s="272"/>
      <c r="FY12" s="272"/>
      <c r="FZ12" s="272"/>
      <c r="GA12" s="272"/>
      <c r="GB12" s="272"/>
      <c r="GC12" s="272"/>
      <c r="GD12" s="272"/>
      <c r="GE12" s="272"/>
      <c r="GF12" s="272"/>
      <c r="GG12" s="272"/>
      <c r="GH12" s="272"/>
      <c r="GI12" s="272"/>
      <c r="GJ12" s="272"/>
      <c r="GK12" s="272"/>
      <c r="GL12" s="272"/>
      <c r="GM12" s="272"/>
      <c r="GN12" s="272"/>
      <c r="GO12" s="272"/>
      <c r="GP12" s="272"/>
      <c r="GQ12" s="272"/>
      <c r="GR12" s="272"/>
      <c r="GS12" s="272"/>
      <c r="GT12" s="272"/>
      <c r="GU12" s="272"/>
      <c r="GV12" s="272"/>
      <c r="GW12" s="272"/>
      <c r="GX12" s="272"/>
      <c r="GY12" s="272"/>
      <c r="GZ12" s="272"/>
      <c r="HA12" s="272"/>
      <c r="HB12" s="272"/>
      <c r="HC12" s="272"/>
      <c r="HD12" s="272"/>
      <c r="HE12" s="272"/>
      <c r="HF12" s="272"/>
      <c r="HG12" s="272"/>
      <c r="HH12" s="272"/>
      <c r="HI12" s="272"/>
      <c r="HJ12" s="272"/>
      <c r="HK12" s="272"/>
      <c r="HL12" s="272"/>
      <c r="HM12" s="272"/>
      <c r="HN12" s="272"/>
      <c r="HO12" s="272"/>
      <c r="HP12" s="272"/>
      <c r="HQ12" s="272"/>
      <c r="HR12" s="272"/>
      <c r="HS12" s="272"/>
      <c r="HT12" s="272"/>
      <c r="HU12" s="272"/>
      <c r="HV12" s="272"/>
      <c r="HW12" s="272"/>
      <c r="HX12" s="272"/>
      <c r="HY12" s="272"/>
      <c r="HZ12" s="272"/>
      <c r="IA12" s="272"/>
      <c r="IB12" s="272"/>
      <c r="IC12" s="272"/>
      <c r="ID12" s="272"/>
      <c r="IE12" s="272"/>
      <c r="IF12" s="272"/>
      <c r="IG12" s="272"/>
      <c r="IH12" s="272"/>
      <c r="II12" s="272"/>
      <c r="IJ12" s="272"/>
      <c r="IK12" s="272"/>
      <c r="IL12" s="272"/>
      <c r="IM12" s="272"/>
      <c r="IN12" s="272"/>
      <c r="IO12" s="272"/>
      <c r="IP12" s="272"/>
      <c r="IQ12" s="272"/>
      <c r="IR12" s="272"/>
      <c r="IS12" s="272"/>
      <c r="IT12" s="272"/>
      <c r="IU12" s="272"/>
      <c r="IV12" s="272"/>
      <c r="IW12" s="272"/>
      <c r="IX12" s="272"/>
      <c r="IY12" s="272"/>
      <c r="IZ12" s="272"/>
      <c r="JA12" s="272"/>
      <c r="JB12" s="272"/>
      <c r="JC12" s="272"/>
      <c r="JD12" s="272"/>
      <c r="JE12" s="272"/>
      <c r="JF12" s="272"/>
      <c r="JG12" s="272"/>
      <c r="JH12" s="272"/>
      <c r="JI12" s="272"/>
      <c r="JJ12" s="272"/>
      <c r="JK12" s="272"/>
      <c r="JL12" s="272"/>
      <c r="JM12" s="272"/>
      <c r="JN12" s="272"/>
      <c r="JO12" s="272"/>
      <c r="JP12" s="272"/>
      <c r="JQ12" s="272"/>
      <c r="JR12" s="272"/>
    </row>
    <row r="13" spans="1:278" s="102" customFormat="1" ht="40.200000000000003" customHeight="1" x14ac:dyDescent="0.25">
      <c r="A13" s="458"/>
      <c r="B13" s="510"/>
      <c r="C13" s="462"/>
      <c r="D13" s="462"/>
      <c r="E13" s="465"/>
      <c r="F13" s="465"/>
      <c r="G13" s="465"/>
      <c r="H13" s="468"/>
      <c r="I13" s="471"/>
      <c r="J13" s="474"/>
      <c r="K13" s="451"/>
      <c r="L13" s="451"/>
      <c r="M13" s="477"/>
      <c r="N13" s="451"/>
      <c r="O13" s="338"/>
      <c r="P13" s="338"/>
      <c r="Q13" s="338"/>
      <c r="R13" s="376"/>
      <c r="S13" s="376"/>
      <c r="T13" s="338"/>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c r="BP13" s="271"/>
      <c r="BQ13" s="271"/>
      <c r="BR13" s="271"/>
      <c r="BS13" s="271"/>
      <c r="BT13" s="271"/>
      <c r="BU13" s="271"/>
      <c r="BV13" s="271"/>
      <c r="BW13" s="271"/>
      <c r="BX13" s="271"/>
      <c r="BY13" s="271"/>
      <c r="BZ13" s="271"/>
      <c r="CA13" s="271"/>
      <c r="CB13" s="271"/>
      <c r="CC13" s="271"/>
      <c r="CD13" s="271"/>
      <c r="CE13" s="271"/>
      <c r="CF13" s="271"/>
      <c r="CG13" s="271"/>
      <c r="CH13" s="271"/>
      <c r="CI13" s="271"/>
      <c r="CJ13" s="271"/>
      <c r="CK13" s="271"/>
      <c r="CL13" s="271"/>
      <c r="CM13" s="271"/>
      <c r="CN13" s="271"/>
      <c r="CO13" s="271"/>
      <c r="CP13" s="271"/>
      <c r="CQ13" s="271"/>
      <c r="CR13" s="271"/>
      <c r="CS13" s="271"/>
      <c r="CT13" s="271"/>
      <c r="CU13" s="271"/>
      <c r="CV13" s="271"/>
      <c r="CW13" s="271"/>
      <c r="CX13" s="271"/>
      <c r="CY13" s="271"/>
      <c r="CZ13" s="271"/>
      <c r="DA13" s="271"/>
      <c r="DB13" s="271"/>
      <c r="DC13" s="271"/>
      <c r="DD13" s="271"/>
      <c r="DE13" s="271"/>
      <c r="DF13" s="271"/>
      <c r="DG13" s="271"/>
      <c r="DH13" s="271"/>
      <c r="DI13" s="271"/>
      <c r="DJ13" s="271"/>
      <c r="DK13" s="271"/>
      <c r="DL13" s="271"/>
      <c r="DM13" s="271"/>
      <c r="DN13" s="271"/>
      <c r="DO13" s="271"/>
      <c r="DP13" s="271"/>
      <c r="DQ13" s="271"/>
      <c r="DR13" s="271"/>
      <c r="DS13" s="271"/>
      <c r="DT13" s="271"/>
      <c r="DU13" s="271"/>
      <c r="DV13" s="271"/>
      <c r="DW13" s="271"/>
      <c r="DX13" s="271"/>
      <c r="DY13" s="271"/>
      <c r="DZ13" s="271"/>
      <c r="EA13" s="271"/>
      <c r="EB13" s="271"/>
      <c r="EC13" s="271"/>
      <c r="ED13" s="271"/>
      <c r="EE13" s="271"/>
      <c r="EF13" s="271"/>
      <c r="EG13" s="271"/>
      <c r="EH13" s="271"/>
      <c r="EI13" s="271"/>
      <c r="EJ13" s="271"/>
      <c r="EK13" s="271"/>
      <c r="EL13" s="271"/>
      <c r="EM13" s="271"/>
      <c r="EN13" s="271"/>
      <c r="EO13" s="271"/>
      <c r="EP13" s="271"/>
      <c r="EQ13" s="271"/>
      <c r="ER13" s="271"/>
      <c r="ES13" s="271"/>
      <c r="ET13" s="271"/>
      <c r="EU13" s="271"/>
      <c r="EV13" s="271"/>
      <c r="EW13" s="271"/>
      <c r="EX13" s="271"/>
      <c r="EY13" s="271"/>
      <c r="EZ13" s="271"/>
      <c r="FA13" s="271"/>
      <c r="FB13" s="271"/>
      <c r="FC13" s="271"/>
      <c r="FD13" s="271"/>
      <c r="FE13" s="271"/>
      <c r="FF13" s="271"/>
      <c r="FG13" s="271"/>
      <c r="FH13" s="271"/>
      <c r="FI13" s="271"/>
      <c r="FJ13" s="271"/>
      <c r="FK13" s="271"/>
      <c r="FL13" s="271"/>
      <c r="FM13" s="271"/>
      <c r="FN13" s="271"/>
      <c r="FO13" s="271"/>
      <c r="FP13" s="271"/>
      <c r="FQ13" s="271"/>
      <c r="FR13" s="271"/>
      <c r="FS13" s="271"/>
      <c r="FT13" s="271"/>
      <c r="FU13" s="272"/>
      <c r="FV13" s="272"/>
      <c r="FW13" s="272"/>
      <c r="FX13" s="272"/>
      <c r="FY13" s="272"/>
      <c r="FZ13" s="272"/>
      <c r="GA13" s="272"/>
      <c r="GB13" s="272"/>
      <c r="GC13" s="272"/>
      <c r="GD13" s="272"/>
      <c r="GE13" s="272"/>
      <c r="GF13" s="272"/>
      <c r="GG13" s="272"/>
      <c r="GH13" s="272"/>
      <c r="GI13" s="272"/>
      <c r="GJ13" s="272"/>
      <c r="GK13" s="272"/>
      <c r="GL13" s="272"/>
      <c r="GM13" s="272"/>
      <c r="GN13" s="272"/>
      <c r="GO13" s="272"/>
      <c r="GP13" s="272"/>
      <c r="GQ13" s="272"/>
      <c r="GR13" s="272"/>
      <c r="GS13" s="272"/>
      <c r="GT13" s="272"/>
      <c r="GU13" s="272"/>
      <c r="GV13" s="272"/>
      <c r="GW13" s="272"/>
      <c r="GX13" s="272"/>
      <c r="GY13" s="272"/>
      <c r="GZ13" s="272"/>
      <c r="HA13" s="272"/>
      <c r="HB13" s="272"/>
      <c r="HC13" s="272"/>
      <c r="HD13" s="272"/>
      <c r="HE13" s="272"/>
      <c r="HF13" s="272"/>
      <c r="HG13" s="272"/>
      <c r="HH13" s="272"/>
      <c r="HI13" s="272"/>
      <c r="HJ13" s="272"/>
      <c r="HK13" s="272"/>
      <c r="HL13" s="272"/>
      <c r="HM13" s="272"/>
      <c r="HN13" s="272"/>
      <c r="HO13" s="272"/>
      <c r="HP13" s="272"/>
      <c r="HQ13" s="272"/>
      <c r="HR13" s="272"/>
      <c r="HS13" s="272"/>
      <c r="HT13" s="272"/>
      <c r="HU13" s="272"/>
      <c r="HV13" s="272"/>
      <c r="HW13" s="272"/>
      <c r="HX13" s="272"/>
      <c r="HY13" s="272"/>
      <c r="HZ13" s="272"/>
      <c r="IA13" s="272"/>
      <c r="IB13" s="272"/>
      <c r="IC13" s="272"/>
      <c r="ID13" s="272"/>
      <c r="IE13" s="272"/>
      <c r="IF13" s="272"/>
      <c r="IG13" s="272"/>
      <c r="IH13" s="272"/>
      <c r="II13" s="272"/>
      <c r="IJ13" s="272"/>
      <c r="IK13" s="272"/>
      <c r="IL13" s="272"/>
      <c r="IM13" s="272"/>
      <c r="IN13" s="272"/>
      <c r="IO13" s="272"/>
      <c r="IP13" s="272"/>
      <c r="IQ13" s="272"/>
      <c r="IR13" s="272"/>
      <c r="IS13" s="272"/>
      <c r="IT13" s="272"/>
      <c r="IU13" s="272"/>
      <c r="IV13" s="272"/>
      <c r="IW13" s="272"/>
      <c r="IX13" s="272"/>
      <c r="IY13" s="272"/>
      <c r="IZ13" s="272"/>
      <c r="JA13" s="272"/>
      <c r="JB13" s="272"/>
      <c r="JC13" s="272"/>
      <c r="JD13" s="272"/>
      <c r="JE13" s="272"/>
      <c r="JF13" s="272"/>
      <c r="JG13" s="272"/>
      <c r="JH13" s="272"/>
      <c r="JI13" s="272"/>
      <c r="JJ13" s="272"/>
      <c r="JK13" s="272"/>
      <c r="JL13" s="272"/>
      <c r="JM13" s="272"/>
      <c r="JN13" s="272"/>
      <c r="JO13" s="272"/>
      <c r="JP13" s="272"/>
      <c r="JQ13" s="272"/>
      <c r="JR13" s="272"/>
    </row>
    <row r="14" spans="1:278" s="102" customFormat="1" ht="40.200000000000003" customHeight="1" x14ac:dyDescent="0.25">
      <c r="A14" s="459"/>
      <c r="B14" s="511"/>
      <c r="C14" s="463"/>
      <c r="D14" s="463"/>
      <c r="E14" s="466"/>
      <c r="F14" s="466"/>
      <c r="G14" s="466"/>
      <c r="H14" s="469"/>
      <c r="I14" s="472"/>
      <c r="J14" s="475"/>
      <c r="K14" s="452"/>
      <c r="L14" s="452"/>
      <c r="M14" s="478"/>
      <c r="N14" s="452"/>
      <c r="O14" s="454"/>
      <c r="P14" s="454"/>
      <c r="Q14" s="454"/>
      <c r="R14" s="456"/>
      <c r="S14" s="456"/>
      <c r="T14" s="454"/>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c r="BP14" s="271"/>
      <c r="BQ14" s="271"/>
      <c r="BR14" s="271"/>
      <c r="BS14" s="271"/>
      <c r="BT14" s="271"/>
      <c r="BU14" s="271"/>
      <c r="BV14" s="271"/>
      <c r="BW14" s="271"/>
      <c r="BX14" s="271"/>
      <c r="BY14" s="271"/>
      <c r="BZ14" s="271"/>
      <c r="CA14" s="271"/>
      <c r="CB14" s="271"/>
      <c r="CC14" s="271"/>
      <c r="CD14" s="271"/>
      <c r="CE14" s="271"/>
      <c r="CF14" s="271"/>
      <c r="CG14" s="271"/>
      <c r="CH14" s="271"/>
      <c r="CI14" s="271"/>
      <c r="CJ14" s="271"/>
      <c r="CK14" s="271"/>
      <c r="CL14" s="271"/>
      <c r="CM14" s="271"/>
      <c r="CN14" s="271"/>
      <c r="CO14" s="271"/>
      <c r="CP14" s="271"/>
      <c r="CQ14" s="271"/>
      <c r="CR14" s="271"/>
      <c r="CS14" s="271"/>
      <c r="CT14" s="271"/>
      <c r="CU14" s="271"/>
      <c r="CV14" s="271"/>
      <c r="CW14" s="271"/>
      <c r="CX14" s="271"/>
      <c r="CY14" s="271"/>
      <c r="CZ14" s="271"/>
      <c r="DA14" s="271"/>
      <c r="DB14" s="271"/>
      <c r="DC14" s="271"/>
      <c r="DD14" s="271"/>
      <c r="DE14" s="271"/>
      <c r="DF14" s="271"/>
      <c r="DG14" s="271"/>
      <c r="DH14" s="271"/>
      <c r="DI14" s="271"/>
      <c r="DJ14" s="271"/>
      <c r="DK14" s="271"/>
      <c r="DL14" s="271"/>
      <c r="DM14" s="271"/>
      <c r="DN14" s="271"/>
      <c r="DO14" s="271"/>
      <c r="DP14" s="271"/>
      <c r="DQ14" s="271"/>
      <c r="DR14" s="271"/>
      <c r="DS14" s="271"/>
      <c r="DT14" s="271"/>
      <c r="DU14" s="271"/>
      <c r="DV14" s="271"/>
      <c r="DW14" s="271"/>
      <c r="DX14" s="271"/>
      <c r="DY14" s="271"/>
      <c r="DZ14" s="271"/>
      <c r="EA14" s="271"/>
      <c r="EB14" s="271"/>
      <c r="EC14" s="271"/>
      <c r="ED14" s="271"/>
      <c r="EE14" s="271"/>
      <c r="EF14" s="271"/>
      <c r="EG14" s="271"/>
      <c r="EH14" s="271"/>
      <c r="EI14" s="271"/>
      <c r="EJ14" s="271"/>
      <c r="EK14" s="271"/>
      <c r="EL14" s="271"/>
      <c r="EM14" s="271"/>
      <c r="EN14" s="271"/>
      <c r="EO14" s="271"/>
      <c r="EP14" s="271"/>
      <c r="EQ14" s="271"/>
      <c r="ER14" s="271"/>
      <c r="ES14" s="271"/>
      <c r="ET14" s="271"/>
      <c r="EU14" s="271"/>
      <c r="EV14" s="271"/>
      <c r="EW14" s="271"/>
      <c r="EX14" s="271"/>
      <c r="EY14" s="271"/>
      <c r="EZ14" s="271"/>
      <c r="FA14" s="271"/>
      <c r="FB14" s="271"/>
      <c r="FC14" s="271"/>
      <c r="FD14" s="271"/>
      <c r="FE14" s="271"/>
      <c r="FF14" s="271"/>
      <c r="FG14" s="271"/>
      <c r="FH14" s="271"/>
      <c r="FI14" s="271"/>
      <c r="FJ14" s="271"/>
      <c r="FK14" s="271"/>
      <c r="FL14" s="271"/>
      <c r="FM14" s="271"/>
      <c r="FN14" s="271"/>
      <c r="FO14" s="271"/>
      <c r="FP14" s="271"/>
      <c r="FQ14" s="271"/>
      <c r="FR14" s="271"/>
      <c r="FS14" s="271"/>
      <c r="FT14" s="271"/>
      <c r="FU14" s="272"/>
      <c r="FV14" s="272"/>
      <c r="FW14" s="272"/>
      <c r="FX14" s="272"/>
      <c r="FY14" s="272"/>
      <c r="FZ14" s="272"/>
      <c r="GA14" s="272"/>
      <c r="GB14" s="272"/>
      <c r="GC14" s="272"/>
      <c r="GD14" s="272"/>
      <c r="GE14" s="272"/>
      <c r="GF14" s="272"/>
      <c r="GG14" s="272"/>
      <c r="GH14" s="272"/>
      <c r="GI14" s="272"/>
      <c r="GJ14" s="272"/>
      <c r="GK14" s="272"/>
      <c r="GL14" s="272"/>
      <c r="GM14" s="272"/>
      <c r="GN14" s="272"/>
      <c r="GO14" s="272"/>
      <c r="GP14" s="272"/>
      <c r="GQ14" s="272"/>
      <c r="GR14" s="272"/>
      <c r="GS14" s="272"/>
      <c r="GT14" s="272"/>
      <c r="GU14" s="272"/>
      <c r="GV14" s="272"/>
      <c r="GW14" s="272"/>
      <c r="GX14" s="272"/>
      <c r="GY14" s="272"/>
      <c r="GZ14" s="272"/>
      <c r="HA14" s="272"/>
      <c r="HB14" s="272"/>
      <c r="HC14" s="272"/>
      <c r="HD14" s="272"/>
      <c r="HE14" s="272"/>
      <c r="HF14" s="272"/>
      <c r="HG14" s="272"/>
      <c r="HH14" s="272"/>
      <c r="HI14" s="272"/>
      <c r="HJ14" s="272"/>
      <c r="HK14" s="272"/>
      <c r="HL14" s="272"/>
      <c r="HM14" s="272"/>
      <c r="HN14" s="272"/>
      <c r="HO14" s="272"/>
      <c r="HP14" s="272"/>
      <c r="HQ14" s="272"/>
      <c r="HR14" s="272"/>
      <c r="HS14" s="272"/>
      <c r="HT14" s="272"/>
      <c r="HU14" s="272"/>
      <c r="HV14" s="272"/>
      <c r="HW14" s="272"/>
      <c r="HX14" s="272"/>
      <c r="HY14" s="272"/>
      <c r="HZ14" s="272"/>
      <c r="IA14" s="272"/>
      <c r="IB14" s="272"/>
      <c r="IC14" s="272"/>
      <c r="ID14" s="272"/>
      <c r="IE14" s="272"/>
      <c r="IF14" s="272"/>
      <c r="IG14" s="272"/>
      <c r="IH14" s="272"/>
      <c r="II14" s="272"/>
      <c r="IJ14" s="272"/>
      <c r="IK14" s="272"/>
      <c r="IL14" s="272"/>
      <c r="IM14" s="272"/>
      <c r="IN14" s="272"/>
      <c r="IO14" s="272"/>
      <c r="IP14" s="272"/>
      <c r="IQ14" s="272"/>
      <c r="IR14" s="272"/>
      <c r="IS14" s="272"/>
      <c r="IT14" s="272"/>
      <c r="IU14" s="272"/>
      <c r="IV14" s="272"/>
      <c r="IW14" s="272"/>
      <c r="IX14" s="272"/>
      <c r="IY14" s="272"/>
      <c r="IZ14" s="272"/>
      <c r="JA14" s="272"/>
      <c r="JB14" s="272"/>
      <c r="JC14" s="272"/>
      <c r="JD14" s="272"/>
      <c r="JE14" s="272"/>
      <c r="JF14" s="272"/>
      <c r="JG14" s="272"/>
      <c r="JH14" s="272"/>
      <c r="JI14" s="272"/>
      <c r="JJ14" s="272"/>
      <c r="JK14" s="272"/>
      <c r="JL14" s="272"/>
      <c r="JM14" s="272"/>
      <c r="JN14" s="272"/>
      <c r="JO14" s="272"/>
      <c r="JP14" s="272"/>
      <c r="JQ14" s="272"/>
      <c r="JR14" s="272"/>
    </row>
    <row r="15" spans="1:278" ht="40.200000000000003" customHeight="1" x14ac:dyDescent="0.25">
      <c r="A15" s="457">
        <f>'Mapa Final'!A15</f>
        <v>2</v>
      </c>
      <c r="B15" s="460" t="str">
        <f>'Mapa Final'!B15</f>
        <v>Interés indebido en la supervisión de contratos</v>
      </c>
      <c r="C15" s="461" t="str">
        <f>'Mapa Final'!C15</f>
        <v>Reputacional(Corrupción)</v>
      </c>
      <c r="D15" s="461"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64" t="str">
        <f>'Mapa Final'!E15</f>
        <v>Ausencia de ética, probidad y transparencia, en los servidores judiciales.</v>
      </c>
      <c r="F15" s="464" t="str">
        <f>'Mapa Final'!F15</f>
        <v>Actuaciones del servidor judicial en las cuales se evidencian intereses personales indebidos en la supervisión de los contratos que han sido celebrados por la Entidad, y se encuentran a Su cargo.</v>
      </c>
      <c r="G15" s="464" t="str">
        <f>'Mapa Final'!G15</f>
        <v>Fraude Interno</v>
      </c>
      <c r="H15" s="467" t="str">
        <f>'Mapa Final'!I15</f>
        <v>Media</v>
      </c>
      <c r="I15" s="470" t="str">
        <f>'Mapa Final'!L15</f>
        <v>Mayor</v>
      </c>
      <c r="J15" s="473" t="str">
        <f>'Mapa Final'!N15</f>
        <v xml:space="preserve">Alto </v>
      </c>
      <c r="K15" s="450" t="str">
        <f>'Mapa Final'!AA15</f>
        <v>Baja</v>
      </c>
      <c r="L15" s="450" t="str">
        <f>'Mapa Final'!AE15</f>
        <v>Mayor</v>
      </c>
      <c r="M15" s="476" t="str">
        <f>'Mapa Final'!AG15</f>
        <v xml:space="preserve">Alto </v>
      </c>
      <c r="N15" s="450" t="str">
        <f>'Mapa Final'!AH15</f>
        <v>Evitar</v>
      </c>
      <c r="O15" s="453" t="s">
        <v>589</v>
      </c>
      <c r="P15" s="453" t="s">
        <v>587</v>
      </c>
      <c r="Q15" s="453"/>
      <c r="R15" s="455">
        <v>44287</v>
      </c>
      <c r="S15" s="455">
        <v>44377</v>
      </c>
      <c r="T15" s="453" t="s">
        <v>590</v>
      </c>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c r="BP15" s="271"/>
      <c r="BQ15" s="271"/>
      <c r="BR15" s="271"/>
      <c r="BS15" s="271"/>
      <c r="BT15" s="271"/>
      <c r="BU15" s="271"/>
      <c r="BV15" s="271"/>
      <c r="BW15" s="271"/>
      <c r="BX15" s="271"/>
      <c r="BY15" s="271"/>
      <c r="BZ15" s="271"/>
      <c r="CA15" s="271"/>
      <c r="CB15" s="271"/>
      <c r="CC15" s="271"/>
      <c r="CD15" s="271"/>
      <c r="CE15" s="271"/>
      <c r="CF15" s="271"/>
      <c r="CG15" s="271"/>
      <c r="CH15" s="271"/>
      <c r="CI15" s="271"/>
      <c r="CJ15" s="271"/>
      <c r="CK15" s="271"/>
      <c r="CL15" s="271"/>
      <c r="CM15" s="271"/>
      <c r="CN15" s="271"/>
      <c r="CO15" s="271"/>
      <c r="CP15" s="271"/>
      <c r="CQ15" s="271"/>
      <c r="CR15" s="271"/>
      <c r="CS15" s="271"/>
      <c r="CT15" s="271"/>
      <c r="CU15" s="271"/>
      <c r="CV15" s="271"/>
      <c r="CW15" s="271"/>
      <c r="CX15" s="271"/>
      <c r="CY15" s="271"/>
      <c r="CZ15" s="271"/>
      <c r="DA15" s="271"/>
      <c r="DB15" s="271"/>
      <c r="DC15" s="271"/>
      <c r="DD15" s="271"/>
      <c r="DE15" s="271"/>
      <c r="DF15" s="271"/>
      <c r="DG15" s="271"/>
      <c r="DH15" s="271"/>
      <c r="DI15" s="271"/>
      <c r="DJ15" s="271"/>
      <c r="DK15" s="271"/>
      <c r="DL15" s="271"/>
      <c r="DM15" s="271"/>
      <c r="DN15" s="271"/>
      <c r="DO15" s="271"/>
      <c r="DP15" s="271"/>
      <c r="DQ15" s="271"/>
      <c r="DR15" s="271"/>
      <c r="DS15" s="271"/>
      <c r="DT15" s="271"/>
      <c r="DU15" s="271"/>
      <c r="DV15" s="271"/>
      <c r="DW15" s="271"/>
      <c r="DX15" s="271"/>
      <c r="DY15" s="271"/>
      <c r="DZ15" s="271"/>
      <c r="EA15" s="271"/>
      <c r="EB15" s="271"/>
      <c r="EC15" s="271"/>
      <c r="ED15" s="271"/>
      <c r="EE15" s="271"/>
      <c r="EF15" s="271"/>
      <c r="EG15" s="271"/>
      <c r="EH15" s="271"/>
      <c r="EI15" s="271"/>
      <c r="EJ15" s="271"/>
      <c r="EK15" s="271"/>
      <c r="EL15" s="271"/>
      <c r="EM15" s="271"/>
      <c r="EN15" s="271"/>
      <c r="EO15" s="271"/>
      <c r="EP15" s="271"/>
      <c r="EQ15" s="271"/>
      <c r="ER15" s="271"/>
      <c r="ES15" s="271"/>
      <c r="ET15" s="271"/>
      <c r="EU15" s="271"/>
      <c r="EV15" s="271"/>
      <c r="EW15" s="271"/>
      <c r="EX15" s="271"/>
      <c r="EY15" s="271"/>
      <c r="EZ15" s="271"/>
      <c r="FA15" s="271"/>
      <c r="FB15" s="271"/>
      <c r="FC15" s="271"/>
      <c r="FD15" s="271"/>
      <c r="FE15" s="271"/>
      <c r="FF15" s="271"/>
      <c r="FG15" s="271"/>
      <c r="FH15" s="271"/>
      <c r="FI15" s="271"/>
      <c r="FJ15" s="271"/>
      <c r="FK15" s="271"/>
      <c r="FL15" s="271"/>
      <c r="FM15" s="271"/>
      <c r="FN15" s="271"/>
      <c r="FO15" s="271"/>
      <c r="FP15" s="271"/>
      <c r="FQ15" s="271"/>
      <c r="FR15" s="271"/>
      <c r="FS15" s="271"/>
      <c r="FT15" s="271"/>
      <c r="FU15" s="272"/>
      <c r="FV15" s="272"/>
      <c r="FW15" s="272"/>
      <c r="FX15" s="272"/>
      <c r="FY15" s="272"/>
      <c r="FZ15" s="272"/>
      <c r="GA15" s="272"/>
      <c r="GB15" s="272"/>
      <c r="GC15" s="272"/>
      <c r="GD15" s="272"/>
      <c r="GE15" s="272"/>
      <c r="GF15" s="272"/>
      <c r="GG15" s="272"/>
      <c r="GH15" s="272"/>
      <c r="GI15" s="272"/>
      <c r="GJ15" s="272"/>
      <c r="GK15" s="272"/>
      <c r="GL15" s="272"/>
      <c r="GM15" s="272"/>
      <c r="GN15" s="272"/>
      <c r="GO15" s="272"/>
      <c r="GP15" s="272"/>
      <c r="GQ15" s="272"/>
      <c r="GR15" s="272"/>
      <c r="GS15" s="272"/>
      <c r="GT15" s="272"/>
      <c r="GU15" s="272"/>
      <c r="GV15" s="272"/>
      <c r="GW15" s="272"/>
      <c r="GX15" s="272"/>
      <c r="GY15" s="272"/>
      <c r="GZ15" s="272"/>
      <c r="HA15" s="272"/>
      <c r="HB15" s="272"/>
      <c r="HC15" s="272"/>
      <c r="HD15" s="272"/>
      <c r="HE15" s="272"/>
      <c r="HF15" s="272"/>
      <c r="HG15" s="272"/>
      <c r="HH15" s="272"/>
      <c r="HI15" s="272"/>
      <c r="HJ15" s="272"/>
      <c r="HK15" s="272"/>
      <c r="HL15" s="272"/>
      <c r="HM15" s="272"/>
      <c r="HN15" s="272"/>
      <c r="HO15" s="272"/>
      <c r="HP15" s="272"/>
      <c r="HQ15" s="272"/>
      <c r="HR15" s="272"/>
      <c r="HS15" s="272"/>
      <c r="HT15" s="272"/>
      <c r="HU15" s="272"/>
      <c r="HV15" s="272"/>
      <c r="HW15" s="272"/>
      <c r="HX15" s="272"/>
      <c r="HY15" s="272"/>
      <c r="HZ15" s="272"/>
      <c r="IA15" s="272"/>
      <c r="IB15" s="272"/>
      <c r="IC15" s="272"/>
      <c r="ID15" s="272"/>
      <c r="IE15" s="272"/>
      <c r="IF15" s="272"/>
      <c r="IG15" s="272"/>
      <c r="IH15" s="272"/>
      <c r="II15" s="272"/>
      <c r="IJ15" s="272"/>
      <c r="IK15" s="272"/>
      <c r="IL15" s="272"/>
      <c r="IM15" s="272"/>
      <c r="IN15" s="272"/>
      <c r="IO15" s="272"/>
      <c r="IP15" s="272"/>
      <c r="IQ15" s="272"/>
      <c r="IR15" s="272"/>
      <c r="IS15" s="272"/>
      <c r="IT15" s="272"/>
      <c r="IU15" s="272"/>
      <c r="IV15" s="272"/>
      <c r="IW15" s="272"/>
      <c r="IX15" s="272"/>
      <c r="IY15" s="272"/>
      <c r="IZ15" s="272"/>
      <c r="JA15" s="272"/>
      <c r="JB15" s="272"/>
      <c r="JC15" s="272"/>
      <c r="JD15" s="272"/>
      <c r="JE15" s="272"/>
      <c r="JF15" s="272"/>
      <c r="JG15" s="272"/>
      <c r="JH15" s="272"/>
      <c r="JI15" s="272"/>
      <c r="JJ15" s="272"/>
      <c r="JK15" s="272"/>
      <c r="JL15" s="272"/>
      <c r="JM15" s="272"/>
      <c r="JN15" s="272"/>
      <c r="JO15" s="272"/>
      <c r="JP15" s="272"/>
      <c r="JQ15" s="272"/>
      <c r="JR15" s="272"/>
    </row>
    <row r="16" spans="1:278" ht="40.200000000000003" customHeight="1" x14ac:dyDescent="0.25">
      <c r="A16" s="458"/>
      <c r="B16" s="510"/>
      <c r="C16" s="462"/>
      <c r="D16" s="462"/>
      <c r="E16" s="465"/>
      <c r="F16" s="465"/>
      <c r="G16" s="465"/>
      <c r="H16" s="468"/>
      <c r="I16" s="471"/>
      <c r="J16" s="474"/>
      <c r="K16" s="451"/>
      <c r="L16" s="451"/>
      <c r="M16" s="477"/>
      <c r="N16" s="451"/>
      <c r="O16" s="338"/>
      <c r="P16" s="338"/>
      <c r="Q16" s="338"/>
      <c r="R16" s="376"/>
      <c r="S16" s="376"/>
      <c r="T16" s="338"/>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c r="BP16" s="271"/>
      <c r="BQ16" s="271"/>
      <c r="BR16" s="271"/>
      <c r="BS16" s="271"/>
      <c r="BT16" s="271"/>
      <c r="BU16" s="271"/>
      <c r="BV16" s="271"/>
      <c r="BW16" s="271"/>
      <c r="BX16" s="271"/>
      <c r="BY16" s="271"/>
      <c r="BZ16" s="271"/>
      <c r="CA16" s="271"/>
      <c r="CB16" s="271"/>
      <c r="CC16" s="271"/>
      <c r="CD16" s="271"/>
      <c r="CE16" s="271"/>
      <c r="CF16" s="271"/>
      <c r="CG16" s="271"/>
      <c r="CH16" s="271"/>
      <c r="CI16" s="271"/>
      <c r="CJ16" s="271"/>
      <c r="CK16" s="271"/>
      <c r="CL16" s="271"/>
      <c r="CM16" s="271"/>
      <c r="CN16" s="271"/>
      <c r="CO16" s="271"/>
      <c r="CP16" s="271"/>
      <c r="CQ16" s="271"/>
      <c r="CR16" s="271"/>
      <c r="CS16" s="271"/>
      <c r="CT16" s="271"/>
      <c r="CU16" s="271"/>
      <c r="CV16" s="271"/>
      <c r="CW16" s="271"/>
      <c r="CX16" s="271"/>
      <c r="CY16" s="271"/>
      <c r="CZ16" s="271"/>
      <c r="DA16" s="271"/>
      <c r="DB16" s="271"/>
      <c r="DC16" s="271"/>
      <c r="DD16" s="271"/>
      <c r="DE16" s="271"/>
      <c r="DF16" s="271"/>
      <c r="DG16" s="271"/>
      <c r="DH16" s="271"/>
      <c r="DI16" s="271"/>
      <c r="DJ16" s="271"/>
      <c r="DK16" s="271"/>
      <c r="DL16" s="271"/>
      <c r="DM16" s="271"/>
      <c r="DN16" s="271"/>
      <c r="DO16" s="271"/>
      <c r="DP16" s="271"/>
      <c r="DQ16" s="271"/>
      <c r="DR16" s="271"/>
      <c r="DS16" s="271"/>
      <c r="DT16" s="271"/>
      <c r="DU16" s="271"/>
      <c r="DV16" s="271"/>
      <c r="DW16" s="271"/>
      <c r="DX16" s="271"/>
      <c r="DY16" s="271"/>
      <c r="DZ16" s="271"/>
      <c r="EA16" s="271"/>
      <c r="EB16" s="271"/>
      <c r="EC16" s="271"/>
      <c r="ED16" s="271"/>
      <c r="EE16" s="271"/>
      <c r="EF16" s="271"/>
      <c r="EG16" s="271"/>
      <c r="EH16" s="271"/>
      <c r="EI16" s="271"/>
      <c r="EJ16" s="271"/>
      <c r="EK16" s="271"/>
      <c r="EL16" s="271"/>
      <c r="EM16" s="271"/>
      <c r="EN16" s="271"/>
      <c r="EO16" s="271"/>
      <c r="EP16" s="271"/>
      <c r="EQ16" s="271"/>
      <c r="ER16" s="271"/>
      <c r="ES16" s="271"/>
      <c r="ET16" s="271"/>
      <c r="EU16" s="271"/>
      <c r="EV16" s="271"/>
      <c r="EW16" s="271"/>
      <c r="EX16" s="271"/>
      <c r="EY16" s="271"/>
      <c r="EZ16" s="271"/>
      <c r="FA16" s="271"/>
      <c r="FB16" s="271"/>
      <c r="FC16" s="271"/>
      <c r="FD16" s="271"/>
      <c r="FE16" s="271"/>
      <c r="FF16" s="271"/>
      <c r="FG16" s="271"/>
      <c r="FH16" s="271"/>
      <c r="FI16" s="271"/>
      <c r="FJ16" s="271"/>
      <c r="FK16" s="271"/>
      <c r="FL16" s="271"/>
      <c r="FM16" s="271"/>
      <c r="FN16" s="271"/>
      <c r="FO16" s="271"/>
      <c r="FP16" s="271"/>
      <c r="FQ16" s="271"/>
      <c r="FR16" s="271"/>
      <c r="FS16" s="271"/>
      <c r="FT16" s="271"/>
      <c r="FU16" s="272"/>
      <c r="FV16" s="272"/>
      <c r="FW16" s="272"/>
      <c r="FX16" s="272"/>
      <c r="FY16" s="272"/>
      <c r="FZ16" s="272"/>
      <c r="GA16" s="272"/>
      <c r="GB16" s="272"/>
      <c r="GC16" s="272"/>
      <c r="GD16" s="272"/>
      <c r="GE16" s="272"/>
      <c r="GF16" s="272"/>
      <c r="GG16" s="272"/>
      <c r="GH16" s="272"/>
      <c r="GI16" s="272"/>
      <c r="GJ16" s="272"/>
      <c r="GK16" s="272"/>
      <c r="GL16" s="272"/>
      <c r="GM16" s="272"/>
      <c r="GN16" s="272"/>
      <c r="GO16" s="272"/>
      <c r="GP16" s="272"/>
      <c r="GQ16" s="272"/>
      <c r="GR16" s="272"/>
      <c r="GS16" s="272"/>
      <c r="GT16" s="272"/>
      <c r="GU16" s="272"/>
      <c r="GV16" s="272"/>
      <c r="GW16" s="272"/>
      <c r="GX16" s="272"/>
      <c r="GY16" s="272"/>
      <c r="GZ16" s="272"/>
      <c r="HA16" s="272"/>
      <c r="HB16" s="272"/>
      <c r="HC16" s="272"/>
      <c r="HD16" s="272"/>
      <c r="HE16" s="272"/>
      <c r="HF16" s="272"/>
      <c r="HG16" s="272"/>
      <c r="HH16" s="272"/>
      <c r="HI16" s="272"/>
      <c r="HJ16" s="272"/>
      <c r="HK16" s="272"/>
      <c r="HL16" s="272"/>
      <c r="HM16" s="272"/>
      <c r="HN16" s="272"/>
      <c r="HO16" s="272"/>
      <c r="HP16" s="272"/>
      <c r="HQ16" s="272"/>
      <c r="HR16" s="272"/>
      <c r="HS16" s="272"/>
      <c r="HT16" s="272"/>
      <c r="HU16" s="272"/>
      <c r="HV16" s="272"/>
      <c r="HW16" s="272"/>
      <c r="HX16" s="272"/>
      <c r="HY16" s="272"/>
      <c r="HZ16" s="272"/>
      <c r="IA16" s="272"/>
      <c r="IB16" s="272"/>
      <c r="IC16" s="272"/>
      <c r="ID16" s="272"/>
      <c r="IE16" s="272"/>
      <c r="IF16" s="272"/>
      <c r="IG16" s="272"/>
      <c r="IH16" s="272"/>
      <c r="II16" s="272"/>
      <c r="IJ16" s="272"/>
      <c r="IK16" s="272"/>
      <c r="IL16" s="272"/>
      <c r="IM16" s="272"/>
      <c r="IN16" s="272"/>
      <c r="IO16" s="272"/>
      <c r="IP16" s="272"/>
      <c r="IQ16" s="272"/>
      <c r="IR16" s="272"/>
      <c r="IS16" s="272"/>
      <c r="IT16" s="272"/>
      <c r="IU16" s="272"/>
      <c r="IV16" s="272"/>
      <c r="IW16" s="272"/>
      <c r="IX16" s="272"/>
      <c r="IY16" s="272"/>
      <c r="IZ16" s="272"/>
      <c r="JA16" s="272"/>
      <c r="JB16" s="272"/>
      <c r="JC16" s="272"/>
      <c r="JD16" s="272"/>
      <c r="JE16" s="272"/>
      <c r="JF16" s="272"/>
      <c r="JG16" s="272"/>
      <c r="JH16" s="272"/>
      <c r="JI16" s="272"/>
      <c r="JJ16" s="272"/>
      <c r="JK16" s="272"/>
      <c r="JL16" s="272"/>
      <c r="JM16" s="272"/>
      <c r="JN16" s="272"/>
      <c r="JO16" s="272"/>
      <c r="JP16" s="272"/>
      <c r="JQ16" s="272"/>
      <c r="JR16" s="272"/>
    </row>
    <row r="17" spans="1:278" ht="40.200000000000003" customHeight="1" x14ac:dyDescent="0.25">
      <c r="A17" s="458"/>
      <c r="B17" s="510"/>
      <c r="C17" s="462"/>
      <c r="D17" s="462"/>
      <c r="E17" s="465"/>
      <c r="F17" s="465"/>
      <c r="G17" s="465"/>
      <c r="H17" s="468"/>
      <c r="I17" s="471"/>
      <c r="J17" s="474"/>
      <c r="K17" s="451"/>
      <c r="L17" s="451"/>
      <c r="M17" s="477"/>
      <c r="N17" s="451"/>
      <c r="O17" s="338"/>
      <c r="P17" s="338"/>
      <c r="Q17" s="338"/>
      <c r="R17" s="376"/>
      <c r="S17" s="376"/>
      <c r="T17" s="338"/>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c r="BP17" s="271"/>
      <c r="BQ17" s="271"/>
      <c r="BR17" s="271"/>
      <c r="BS17" s="271"/>
      <c r="BT17" s="271"/>
      <c r="BU17" s="271"/>
      <c r="BV17" s="271"/>
      <c r="BW17" s="271"/>
      <c r="BX17" s="271"/>
      <c r="BY17" s="271"/>
      <c r="BZ17" s="271"/>
      <c r="CA17" s="271"/>
      <c r="CB17" s="271"/>
      <c r="CC17" s="271"/>
      <c r="CD17" s="271"/>
      <c r="CE17" s="271"/>
      <c r="CF17" s="271"/>
      <c r="CG17" s="271"/>
      <c r="CH17" s="271"/>
      <c r="CI17" s="271"/>
      <c r="CJ17" s="271"/>
      <c r="CK17" s="271"/>
      <c r="CL17" s="271"/>
      <c r="CM17" s="271"/>
      <c r="CN17" s="271"/>
      <c r="CO17" s="271"/>
      <c r="CP17" s="271"/>
      <c r="CQ17" s="271"/>
      <c r="CR17" s="271"/>
      <c r="CS17" s="271"/>
      <c r="CT17" s="271"/>
      <c r="CU17" s="271"/>
      <c r="CV17" s="271"/>
      <c r="CW17" s="271"/>
      <c r="CX17" s="271"/>
      <c r="CY17" s="271"/>
      <c r="CZ17" s="271"/>
      <c r="DA17" s="271"/>
      <c r="DB17" s="271"/>
      <c r="DC17" s="271"/>
      <c r="DD17" s="271"/>
      <c r="DE17" s="271"/>
      <c r="DF17" s="271"/>
      <c r="DG17" s="271"/>
      <c r="DH17" s="271"/>
      <c r="DI17" s="271"/>
      <c r="DJ17" s="271"/>
      <c r="DK17" s="271"/>
      <c r="DL17" s="271"/>
      <c r="DM17" s="271"/>
      <c r="DN17" s="271"/>
      <c r="DO17" s="271"/>
      <c r="DP17" s="271"/>
      <c r="DQ17" s="271"/>
      <c r="DR17" s="271"/>
      <c r="DS17" s="271"/>
      <c r="DT17" s="271"/>
      <c r="DU17" s="271"/>
      <c r="DV17" s="271"/>
      <c r="DW17" s="271"/>
      <c r="DX17" s="271"/>
      <c r="DY17" s="271"/>
      <c r="DZ17" s="271"/>
      <c r="EA17" s="271"/>
      <c r="EB17" s="271"/>
      <c r="EC17" s="271"/>
      <c r="ED17" s="271"/>
      <c r="EE17" s="271"/>
      <c r="EF17" s="271"/>
      <c r="EG17" s="271"/>
      <c r="EH17" s="271"/>
      <c r="EI17" s="271"/>
      <c r="EJ17" s="271"/>
      <c r="EK17" s="271"/>
      <c r="EL17" s="271"/>
      <c r="EM17" s="271"/>
      <c r="EN17" s="271"/>
      <c r="EO17" s="271"/>
      <c r="EP17" s="271"/>
      <c r="EQ17" s="271"/>
      <c r="ER17" s="271"/>
      <c r="ES17" s="271"/>
      <c r="ET17" s="271"/>
      <c r="EU17" s="271"/>
      <c r="EV17" s="271"/>
      <c r="EW17" s="271"/>
      <c r="EX17" s="271"/>
      <c r="EY17" s="271"/>
      <c r="EZ17" s="271"/>
      <c r="FA17" s="271"/>
      <c r="FB17" s="271"/>
      <c r="FC17" s="271"/>
      <c r="FD17" s="271"/>
      <c r="FE17" s="271"/>
      <c r="FF17" s="271"/>
      <c r="FG17" s="271"/>
      <c r="FH17" s="271"/>
      <c r="FI17" s="271"/>
      <c r="FJ17" s="271"/>
      <c r="FK17" s="271"/>
      <c r="FL17" s="271"/>
      <c r="FM17" s="271"/>
      <c r="FN17" s="271"/>
      <c r="FO17" s="271"/>
      <c r="FP17" s="271"/>
      <c r="FQ17" s="271"/>
      <c r="FR17" s="271"/>
      <c r="FS17" s="271"/>
      <c r="FT17" s="271"/>
      <c r="FU17" s="272"/>
      <c r="FV17" s="272"/>
      <c r="FW17" s="272"/>
      <c r="FX17" s="272"/>
      <c r="FY17" s="272"/>
      <c r="FZ17" s="272"/>
      <c r="GA17" s="272"/>
      <c r="GB17" s="272"/>
      <c r="GC17" s="272"/>
      <c r="GD17" s="272"/>
      <c r="GE17" s="272"/>
      <c r="GF17" s="272"/>
      <c r="GG17" s="272"/>
      <c r="GH17" s="272"/>
      <c r="GI17" s="272"/>
      <c r="GJ17" s="272"/>
      <c r="GK17" s="272"/>
      <c r="GL17" s="272"/>
      <c r="GM17" s="272"/>
      <c r="GN17" s="272"/>
      <c r="GO17" s="272"/>
      <c r="GP17" s="272"/>
      <c r="GQ17" s="272"/>
      <c r="GR17" s="272"/>
      <c r="GS17" s="272"/>
      <c r="GT17" s="272"/>
      <c r="GU17" s="272"/>
      <c r="GV17" s="272"/>
      <c r="GW17" s="272"/>
      <c r="GX17" s="272"/>
      <c r="GY17" s="272"/>
      <c r="GZ17" s="272"/>
      <c r="HA17" s="272"/>
      <c r="HB17" s="272"/>
      <c r="HC17" s="272"/>
      <c r="HD17" s="272"/>
      <c r="HE17" s="272"/>
      <c r="HF17" s="272"/>
      <c r="HG17" s="272"/>
      <c r="HH17" s="272"/>
      <c r="HI17" s="272"/>
      <c r="HJ17" s="272"/>
      <c r="HK17" s="272"/>
      <c r="HL17" s="272"/>
      <c r="HM17" s="272"/>
      <c r="HN17" s="272"/>
      <c r="HO17" s="272"/>
      <c r="HP17" s="272"/>
      <c r="HQ17" s="272"/>
      <c r="HR17" s="272"/>
      <c r="HS17" s="272"/>
      <c r="HT17" s="272"/>
      <c r="HU17" s="272"/>
      <c r="HV17" s="272"/>
      <c r="HW17" s="272"/>
      <c r="HX17" s="272"/>
      <c r="HY17" s="272"/>
      <c r="HZ17" s="272"/>
      <c r="IA17" s="272"/>
      <c r="IB17" s="272"/>
      <c r="IC17" s="272"/>
      <c r="ID17" s="272"/>
      <c r="IE17" s="272"/>
      <c r="IF17" s="272"/>
      <c r="IG17" s="272"/>
      <c r="IH17" s="272"/>
      <c r="II17" s="272"/>
      <c r="IJ17" s="272"/>
      <c r="IK17" s="272"/>
      <c r="IL17" s="272"/>
      <c r="IM17" s="272"/>
      <c r="IN17" s="272"/>
      <c r="IO17" s="272"/>
      <c r="IP17" s="272"/>
      <c r="IQ17" s="272"/>
      <c r="IR17" s="272"/>
      <c r="IS17" s="272"/>
      <c r="IT17" s="272"/>
      <c r="IU17" s="272"/>
      <c r="IV17" s="272"/>
      <c r="IW17" s="272"/>
      <c r="IX17" s="272"/>
      <c r="IY17" s="272"/>
      <c r="IZ17" s="272"/>
      <c r="JA17" s="272"/>
      <c r="JB17" s="272"/>
      <c r="JC17" s="272"/>
      <c r="JD17" s="272"/>
      <c r="JE17" s="272"/>
      <c r="JF17" s="272"/>
      <c r="JG17" s="272"/>
      <c r="JH17" s="272"/>
      <c r="JI17" s="272"/>
      <c r="JJ17" s="272"/>
      <c r="JK17" s="272"/>
      <c r="JL17" s="272"/>
      <c r="JM17" s="272"/>
      <c r="JN17" s="272"/>
      <c r="JO17" s="272"/>
      <c r="JP17" s="272"/>
      <c r="JQ17" s="272"/>
      <c r="JR17" s="272"/>
    </row>
    <row r="18" spans="1:278" ht="40.200000000000003" customHeight="1" x14ac:dyDescent="0.25">
      <c r="A18" s="458"/>
      <c r="B18" s="510"/>
      <c r="C18" s="462"/>
      <c r="D18" s="462"/>
      <c r="E18" s="465"/>
      <c r="F18" s="465"/>
      <c r="G18" s="465"/>
      <c r="H18" s="468"/>
      <c r="I18" s="471"/>
      <c r="J18" s="474"/>
      <c r="K18" s="451"/>
      <c r="L18" s="451"/>
      <c r="M18" s="477"/>
      <c r="N18" s="451"/>
      <c r="O18" s="338"/>
      <c r="P18" s="338"/>
      <c r="Q18" s="338"/>
      <c r="R18" s="376"/>
      <c r="S18" s="376"/>
      <c r="T18" s="338"/>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71"/>
      <c r="BR18" s="271"/>
      <c r="BS18" s="271"/>
      <c r="BT18" s="271"/>
      <c r="BU18" s="271"/>
      <c r="BV18" s="271"/>
      <c r="BW18" s="271"/>
      <c r="BX18" s="271"/>
      <c r="BY18" s="271"/>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71"/>
      <c r="DB18" s="271"/>
      <c r="DC18" s="271"/>
      <c r="DD18" s="271"/>
      <c r="DE18" s="271"/>
      <c r="DF18" s="271"/>
      <c r="DG18" s="271"/>
      <c r="DH18" s="271"/>
      <c r="DI18" s="271"/>
      <c r="DJ18" s="271"/>
      <c r="DK18" s="271"/>
      <c r="DL18" s="271"/>
      <c r="DM18" s="271"/>
      <c r="DN18" s="271"/>
      <c r="DO18" s="271"/>
      <c r="DP18" s="271"/>
      <c r="DQ18" s="271"/>
      <c r="DR18" s="271"/>
      <c r="DS18" s="271"/>
      <c r="DT18" s="271"/>
      <c r="DU18" s="271"/>
      <c r="DV18" s="271"/>
      <c r="DW18" s="271"/>
      <c r="DX18" s="271"/>
      <c r="DY18" s="271"/>
      <c r="DZ18" s="271"/>
      <c r="EA18" s="271"/>
      <c r="EB18" s="271"/>
      <c r="EC18" s="271"/>
      <c r="ED18" s="271"/>
      <c r="EE18" s="271"/>
      <c r="EF18" s="271"/>
      <c r="EG18" s="271"/>
      <c r="EH18" s="271"/>
      <c r="EI18" s="271"/>
      <c r="EJ18" s="271"/>
      <c r="EK18" s="271"/>
      <c r="EL18" s="271"/>
      <c r="EM18" s="271"/>
      <c r="EN18" s="271"/>
      <c r="EO18" s="271"/>
      <c r="EP18" s="271"/>
      <c r="EQ18" s="271"/>
      <c r="ER18" s="271"/>
      <c r="ES18" s="271"/>
      <c r="ET18" s="271"/>
      <c r="EU18" s="271"/>
      <c r="EV18" s="271"/>
      <c r="EW18" s="271"/>
      <c r="EX18" s="271"/>
      <c r="EY18" s="271"/>
      <c r="EZ18" s="271"/>
      <c r="FA18" s="271"/>
      <c r="FB18" s="271"/>
      <c r="FC18" s="271"/>
      <c r="FD18" s="271"/>
      <c r="FE18" s="271"/>
      <c r="FF18" s="271"/>
      <c r="FG18" s="271"/>
      <c r="FH18" s="271"/>
      <c r="FI18" s="271"/>
      <c r="FJ18" s="271"/>
      <c r="FK18" s="271"/>
      <c r="FL18" s="271"/>
      <c r="FM18" s="271"/>
      <c r="FN18" s="271"/>
      <c r="FO18" s="271"/>
      <c r="FP18" s="271"/>
      <c r="FQ18" s="271"/>
      <c r="FR18" s="271"/>
      <c r="FS18" s="271"/>
      <c r="FT18" s="271"/>
      <c r="FU18" s="272"/>
      <c r="FV18" s="272"/>
      <c r="FW18" s="272"/>
      <c r="FX18" s="272"/>
      <c r="FY18" s="272"/>
      <c r="FZ18" s="272"/>
      <c r="GA18" s="272"/>
      <c r="GB18" s="272"/>
      <c r="GC18" s="272"/>
      <c r="GD18" s="272"/>
      <c r="GE18" s="272"/>
      <c r="GF18" s="272"/>
      <c r="GG18" s="272"/>
      <c r="GH18" s="272"/>
      <c r="GI18" s="272"/>
      <c r="GJ18" s="272"/>
      <c r="GK18" s="272"/>
      <c r="GL18" s="272"/>
      <c r="GM18" s="272"/>
      <c r="GN18" s="272"/>
      <c r="GO18" s="272"/>
      <c r="GP18" s="272"/>
      <c r="GQ18" s="272"/>
      <c r="GR18" s="272"/>
      <c r="GS18" s="272"/>
      <c r="GT18" s="272"/>
      <c r="GU18" s="272"/>
      <c r="GV18" s="272"/>
      <c r="GW18" s="272"/>
      <c r="GX18" s="272"/>
      <c r="GY18" s="272"/>
      <c r="GZ18" s="272"/>
      <c r="HA18" s="272"/>
      <c r="HB18" s="272"/>
      <c r="HC18" s="272"/>
      <c r="HD18" s="272"/>
      <c r="HE18" s="272"/>
      <c r="HF18" s="272"/>
      <c r="HG18" s="272"/>
      <c r="HH18" s="272"/>
      <c r="HI18" s="272"/>
      <c r="HJ18" s="272"/>
      <c r="HK18" s="272"/>
      <c r="HL18" s="272"/>
      <c r="HM18" s="272"/>
      <c r="HN18" s="272"/>
      <c r="HO18" s="272"/>
      <c r="HP18" s="272"/>
      <c r="HQ18" s="272"/>
      <c r="HR18" s="272"/>
      <c r="HS18" s="272"/>
      <c r="HT18" s="272"/>
      <c r="HU18" s="272"/>
      <c r="HV18" s="272"/>
      <c r="HW18" s="272"/>
      <c r="HX18" s="272"/>
      <c r="HY18" s="272"/>
      <c r="HZ18" s="272"/>
      <c r="IA18" s="272"/>
      <c r="IB18" s="272"/>
      <c r="IC18" s="272"/>
      <c r="ID18" s="272"/>
      <c r="IE18" s="272"/>
      <c r="IF18" s="272"/>
      <c r="IG18" s="272"/>
      <c r="IH18" s="272"/>
      <c r="II18" s="272"/>
      <c r="IJ18" s="272"/>
      <c r="IK18" s="272"/>
      <c r="IL18" s="272"/>
      <c r="IM18" s="272"/>
      <c r="IN18" s="272"/>
      <c r="IO18" s="272"/>
      <c r="IP18" s="272"/>
      <c r="IQ18" s="272"/>
      <c r="IR18" s="272"/>
      <c r="IS18" s="272"/>
      <c r="IT18" s="272"/>
      <c r="IU18" s="272"/>
      <c r="IV18" s="272"/>
      <c r="IW18" s="272"/>
      <c r="IX18" s="272"/>
      <c r="IY18" s="272"/>
      <c r="IZ18" s="272"/>
      <c r="JA18" s="272"/>
      <c r="JB18" s="272"/>
      <c r="JC18" s="272"/>
      <c r="JD18" s="272"/>
      <c r="JE18" s="272"/>
      <c r="JF18" s="272"/>
      <c r="JG18" s="272"/>
      <c r="JH18" s="272"/>
      <c r="JI18" s="272"/>
      <c r="JJ18" s="272"/>
      <c r="JK18" s="272"/>
      <c r="JL18" s="272"/>
      <c r="JM18" s="272"/>
      <c r="JN18" s="272"/>
      <c r="JO18" s="272"/>
      <c r="JP18" s="272"/>
      <c r="JQ18" s="272"/>
      <c r="JR18" s="272"/>
    </row>
    <row r="19" spans="1:278" ht="40.200000000000003" customHeight="1" x14ac:dyDescent="0.25">
      <c r="A19" s="459"/>
      <c r="B19" s="511"/>
      <c r="C19" s="463"/>
      <c r="D19" s="463"/>
      <c r="E19" s="466"/>
      <c r="F19" s="466"/>
      <c r="G19" s="466"/>
      <c r="H19" s="469"/>
      <c r="I19" s="472"/>
      <c r="J19" s="475"/>
      <c r="K19" s="452"/>
      <c r="L19" s="452"/>
      <c r="M19" s="478"/>
      <c r="N19" s="452"/>
      <c r="O19" s="454"/>
      <c r="P19" s="454"/>
      <c r="Q19" s="454"/>
      <c r="R19" s="456"/>
      <c r="S19" s="456"/>
      <c r="T19" s="454"/>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71"/>
      <c r="BR19" s="271"/>
      <c r="BS19" s="271"/>
      <c r="BT19" s="271"/>
      <c r="BU19" s="271"/>
      <c r="BV19" s="271"/>
      <c r="BW19" s="271"/>
      <c r="BX19" s="271"/>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71"/>
      <c r="DB19" s="271"/>
      <c r="DC19" s="271"/>
      <c r="DD19" s="271"/>
      <c r="DE19" s="271"/>
      <c r="DF19" s="271"/>
      <c r="DG19" s="271"/>
      <c r="DH19" s="271"/>
      <c r="DI19" s="271"/>
      <c r="DJ19" s="271"/>
      <c r="DK19" s="271"/>
      <c r="DL19" s="271"/>
      <c r="DM19" s="271"/>
      <c r="DN19" s="271"/>
      <c r="DO19" s="271"/>
      <c r="DP19" s="271"/>
      <c r="DQ19" s="271"/>
      <c r="DR19" s="271"/>
      <c r="DS19" s="271"/>
      <c r="DT19" s="271"/>
      <c r="DU19" s="271"/>
      <c r="DV19" s="271"/>
      <c r="DW19" s="271"/>
      <c r="DX19" s="271"/>
      <c r="DY19" s="271"/>
      <c r="DZ19" s="271"/>
      <c r="EA19" s="271"/>
      <c r="EB19" s="271"/>
      <c r="EC19" s="271"/>
      <c r="ED19" s="271"/>
      <c r="EE19" s="271"/>
      <c r="EF19" s="271"/>
      <c r="EG19" s="271"/>
      <c r="EH19" s="271"/>
      <c r="EI19" s="271"/>
      <c r="EJ19" s="271"/>
      <c r="EK19" s="271"/>
      <c r="EL19" s="271"/>
      <c r="EM19" s="271"/>
      <c r="EN19" s="271"/>
      <c r="EO19" s="271"/>
      <c r="EP19" s="271"/>
      <c r="EQ19" s="271"/>
      <c r="ER19" s="271"/>
      <c r="ES19" s="271"/>
      <c r="ET19" s="271"/>
      <c r="EU19" s="271"/>
      <c r="EV19" s="271"/>
      <c r="EW19" s="271"/>
      <c r="EX19" s="271"/>
      <c r="EY19" s="271"/>
      <c r="EZ19" s="271"/>
      <c r="FA19" s="271"/>
      <c r="FB19" s="271"/>
      <c r="FC19" s="271"/>
      <c r="FD19" s="271"/>
      <c r="FE19" s="271"/>
      <c r="FF19" s="271"/>
      <c r="FG19" s="271"/>
      <c r="FH19" s="271"/>
      <c r="FI19" s="271"/>
      <c r="FJ19" s="271"/>
      <c r="FK19" s="271"/>
      <c r="FL19" s="271"/>
      <c r="FM19" s="271"/>
      <c r="FN19" s="271"/>
      <c r="FO19" s="271"/>
      <c r="FP19" s="271"/>
      <c r="FQ19" s="271"/>
      <c r="FR19" s="271"/>
      <c r="FS19" s="271"/>
      <c r="FT19" s="271"/>
      <c r="FU19" s="272"/>
      <c r="FV19" s="272"/>
      <c r="FW19" s="272"/>
      <c r="FX19" s="272"/>
      <c r="FY19" s="272"/>
      <c r="FZ19" s="272"/>
      <c r="GA19" s="272"/>
      <c r="GB19" s="272"/>
      <c r="GC19" s="272"/>
      <c r="GD19" s="272"/>
      <c r="GE19" s="272"/>
      <c r="GF19" s="272"/>
      <c r="GG19" s="272"/>
      <c r="GH19" s="272"/>
      <c r="GI19" s="272"/>
      <c r="GJ19" s="272"/>
      <c r="GK19" s="272"/>
      <c r="GL19" s="272"/>
      <c r="GM19" s="272"/>
      <c r="GN19" s="272"/>
      <c r="GO19" s="272"/>
      <c r="GP19" s="272"/>
      <c r="GQ19" s="272"/>
      <c r="GR19" s="272"/>
      <c r="GS19" s="272"/>
      <c r="GT19" s="272"/>
      <c r="GU19" s="272"/>
      <c r="GV19" s="272"/>
      <c r="GW19" s="272"/>
      <c r="GX19" s="272"/>
      <c r="GY19" s="272"/>
      <c r="GZ19" s="272"/>
      <c r="HA19" s="272"/>
      <c r="HB19" s="272"/>
      <c r="HC19" s="272"/>
      <c r="HD19" s="272"/>
      <c r="HE19" s="272"/>
      <c r="HF19" s="272"/>
      <c r="HG19" s="272"/>
      <c r="HH19" s="272"/>
      <c r="HI19" s="272"/>
      <c r="HJ19" s="272"/>
      <c r="HK19" s="272"/>
      <c r="HL19" s="272"/>
      <c r="HM19" s="272"/>
      <c r="HN19" s="272"/>
      <c r="HO19" s="272"/>
      <c r="HP19" s="272"/>
      <c r="HQ19" s="272"/>
      <c r="HR19" s="272"/>
      <c r="HS19" s="272"/>
      <c r="HT19" s="272"/>
      <c r="HU19" s="272"/>
      <c r="HV19" s="272"/>
      <c r="HW19" s="272"/>
      <c r="HX19" s="272"/>
      <c r="HY19" s="272"/>
      <c r="HZ19" s="272"/>
      <c r="IA19" s="272"/>
      <c r="IB19" s="272"/>
      <c r="IC19" s="272"/>
      <c r="ID19" s="272"/>
      <c r="IE19" s="272"/>
      <c r="IF19" s="272"/>
      <c r="IG19" s="272"/>
      <c r="IH19" s="272"/>
      <c r="II19" s="272"/>
      <c r="IJ19" s="272"/>
      <c r="IK19" s="272"/>
      <c r="IL19" s="272"/>
      <c r="IM19" s="272"/>
      <c r="IN19" s="272"/>
      <c r="IO19" s="272"/>
      <c r="IP19" s="272"/>
      <c r="IQ19" s="272"/>
      <c r="IR19" s="272"/>
      <c r="IS19" s="272"/>
      <c r="IT19" s="272"/>
      <c r="IU19" s="272"/>
      <c r="IV19" s="272"/>
      <c r="IW19" s="272"/>
      <c r="IX19" s="272"/>
      <c r="IY19" s="272"/>
      <c r="IZ19" s="272"/>
      <c r="JA19" s="272"/>
      <c r="JB19" s="272"/>
      <c r="JC19" s="272"/>
      <c r="JD19" s="272"/>
      <c r="JE19" s="272"/>
      <c r="JF19" s="272"/>
      <c r="JG19" s="272"/>
      <c r="JH19" s="272"/>
      <c r="JI19" s="272"/>
      <c r="JJ19" s="272"/>
      <c r="JK19" s="272"/>
      <c r="JL19" s="272"/>
      <c r="JM19" s="272"/>
      <c r="JN19" s="272"/>
      <c r="JO19" s="272"/>
      <c r="JP19" s="272"/>
      <c r="JQ19" s="272"/>
      <c r="JR19" s="272"/>
    </row>
    <row r="20" spans="1:278" ht="40.200000000000003" customHeight="1" x14ac:dyDescent="0.25">
      <c r="A20" s="457">
        <f>'Mapa Final'!A20</f>
        <v>3</v>
      </c>
      <c r="B20" s="460" t="str">
        <f>'Mapa Final'!B20</f>
        <v>Incumplimiento en el tramite de los siniestros desde el aviso del evento, reclamación formal a la aseguradora y el seguimiento durante el desarrollo del siniestro hasta el pago del mismo.</v>
      </c>
      <c r="C20" s="461" t="str">
        <f>'Mapa Final'!C20</f>
        <v>Afectación Económica</v>
      </c>
      <c r="D20" s="461" t="str">
        <f>'Mapa Final'!D20</f>
        <v xml:space="preserve">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
 </v>
      </c>
      <c r="E20" s="464" t="str">
        <f>'Mapa Final'!E20</f>
        <v xml:space="preserve">Presentación de documentos y datos erróneos o incompletos, relacionado frente a una reclamación ante la aseguradora, generando demoras o retrasos en el proceso de indemnización </v>
      </c>
      <c r="F20" s="464" t="str">
        <f>'Mapa Final'!F20</f>
        <v xml:space="preserve">
Se puede caer el proceso y llevar a investigaciones
Fiscales o Disciplinarias a los funcionarios
responsables del proceso por la falta de tramite y seguimiento de los siniestros avisados y formalizados a la Aseguradora</v>
      </c>
      <c r="G20" s="464" t="str">
        <f>'Mapa Final'!G20</f>
        <v>Ejecución y Administración de Procesos</v>
      </c>
      <c r="H20" s="467" t="str">
        <f>'Mapa Final'!I20</f>
        <v>Alta</v>
      </c>
      <c r="I20" s="470" t="str">
        <f>'Mapa Final'!L20</f>
        <v>Mayor</v>
      </c>
      <c r="J20" s="473" t="str">
        <f>'Mapa Final'!N20</f>
        <v xml:space="preserve">Alto </v>
      </c>
      <c r="K20" s="450" t="str">
        <f>'Mapa Final'!AA20</f>
        <v>Media</v>
      </c>
      <c r="L20" s="450" t="str">
        <f>'Mapa Final'!AE20</f>
        <v>Mayor</v>
      </c>
      <c r="M20" s="476" t="str">
        <f>'Mapa Final'!AG20</f>
        <v xml:space="preserve">Alto </v>
      </c>
      <c r="N20" s="450" t="str">
        <f>'Mapa Final'!AH20</f>
        <v>Evitar</v>
      </c>
      <c r="O20" s="453" t="s">
        <v>606</v>
      </c>
      <c r="P20" s="453" t="s">
        <v>587</v>
      </c>
      <c r="Q20" s="453"/>
      <c r="R20" s="455">
        <v>44287</v>
      </c>
      <c r="S20" s="455">
        <v>44286</v>
      </c>
      <c r="T20" s="453" t="s">
        <v>592</v>
      </c>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c r="BP20" s="271"/>
      <c r="BQ20" s="271"/>
      <c r="BR20" s="271"/>
      <c r="BS20" s="271"/>
      <c r="BT20" s="271"/>
      <c r="BU20" s="271"/>
      <c r="BV20" s="271"/>
      <c r="BW20" s="271"/>
      <c r="BX20" s="271"/>
      <c r="BY20" s="271"/>
      <c r="BZ20" s="271"/>
      <c r="CA20" s="271"/>
      <c r="CB20" s="271"/>
      <c r="CC20" s="271"/>
      <c r="CD20" s="271"/>
      <c r="CE20" s="271"/>
      <c r="CF20" s="271"/>
      <c r="CG20" s="271"/>
      <c r="CH20" s="271"/>
      <c r="CI20" s="271"/>
      <c r="CJ20" s="271"/>
      <c r="CK20" s="271"/>
      <c r="CL20" s="271"/>
      <c r="CM20" s="271"/>
      <c r="CN20" s="271"/>
      <c r="CO20" s="271"/>
      <c r="CP20" s="271"/>
      <c r="CQ20" s="271"/>
      <c r="CR20" s="271"/>
      <c r="CS20" s="271"/>
      <c r="CT20" s="271"/>
      <c r="CU20" s="271"/>
      <c r="CV20" s="271"/>
      <c r="CW20" s="271"/>
      <c r="CX20" s="271"/>
      <c r="CY20" s="271"/>
      <c r="CZ20" s="271"/>
      <c r="DA20" s="271"/>
      <c r="DB20" s="271"/>
      <c r="DC20" s="271"/>
      <c r="DD20" s="271"/>
      <c r="DE20" s="271"/>
      <c r="DF20" s="271"/>
      <c r="DG20" s="271"/>
      <c r="DH20" s="271"/>
      <c r="DI20" s="271"/>
      <c r="DJ20" s="271"/>
      <c r="DK20" s="271"/>
      <c r="DL20" s="271"/>
      <c r="DM20" s="271"/>
      <c r="DN20" s="271"/>
      <c r="DO20" s="271"/>
      <c r="DP20" s="271"/>
      <c r="DQ20" s="271"/>
      <c r="DR20" s="271"/>
      <c r="DS20" s="271"/>
      <c r="DT20" s="271"/>
      <c r="DU20" s="271"/>
      <c r="DV20" s="271"/>
      <c r="DW20" s="271"/>
      <c r="DX20" s="271"/>
      <c r="DY20" s="271"/>
      <c r="DZ20" s="271"/>
      <c r="EA20" s="271"/>
      <c r="EB20" s="271"/>
      <c r="EC20" s="271"/>
      <c r="ED20" s="271"/>
      <c r="EE20" s="271"/>
      <c r="EF20" s="271"/>
      <c r="EG20" s="271"/>
      <c r="EH20" s="271"/>
      <c r="EI20" s="271"/>
      <c r="EJ20" s="271"/>
      <c r="EK20" s="271"/>
      <c r="EL20" s="271"/>
      <c r="EM20" s="271"/>
      <c r="EN20" s="271"/>
      <c r="EO20" s="271"/>
      <c r="EP20" s="271"/>
      <c r="EQ20" s="271"/>
      <c r="ER20" s="271"/>
      <c r="ES20" s="271"/>
      <c r="ET20" s="271"/>
      <c r="EU20" s="271"/>
      <c r="EV20" s="271"/>
      <c r="EW20" s="271"/>
      <c r="EX20" s="271"/>
      <c r="EY20" s="271"/>
      <c r="EZ20" s="271"/>
      <c r="FA20" s="271"/>
      <c r="FB20" s="271"/>
      <c r="FC20" s="271"/>
      <c r="FD20" s="271"/>
      <c r="FE20" s="271"/>
      <c r="FF20" s="271"/>
      <c r="FG20" s="271"/>
      <c r="FH20" s="271"/>
      <c r="FI20" s="271"/>
      <c r="FJ20" s="271"/>
      <c r="FK20" s="271"/>
      <c r="FL20" s="271"/>
      <c r="FM20" s="271"/>
      <c r="FN20" s="271"/>
      <c r="FO20" s="271"/>
      <c r="FP20" s="271"/>
      <c r="FQ20" s="271"/>
      <c r="FR20" s="271"/>
      <c r="FS20" s="271"/>
      <c r="FT20" s="271"/>
      <c r="FU20" s="272"/>
      <c r="FV20" s="272"/>
      <c r="FW20" s="272"/>
      <c r="FX20" s="272"/>
      <c r="FY20" s="272"/>
      <c r="FZ20" s="272"/>
      <c r="GA20" s="272"/>
      <c r="GB20" s="272"/>
      <c r="GC20" s="272"/>
      <c r="GD20" s="272"/>
      <c r="GE20" s="272"/>
      <c r="GF20" s="272"/>
      <c r="GG20" s="272"/>
      <c r="GH20" s="272"/>
      <c r="GI20" s="272"/>
      <c r="GJ20" s="272"/>
      <c r="GK20" s="272"/>
      <c r="GL20" s="272"/>
      <c r="GM20" s="272"/>
      <c r="GN20" s="272"/>
      <c r="GO20" s="272"/>
      <c r="GP20" s="272"/>
      <c r="GQ20" s="272"/>
      <c r="GR20" s="272"/>
      <c r="GS20" s="272"/>
      <c r="GT20" s="272"/>
      <c r="GU20" s="272"/>
      <c r="GV20" s="272"/>
      <c r="GW20" s="272"/>
      <c r="GX20" s="272"/>
      <c r="GY20" s="272"/>
      <c r="GZ20" s="272"/>
      <c r="HA20" s="272"/>
      <c r="HB20" s="272"/>
      <c r="HC20" s="272"/>
      <c r="HD20" s="272"/>
      <c r="HE20" s="272"/>
      <c r="HF20" s="272"/>
      <c r="HG20" s="272"/>
      <c r="HH20" s="272"/>
      <c r="HI20" s="272"/>
      <c r="HJ20" s="272"/>
      <c r="HK20" s="272"/>
      <c r="HL20" s="272"/>
      <c r="HM20" s="272"/>
      <c r="HN20" s="272"/>
      <c r="HO20" s="272"/>
      <c r="HP20" s="272"/>
      <c r="HQ20" s="272"/>
      <c r="HR20" s="272"/>
      <c r="HS20" s="272"/>
      <c r="HT20" s="272"/>
      <c r="HU20" s="272"/>
      <c r="HV20" s="272"/>
      <c r="HW20" s="272"/>
      <c r="HX20" s="272"/>
      <c r="HY20" s="272"/>
      <c r="HZ20" s="272"/>
      <c r="IA20" s="272"/>
      <c r="IB20" s="272"/>
      <c r="IC20" s="272"/>
      <c r="ID20" s="272"/>
      <c r="IE20" s="272"/>
      <c r="IF20" s="272"/>
      <c r="IG20" s="272"/>
      <c r="IH20" s="272"/>
      <c r="II20" s="272"/>
      <c r="IJ20" s="272"/>
      <c r="IK20" s="272"/>
      <c r="IL20" s="272"/>
      <c r="IM20" s="272"/>
      <c r="IN20" s="272"/>
      <c r="IO20" s="272"/>
      <c r="IP20" s="272"/>
      <c r="IQ20" s="272"/>
      <c r="IR20" s="272"/>
      <c r="IS20" s="272"/>
      <c r="IT20" s="272"/>
      <c r="IU20" s="272"/>
      <c r="IV20" s="272"/>
      <c r="IW20" s="272"/>
      <c r="IX20" s="272"/>
      <c r="IY20" s="272"/>
      <c r="IZ20" s="272"/>
      <c r="JA20" s="272"/>
      <c r="JB20" s="272"/>
      <c r="JC20" s="272"/>
      <c r="JD20" s="272"/>
      <c r="JE20" s="272"/>
      <c r="JF20" s="272"/>
      <c r="JG20" s="272"/>
      <c r="JH20" s="272"/>
      <c r="JI20" s="272"/>
      <c r="JJ20" s="272"/>
      <c r="JK20" s="272"/>
      <c r="JL20" s="272"/>
      <c r="JM20" s="272"/>
      <c r="JN20" s="272"/>
      <c r="JO20" s="272"/>
      <c r="JP20" s="272"/>
      <c r="JQ20" s="272"/>
      <c r="JR20" s="272"/>
    </row>
    <row r="21" spans="1:278" ht="40.200000000000003" customHeight="1" x14ac:dyDescent="0.25">
      <c r="A21" s="458"/>
      <c r="B21" s="510"/>
      <c r="C21" s="462"/>
      <c r="D21" s="462"/>
      <c r="E21" s="465"/>
      <c r="F21" s="465"/>
      <c r="G21" s="465"/>
      <c r="H21" s="468"/>
      <c r="I21" s="471"/>
      <c r="J21" s="474"/>
      <c r="K21" s="451"/>
      <c r="L21" s="451"/>
      <c r="M21" s="477"/>
      <c r="N21" s="451"/>
      <c r="O21" s="338"/>
      <c r="P21" s="338"/>
      <c r="Q21" s="338"/>
      <c r="R21" s="376"/>
      <c r="S21" s="376"/>
      <c r="T21" s="338"/>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c r="BP21" s="271"/>
      <c r="BQ21" s="271"/>
      <c r="BR21" s="271"/>
      <c r="BS21" s="271"/>
      <c r="BT21" s="271"/>
      <c r="BU21" s="271"/>
      <c r="BV21" s="271"/>
      <c r="BW21" s="271"/>
      <c r="BX21" s="271"/>
      <c r="BY21" s="271"/>
      <c r="BZ21" s="271"/>
      <c r="CA21" s="271"/>
      <c r="CB21" s="271"/>
      <c r="CC21" s="271"/>
      <c r="CD21" s="271"/>
      <c r="CE21" s="271"/>
      <c r="CF21" s="271"/>
      <c r="CG21" s="271"/>
      <c r="CH21" s="271"/>
      <c r="CI21" s="271"/>
      <c r="CJ21" s="271"/>
      <c r="CK21" s="271"/>
      <c r="CL21" s="271"/>
      <c r="CM21" s="271"/>
      <c r="CN21" s="271"/>
      <c r="CO21" s="271"/>
      <c r="CP21" s="271"/>
      <c r="CQ21" s="271"/>
      <c r="CR21" s="271"/>
      <c r="CS21" s="271"/>
      <c r="CT21" s="271"/>
      <c r="CU21" s="271"/>
      <c r="CV21" s="271"/>
      <c r="CW21" s="271"/>
      <c r="CX21" s="271"/>
      <c r="CY21" s="271"/>
      <c r="CZ21" s="271"/>
      <c r="DA21" s="271"/>
      <c r="DB21" s="271"/>
      <c r="DC21" s="271"/>
      <c r="DD21" s="271"/>
      <c r="DE21" s="271"/>
      <c r="DF21" s="271"/>
      <c r="DG21" s="271"/>
      <c r="DH21" s="271"/>
      <c r="DI21" s="271"/>
      <c r="DJ21" s="271"/>
      <c r="DK21" s="271"/>
      <c r="DL21" s="271"/>
      <c r="DM21" s="271"/>
      <c r="DN21" s="271"/>
      <c r="DO21" s="271"/>
      <c r="DP21" s="271"/>
      <c r="DQ21" s="271"/>
      <c r="DR21" s="271"/>
      <c r="DS21" s="271"/>
      <c r="DT21" s="271"/>
      <c r="DU21" s="271"/>
      <c r="DV21" s="271"/>
      <c r="DW21" s="271"/>
      <c r="DX21" s="271"/>
      <c r="DY21" s="271"/>
      <c r="DZ21" s="271"/>
      <c r="EA21" s="271"/>
      <c r="EB21" s="271"/>
      <c r="EC21" s="271"/>
      <c r="ED21" s="271"/>
      <c r="EE21" s="271"/>
      <c r="EF21" s="271"/>
      <c r="EG21" s="271"/>
      <c r="EH21" s="271"/>
      <c r="EI21" s="271"/>
      <c r="EJ21" s="271"/>
      <c r="EK21" s="271"/>
      <c r="EL21" s="271"/>
      <c r="EM21" s="271"/>
      <c r="EN21" s="271"/>
      <c r="EO21" s="271"/>
      <c r="EP21" s="271"/>
      <c r="EQ21" s="271"/>
      <c r="ER21" s="271"/>
      <c r="ES21" s="271"/>
      <c r="ET21" s="271"/>
      <c r="EU21" s="271"/>
      <c r="EV21" s="271"/>
      <c r="EW21" s="271"/>
      <c r="EX21" s="271"/>
      <c r="EY21" s="271"/>
      <c r="EZ21" s="271"/>
      <c r="FA21" s="271"/>
      <c r="FB21" s="271"/>
      <c r="FC21" s="271"/>
      <c r="FD21" s="271"/>
      <c r="FE21" s="271"/>
      <c r="FF21" s="271"/>
      <c r="FG21" s="271"/>
      <c r="FH21" s="271"/>
      <c r="FI21" s="271"/>
      <c r="FJ21" s="271"/>
      <c r="FK21" s="271"/>
      <c r="FL21" s="271"/>
      <c r="FM21" s="271"/>
      <c r="FN21" s="271"/>
      <c r="FO21" s="271"/>
      <c r="FP21" s="271"/>
      <c r="FQ21" s="271"/>
      <c r="FR21" s="271"/>
      <c r="FS21" s="271"/>
      <c r="FT21" s="271"/>
      <c r="FU21" s="272"/>
      <c r="FV21" s="272"/>
      <c r="FW21" s="272"/>
      <c r="FX21" s="272"/>
      <c r="FY21" s="272"/>
      <c r="FZ21" s="272"/>
      <c r="GA21" s="272"/>
      <c r="GB21" s="272"/>
      <c r="GC21" s="272"/>
      <c r="GD21" s="272"/>
      <c r="GE21" s="272"/>
      <c r="GF21" s="272"/>
      <c r="GG21" s="272"/>
      <c r="GH21" s="272"/>
      <c r="GI21" s="272"/>
      <c r="GJ21" s="272"/>
      <c r="GK21" s="272"/>
      <c r="GL21" s="272"/>
      <c r="GM21" s="272"/>
      <c r="GN21" s="272"/>
      <c r="GO21" s="272"/>
      <c r="GP21" s="272"/>
      <c r="GQ21" s="272"/>
      <c r="GR21" s="272"/>
      <c r="GS21" s="272"/>
      <c r="GT21" s="272"/>
      <c r="GU21" s="272"/>
      <c r="GV21" s="272"/>
      <c r="GW21" s="272"/>
      <c r="GX21" s="272"/>
      <c r="GY21" s="272"/>
      <c r="GZ21" s="272"/>
      <c r="HA21" s="272"/>
      <c r="HB21" s="272"/>
      <c r="HC21" s="272"/>
      <c r="HD21" s="272"/>
      <c r="HE21" s="272"/>
      <c r="HF21" s="272"/>
      <c r="HG21" s="272"/>
      <c r="HH21" s="272"/>
      <c r="HI21" s="272"/>
      <c r="HJ21" s="272"/>
      <c r="HK21" s="272"/>
      <c r="HL21" s="272"/>
      <c r="HM21" s="272"/>
      <c r="HN21" s="272"/>
      <c r="HO21" s="272"/>
      <c r="HP21" s="272"/>
      <c r="HQ21" s="272"/>
      <c r="HR21" s="272"/>
      <c r="HS21" s="272"/>
      <c r="HT21" s="272"/>
      <c r="HU21" s="272"/>
      <c r="HV21" s="272"/>
      <c r="HW21" s="272"/>
      <c r="HX21" s="272"/>
      <c r="HY21" s="272"/>
      <c r="HZ21" s="272"/>
      <c r="IA21" s="272"/>
      <c r="IB21" s="272"/>
      <c r="IC21" s="272"/>
      <c r="ID21" s="272"/>
      <c r="IE21" s="272"/>
      <c r="IF21" s="272"/>
      <c r="IG21" s="272"/>
      <c r="IH21" s="272"/>
      <c r="II21" s="272"/>
      <c r="IJ21" s="272"/>
      <c r="IK21" s="272"/>
      <c r="IL21" s="272"/>
      <c r="IM21" s="272"/>
      <c r="IN21" s="272"/>
      <c r="IO21" s="272"/>
      <c r="IP21" s="272"/>
      <c r="IQ21" s="272"/>
      <c r="IR21" s="272"/>
      <c r="IS21" s="272"/>
      <c r="IT21" s="272"/>
      <c r="IU21" s="272"/>
      <c r="IV21" s="272"/>
      <c r="IW21" s="272"/>
      <c r="IX21" s="272"/>
      <c r="IY21" s="272"/>
      <c r="IZ21" s="272"/>
      <c r="JA21" s="272"/>
      <c r="JB21" s="272"/>
      <c r="JC21" s="272"/>
      <c r="JD21" s="272"/>
      <c r="JE21" s="272"/>
      <c r="JF21" s="272"/>
      <c r="JG21" s="272"/>
      <c r="JH21" s="272"/>
      <c r="JI21" s="272"/>
      <c r="JJ21" s="272"/>
      <c r="JK21" s="272"/>
      <c r="JL21" s="272"/>
      <c r="JM21" s="272"/>
      <c r="JN21" s="272"/>
      <c r="JO21" s="272"/>
      <c r="JP21" s="272"/>
      <c r="JQ21" s="272"/>
      <c r="JR21" s="272"/>
    </row>
    <row r="22" spans="1:278" ht="40.200000000000003" customHeight="1" x14ac:dyDescent="0.25">
      <c r="A22" s="458"/>
      <c r="B22" s="510"/>
      <c r="C22" s="462"/>
      <c r="D22" s="462"/>
      <c r="E22" s="465"/>
      <c r="F22" s="465"/>
      <c r="G22" s="465"/>
      <c r="H22" s="468"/>
      <c r="I22" s="471"/>
      <c r="J22" s="474"/>
      <c r="K22" s="451"/>
      <c r="L22" s="451"/>
      <c r="M22" s="477"/>
      <c r="N22" s="451"/>
      <c r="O22" s="338"/>
      <c r="P22" s="338"/>
      <c r="Q22" s="338"/>
      <c r="R22" s="376"/>
      <c r="S22" s="376"/>
      <c r="T22" s="338"/>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c r="BP22" s="271"/>
      <c r="BQ22" s="271"/>
      <c r="BR22" s="271"/>
      <c r="BS22" s="271"/>
      <c r="BT22" s="271"/>
      <c r="BU22" s="271"/>
      <c r="BV22" s="271"/>
      <c r="BW22" s="271"/>
      <c r="BX22" s="271"/>
      <c r="BY22" s="271"/>
      <c r="BZ22" s="271"/>
      <c r="CA22" s="271"/>
      <c r="CB22" s="271"/>
      <c r="CC22" s="271"/>
      <c r="CD22" s="271"/>
      <c r="CE22" s="271"/>
      <c r="CF22" s="271"/>
      <c r="CG22" s="271"/>
      <c r="CH22" s="271"/>
      <c r="CI22" s="271"/>
      <c r="CJ22" s="271"/>
      <c r="CK22" s="271"/>
      <c r="CL22" s="271"/>
      <c r="CM22" s="271"/>
      <c r="CN22" s="271"/>
      <c r="CO22" s="271"/>
      <c r="CP22" s="271"/>
      <c r="CQ22" s="271"/>
      <c r="CR22" s="271"/>
      <c r="CS22" s="271"/>
      <c r="CT22" s="271"/>
      <c r="CU22" s="271"/>
      <c r="CV22" s="271"/>
      <c r="CW22" s="271"/>
      <c r="CX22" s="271"/>
      <c r="CY22" s="271"/>
      <c r="CZ22" s="271"/>
      <c r="DA22" s="271"/>
      <c r="DB22" s="271"/>
      <c r="DC22" s="271"/>
      <c r="DD22" s="271"/>
      <c r="DE22" s="271"/>
      <c r="DF22" s="271"/>
      <c r="DG22" s="271"/>
      <c r="DH22" s="271"/>
      <c r="DI22" s="271"/>
      <c r="DJ22" s="271"/>
      <c r="DK22" s="271"/>
      <c r="DL22" s="271"/>
      <c r="DM22" s="271"/>
      <c r="DN22" s="271"/>
      <c r="DO22" s="271"/>
      <c r="DP22" s="271"/>
      <c r="DQ22" s="271"/>
      <c r="DR22" s="271"/>
      <c r="DS22" s="271"/>
      <c r="DT22" s="271"/>
      <c r="DU22" s="271"/>
      <c r="DV22" s="271"/>
      <c r="DW22" s="271"/>
      <c r="DX22" s="271"/>
      <c r="DY22" s="271"/>
      <c r="DZ22" s="271"/>
      <c r="EA22" s="271"/>
      <c r="EB22" s="271"/>
      <c r="EC22" s="271"/>
      <c r="ED22" s="271"/>
      <c r="EE22" s="271"/>
      <c r="EF22" s="271"/>
      <c r="EG22" s="271"/>
      <c r="EH22" s="271"/>
      <c r="EI22" s="271"/>
      <c r="EJ22" s="271"/>
      <c r="EK22" s="271"/>
      <c r="EL22" s="271"/>
      <c r="EM22" s="271"/>
      <c r="EN22" s="271"/>
      <c r="EO22" s="271"/>
      <c r="EP22" s="271"/>
      <c r="EQ22" s="271"/>
      <c r="ER22" s="271"/>
      <c r="ES22" s="271"/>
      <c r="ET22" s="271"/>
      <c r="EU22" s="271"/>
      <c r="EV22" s="271"/>
      <c r="EW22" s="271"/>
      <c r="EX22" s="271"/>
      <c r="EY22" s="271"/>
      <c r="EZ22" s="271"/>
      <c r="FA22" s="271"/>
      <c r="FB22" s="271"/>
      <c r="FC22" s="271"/>
      <c r="FD22" s="271"/>
      <c r="FE22" s="271"/>
      <c r="FF22" s="271"/>
      <c r="FG22" s="271"/>
      <c r="FH22" s="271"/>
      <c r="FI22" s="271"/>
      <c r="FJ22" s="271"/>
      <c r="FK22" s="271"/>
      <c r="FL22" s="271"/>
      <c r="FM22" s="271"/>
      <c r="FN22" s="271"/>
      <c r="FO22" s="271"/>
      <c r="FP22" s="271"/>
      <c r="FQ22" s="271"/>
      <c r="FR22" s="271"/>
      <c r="FS22" s="271"/>
      <c r="FT22" s="271"/>
      <c r="FU22" s="272"/>
      <c r="FV22" s="272"/>
      <c r="FW22" s="272"/>
      <c r="FX22" s="272"/>
      <c r="FY22" s="272"/>
      <c r="FZ22" s="272"/>
      <c r="GA22" s="272"/>
      <c r="GB22" s="272"/>
      <c r="GC22" s="272"/>
      <c r="GD22" s="272"/>
      <c r="GE22" s="272"/>
      <c r="GF22" s="272"/>
      <c r="GG22" s="272"/>
      <c r="GH22" s="272"/>
      <c r="GI22" s="272"/>
      <c r="GJ22" s="272"/>
      <c r="GK22" s="272"/>
      <c r="GL22" s="272"/>
      <c r="GM22" s="272"/>
      <c r="GN22" s="272"/>
      <c r="GO22" s="272"/>
      <c r="GP22" s="272"/>
      <c r="GQ22" s="272"/>
      <c r="GR22" s="272"/>
      <c r="GS22" s="272"/>
      <c r="GT22" s="272"/>
      <c r="GU22" s="272"/>
      <c r="GV22" s="272"/>
      <c r="GW22" s="272"/>
      <c r="GX22" s="272"/>
      <c r="GY22" s="272"/>
      <c r="GZ22" s="272"/>
      <c r="HA22" s="272"/>
      <c r="HB22" s="272"/>
      <c r="HC22" s="272"/>
      <c r="HD22" s="272"/>
      <c r="HE22" s="272"/>
      <c r="HF22" s="272"/>
      <c r="HG22" s="272"/>
      <c r="HH22" s="272"/>
      <c r="HI22" s="272"/>
      <c r="HJ22" s="272"/>
      <c r="HK22" s="272"/>
      <c r="HL22" s="272"/>
      <c r="HM22" s="272"/>
      <c r="HN22" s="272"/>
      <c r="HO22" s="272"/>
      <c r="HP22" s="272"/>
      <c r="HQ22" s="272"/>
      <c r="HR22" s="272"/>
      <c r="HS22" s="272"/>
      <c r="HT22" s="272"/>
      <c r="HU22" s="272"/>
      <c r="HV22" s="272"/>
      <c r="HW22" s="272"/>
      <c r="HX22" s="272"/>
      <c r="HY22" s="272"/>
      <c r="HZ22" s="272"/>
      <c r="IA22" s="272"/>
      <c r="IB22" s="272"/>
      <c r="IC22" s="272"/>
      <c r="ID22" s="272"/>
      <c r="IE22" s="272"/>
      <c r="IF22" s="272"/>
      <c r="IG22" s="272"/>
      <c r="IH22" s="272"/>
      <c r="II22" s="272"/>
      <c r="IJ22" s="272"/>
      <c r="IK22" s="272"/>
      <c r="IL22" s="272"/>
      <c r="IM22" s="272"/>
      <c r="IN22" s="272"/>
      <c r="IO22" s="272"/>
      <c r="IP22" s="272"/>
      <c r="IQ22" s="272"/>
      <c r="IR22" s="272"/>
      <c r="IS22" s="272"/>
      <c r="IT22" s="272"/>
      <c r="IU22" s="272"/>
      <c r="IV22" s="272"/>
      <c r="IW22" s="272"/>
      <c r="IX22" s="272"/>
      <c r="IY22" s="272"/>
      <c r="IZ22" s="272"/>
      <c r="JA22" s="272"/>
      <c r="JB22" s="272"/>
      <c r="JC22" s="272"/>
      <c r="JD22" s="272"/>
      <c r="JE22" s="272"/>
      <c r="JF22" s="272"/>
      <c r="JG22" s="272"/>
      <c r="JH22" s="272"/>
      <c r="JI22" s="272"/>
      <c r="JJ22" s="272"/>
      <c r="JK22" s="272"/>
      <c r="JL22" s="272"/>
      <c r="JM22" s="272"/>
      <c r="JN22" s="272"/>
      <c r="JO22" s="272"/>
      <c r="JP22" s="272"/>
      <c r="JQ22" s="272"/>
      <c r="JR22" s="272"/>
    </row>
    <row r="23" spans="1:278" ht="40.200000000000003" customHeight="1" x14ac:dyDescent="0.25">
      <c r="A23" s="458"/>
      <c r="B23" s="510"/>
      <c r="C23" s="462"/>
      <c r="D23" s="462"/>
      <c r="E23" s="465"/>
      <c r="F23" s="465"/>
      <c r="G23" s="465"/>
      <c r="H23" s="468"/>
      <c r="I23" s="471"/>
      <c r="J23" s="474"/>
      <c r="K23" s="451"/>
      <c r="L23" s="451"/>
      <c r="M23" s="477"/>
      <c r="N23" s="451"/>
      <c r="O23" s="338"/>
      <c r="P23" s="338"/>
      <c r="Q23" s="338"/>
      <c r="R23" s="376"/>
      <c r="S23" s="376"/>
      <c r="T23" s="338"/>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c r="BP23" s="271"/>
      <c r="BQ23" s="271"/>
      <c r="BR23" s="271"/>
      <c r="BS23" s="271"/>
      <c r="BT23" s="271"/>
      <c r="BU23" s="271"/>
      <c r="BV23" s="271"/>
      <c r="BW23" s="271"/>
      <c r="BX23" s="271"/>
      <c r="BY23" s="271"/>
      <c r="BZ23" s="271"/>
      <c r="CA23" s="271"/>
      <c r="CB23" s="271"/>
      <c r="CC23" s="271"/>
      <c r="CD23" s="271"/>
      <c r="CE23" s="271"/>
      <c r="CF23" s="271"/>
      <c r="CG23" s="271"/>
      <c r="CH23" s="271"/>
      <c r="CI23" s="271"/>
      <c r="CJ23" s="271"/>
      <c r="CK23" s="271"/>
      <c r="CL23" s="271"/>
      <c r="CM23" s="271"/>
      <c r="CN23" s="271"/>
      <c r="CO23" s="271"/>
      <c r="CP23" s="271"/>
      <c r="CQ23" s="271"/>
      <c r="CR23" s="271"/>
      <c r="CS23" s="271"/>
      <c r="CT23" s="271"/>
      <c r="CU23" s="271"/>
      <c r="CV23" s="271"/>
      <c r="CW23" s="271"/>
      <c r="CX23" s="271"/>
      <c r="CY23" s="271"/>
      <c r="CZ23" s="271"/>
      <c r="DA23" s="271"/>
      <c r="DB23" s="271"/>
      <c r="DC23" s="271"/>
      <c r="DD23" s="271"/>
      <c r="DE23" s="271"/>
      <c r="DF23" s="271"/>
      <c r="DG23" s="271"/>
      <c r="DH23" s="271"/>
      <c r="DI23" s="271"/>
      <c r="DJ23" s="271"/>
      <c r="DK23" s="271"/>
      <c r="DL23" s="271"/>
      <c r="DM23" s="271"/>
      <c r="DN23" s="271"/>
      <c r="DO23" s="271"/>
      <c r="DP23" s="271"/>
      <c r="DQ23" s="271"/>
      <c r="DR23" s="271"/>
      <c r="DS23" s="271"/>
      <c r="DT23" s="271"/>
      <c r="DU23" s="271"/>
      <c r="DV23" s="271"/>
      <c r="DW23" s="271"/>
      <c r="DX23" s="271"/>
      <c r="DY23" s="271"/>
      <c r="DZ23" s="271"/>
      <c r="EA23" s="271"/>
      <c r="EB23" s="271"/>
      <c r="EC23" s="271"/>
      <c r="ED23" s="271"/>
      <c r="EE23" s="271"/>
      <c r="EF23" s="271"/>
      <c r="EG23" s="271"/>
      <c r="EH23" s="271"/>
      <c r="EI23" s="271"/>
      <c r="EJ23" s="271"/>
      <c r="EK23" s="271"/>
      <c r="EL23" s="271"/>
      <c r="EM23" s="271"/>
      <c r="EN23" s="271"/>
      <c r="EO23" s="271"/>
      <c r="EP23" s="271"/>
      <c r="EQ23" s="271"/>
      <c r="ER23" s="271"/>
      <c r="ES23" s="271"/>
      <c r="ET23" s="271"/>
      <c r="EU23" s="271"/>
      <c r="EV23" s="271"/>
      <c r="EW23" s="271"/>
      <c r="EX23" s="271"/>
      <c r="EY23" s="271"/>
      <c r="EZ23" s="271"/>
      <c r="FA23" s="271"/>
      <c r="FB23" s="271"/>
      <c r="FC23" s="271"/>
      <c r="FD23" s="271"/>
      <c r="FE23" s="271"/>
      <c r="FF23" s="271"/>
      <c r="FG23" s="271"/>
      <c r="FH23" s="271"/>
      <c r="FI23" s="271"/>
      <c r="FJ23" s="271"/>
      <c r="FK23" s="271"/>
      <c r="FL23" s="271"/>
      <c r="FM23" s="271"/>
      <c r="FN23" s="271"/>
      <c r="FO23" s="271"/>
      <c r="FP23" s="271"/>
      <c r="FQ23" s="271"/>
      <c r="FR23" s="271"/>
      <c r="FS23" s="271"/>
      <c r="FT23" s="271"/>
      <c r="FU23" s="272"/>
      <c r="FV23" s="272"/>
      <c r="FW23" s="272"/>
      <c r="FX23" s="272"/>
      <c r="FY23" s="272"/>
      <c r="FZ23" s="272"/>
      <c r="GA23" s="272"/>
      <c r="GB23" s="272"/>
      <c r="GC23" s="272"/>
      <c r="GD23" s="272"/>
      <c r="GE23" s="272"/>
      <c r="GF23" s="272"/>
      <c r="GG23" s="272"/>
      <c r="GH23" s="272"/>
      <c r="GI23" s="272"/>
      <c r="GJ23" s="272"/>
      <c r="GK23" s="272"/>
      <c r="GL23" s="272"/>
      <c r="GM23" s="272"/>
      <c r="GN23" s="272"/>
      <c r="GO23" s="272"/>
      <c r="GP23" s="272"/>
      <c r="GQ23" s="272"/>
      <c r="GR23" s="272"/>
      <c r="GS23" s="272"/>
      <c r="GT23" s="272"/>
      <c r="GU23" s="272"/>
      <c r="GV23" s="272"/>
      <c r="GW23" s="272"/>
      <c r="GX23" s="272"/>
      <c r="GY23" s="272"/>
      <c r="GZ23" s="272"/>
      <c r="HA23" s="272"/>
      <c r="HB23" s="272"/>
      <c r="HC23" s="272"/>
      <c r="HD23" s="272"/>
      <c r="HE23" s="272"/>
      <c r="HF23" s="272"/>
      <c r="HG23" s="272"/>
      <c r="HH23" s="272"/>
      <c r="HI23" s="272"/>
      <c r="HJ23" s="272"/>
      <c r="HK23" s="272"/>
      <c r="HL23" s="272"/>
      <c r="HM23" s="272"/>
      <c r="HN23" s="272"/>
      <c r="HO23" s="272"/>
      <c r="HP23" s="272"/>
      <c r="HQ23" s="272"/>
      <c r="HR23" s="272"/>
      <c r="HS23" s="272"/>
      <c r="HT23" s="272"/>
      <c r="HU23" s="272"/>
      <c r="HV23" s="272"/>
      <c r="HW23" s="272"/>
      <c r="HX23" s="272"/>
      <c r="HY23" s="272"/>
      <c r="HZ23" s="272"/>
      <c r="IA23" s="272"/>
      <c r="IB23" s="272"/>
      <c r="IC23" s="272"/>
      <c r="ID23" s="272"/>
      <c r="IE23" s="272"/>
      <c r="IF23" s="272"/>
      <c r="IG23" s="272"/>
      <c r="IH23" s="272"/>
      <c r="II23" s="272"/>
      <c r="IJ23" s="272"/>
      <c r="IK23" s="272"/>
      <c r="IL23" s="272"/>
      <c r="IM23" s="272"/>
      <c r="IN23" s="272"/>
      <c r="IO23" s="272"/>
      <c r="IP23" s="272"/>
      <c r="IQ23" s="272"/>
      <c r="IR23" s="272"/>
      <c r="IS23" s="272"/>
      <c r="IT23" s="272"/>
      <c r="IU23" s="272"/>
      <c r="IV23" s="272"/>
      <c r="IW23" s="272"/>
      <c r="IX23" s="272"/>
      <c r="IY23" s="272"/>
      <c r="IZ23" s="272"/>
      <c r="JA23" s="272"/>
      <c r="JB23" s="272"/>
      <c r="JC23" s="272"/>
      <c r="JD23" s="272"/>
      <c r="JE23" s="272"/>
      <c r="JF23" s="272"/>
      <c r="JG23" s="272"/>
      <c r="JH23" s="272"/>
      <c r="JI23" s="272"/>
      <c r="JJ23" s="272"/>
      <c r="JK23" s="272"/>
      <c r="JL23" s="272"/>
      <c r="JM23" s="272"/>
      <c r="JN23" s="272"/>
      <c r="JO23" s="272"/>
      <c r="JP23" s="272"/>
      <c r="JQ23" s="272"/>
      <c r="JR23" s="272"/>
    </row>
    <row r="24" spans="1:278" ht="40.200000000000003" customHeight="1" x14ac:dyDescent="0.25">
      <c r="A24" s="459"/>
      <c r="B24" s="511"/>
      <c r="C24" s="463"/>
      <c r="D24" s="463"/>
      <c r="E24" s="466"/>
      <c r="F24" s="466"/>
      <c r="G24" s="466"/>
      <c r="H24" s="469"/>
      <c r="I24" s="472"/>
      <c r="J24" s="475"/>
      <c r="K24" s="452"/>
      <c r="L24" s="452"/>
      <c r="M24" s="478"/>
      <c r="N24" s="452"/>
      <c r="O24" s="454"/>
      <c r="P24" s="454"/>
      <c r="Q24" s="454"/>
      <c r="R24" s="456"/>
      <c r="S24" s="456"/>
      <c r="T24" s="454"/>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c r="BP24" s="271"/>
      <c r="BQ24" s="271"/>
      <c r="BR24" s="271"/>
      <c r="BS24" s="271"/>
      <c r="BT24" s="271"/>
      <c r="BU24" s="271"/>
      <c r="BV24" s="271"/>
      <c r="BW24" s="271"/>
      <c r="BX24" s="271"/>
      <c r="BY24" s="271"/>
      <c r="BZ24" s="271"/>
      <c r="CA24" s="271"/>
      <c r="CB24" s="271"/>
      <c r="CC24" s="271"/>
      <c r="CD24" s="271"/>
      <c r="CE24" s="271"/>
      <c r="CF24" s="271"/>
      <c r="CG24" s="271"/>
      <c r="CH24" s="271"/>
      <c r="CI24" s="271"/>
      <c r="CJ24" s="271"/>
      <c r="CK24" s="271"/>
      <c r="CL24" s="271"/>
      <c r="CM24" s="271"/>
      <c r="CN24" s="271"/>
      <c r="CO24" s="271"/>
      <c r="CP24" s="271"/>
      <c r="CQ24" s="271"/>
      <c r="CR24" s="271"/>
      <c r="CS24" s="271"/>
      <c r="CT24" s="271"/>
      <c r="CU24" s="271"/>
      <c r="CV24" s="271"/>
      <c r="CW24" s="271"/>
      <c r="CX24" s="271"/>
      <c r="CY24" s="271"/>
      <c r="CZ24" s="271"/>
      <c r="DA24" s="271"/>
      <c r="DB24" s="271"/>
      <c r="DC24" s="271"/>
      <c r="DD24" s="271"/>
      <c r="DE24" s="271"/>
      <c r="DF24" s="271"/>
      <c r="DG24" s="271"/>
      <c r="DH24" s="271"/>
      <c r="DI24" s="271"/>
      <c r="DJ24" s="271"/>
      <c r="DK24" s="271"/>
      <c r="DL24" s="271"/>
      <c r="DM24" s="271"/>
      <c r="DN24" s="271"/>
      <c r="DO24" s="271"/>
      <c r="DP24" s="271"/>
      <c r="DQ24" s="271"/>
      <c r="DR24" s="271"/>
      <c r="DS24" s="271"/>
      <c r="DT24" s="271"/>
      <c r="DU24" s="271"/>
      <c r="DV24" s="271"/>
      <c r="DW24" s="271"/>
      <c r="DX24" s="271"/>
      <c r="DY24" s="271"/>
      <c r="DZ24" s="271"/>
      <c r="EA24" s="271"/>
      <c r="EB24" s="271"/>
      <c r="EC24" s="271"/>
      <c r="ED24" s="271"/>
      <c r="EE24" s="271"/>
      <c r="EF24" s="271"/>
      <c r="EG24" s="271"/>
      <c r="EH24" s="271"/>
      <c r="EI24" s="271"/>
      <c r="EJ24" s="271"/>
      <c r="EK24" s="271"/>
      <c r="EL24" s="271"/>
      <c r="EM24" s="271"/>
      <c r="EN24" s="271"/>
      <c r="EO24" s="271"/>
      <c r="EP24" s="271"/>
      <c r="EQ24" s="271"/>
      <c r="ER24" s="271"/>
      <c r="ES24" s="271"/>
      <c r="ET24" s="271"/>
      <c r="EU24" s="271"/>
      <c r="EV24" s="271"/>
      <c r="EW24" s="271"/>
      <c r="EX24" s="271"/>
      <c r="EY24" s="271"/>
      <c r="EZ24" s="271"/>
      <c r="FA24" s="271"/>
      <c r="FB24" s="271"/>
      <c r="FC24" s="271"/>
      <c r="FD24" s="271"/>
      <c r="FE24" s="271"/>
      <c r="FF24" s="271"/>
      <c r="FG24" s="271"/>
      <c r="FH24" s="271"/>
      <c r="FI24" s="271"/>
      <c r="FJ24" s="271"/>
      <c r="FK24" s="271"/>
      <c r="FL24" s="271"/>
      <c r="FM24" s="271"/>
      <c r="FN24" s="271"/>
      <c r="FO24" s="271"/>
      <c r="FP24" s="271"/>
      <c r="FQ24" s="271"/>
      <c r="FR24" s="271"/>
      <c r="FS24" s="271"/>
      <c r="FT24" s="271"/>
      <c r="FU24" s="272"/>
      <c r="FV24" s="272"/>
      <c r="FW24" s="272"/>
      <c r="FX24" s="272"/>
      <c r="FY24" s="272"/>
      <c r="FZ24" s="272"/>
      <c r="GA24" s="272"/>
      <c r="GB24" s="272"/>
      <c r="GC24" s="272"/>
      <c r="GD24" s="272"/>
      <c r="GE24" s="272"/>
      <c r="GF24" s="272"/>
      <c r="GG24" s="272"/>
      <c r="GH24" s="272"/>
      <c r="GI24" s="272"/>
      <c r="GJ24" s="272"/>
      <c r="GK24" s="272"/>
      <c r="GL24" s="272"/>
      <c r="GM24" s="272"/>
      <c r="GN24" s="272"/>
      <c r="GO24" s="272"/>
      <c r="GP24" s="272"/>
      <c r="GQ24" s="272"/>
      <c r="GR24" s="272"/>
      <c r="GS24" s="272"/>
      <c r="GT24" s="272"/>
      <c r="GU24" s="272"/>
      <c r="GV24" s="272"/>
      <c r="GW24" s="272"/>
      <c r="GX24" s="272"/>
      <c r="GY24" s="272"/>
      <c r="GZ24" s="272"/>
      <c r="HA24" s="272"/>
      <c r="HB24" s="272"/>
      <c r="HC24" s="272"/>
      <c r="HD24" s="272"/>
      <c r="HE24" s="272"/>
      <c r="HF24" s="272"/>
      <c r="HG24" s="272"/>
      <c r="HH24" s="272"/>
      <c r="HI24" s="272"/>
      <c r="HJ24" s="272"/>
      <c r="HK24" s="272"/>
      <c r="HL24" s="272"/>
      <c r="HM24" s="272"/>
      <c r="HN24" s="272"/>
      <c r="HO24" s="272"/>
      <c r="HP24" s="272"/>
      <c r="HQ24" s="272"/>
      <c r="HR24" s="272"/>
      <c r="HS24" s="272"/>
      <c r="HT24" s="272"/>
      <c r="HU24" s="272"/>
      <c r="HV24" s="272"/>
      <c r="HW24" s="272"/>
      <c r="HX24" s="272"/>
      <c r="HY24" s="272"/>
      <c r="HZ24" s="272"/>
      <c r="IA24" s="272"/>
      <c r="IB24" s="272"/>
      <c r="IC24" s="272"/>
      <c r="ID24" s="272"/>
      <c r="IE24" s="272"/>
      <c r="IF24" s="272"/>
      <c r="IG24" s="272"/>
      <c r="IH24" s="272"/>
      <c r="II24" s="272"/>
      <c r="IJ24" s="272"/>
      <c r="IK24" s="272"/>
      <c r="IL24" s="272"/>
      <c r="IM24" s="272"/>
      <c r="IN24" s="272"/>
      <c r="IO24" s="272"/>
      <c r="IP24" s="272"/>
      <c r="IQ24" s="272"/>
      <c r="IR24" s="272"/>
      <c r="IS24" s="272"/>
      <c r="IT24" s="272"/>
      <c r="IU24" s="272"/>
      <c r="IV24" s="272"/>
      <c r="IW24" s="272"/>
      <c r="IX24" s="272"/>
      <c r="IY24" s="272"/>
      <c r="IZ24" s="272"/>
      <c r="JA24" s="272"/>
      <c r="JB24" s="272"/>
      <c r="JC24" s="272"/>
      <c r="JD24" s="272"/>
      <c r="JE24" s="272"/>
      <c r="JF24" s="272"/>
      <c r="JG24" s="272"/>
      <c r="JH24" s="272"/>
      <c r="JI24" s="272"/>
      <c r="JJ24" s="272"/>
      <c r="JK24" s="272"/>
      <c r="JL24" s="272"/>
      <c r="JM24" s="272"/>
      <c r="JN24" s="272"/>
      <c r="JO24" s="272"/>
      <c r="JP24" s="272"/>
      <c r="JQ24" s="272"/>
      <c r="JR24" s="272"/>
    </row>
    <row r="25" spans="1:278" ht="40.200000000000003" customHeight="1" x14ac:dyDescent="0.25">
      <c r="A25" s="457">
        <f>'Mapa Final'!A25</f>
        <v>4</v>
      </c>
      <c r="B25" s="460" t="str">
        <f>'Mapa Final'!B25</f>
        <v>Perdida parcial o total de la información (Documentos Físicos)</v>
      </c>
      <c r="C25" s="461" t="str">
        <f>'Mapa Final'!C25</f>
        <v>Afectación en la Prestación del Servicio de Justicia</v>
      </c>
      <c r="D25" s="461" t="str">
        <f>'Mapa Final'!D25</f>
        <v>1) Demora en los procedimientos para la elaboración y administración de copias de
seguridad de los sistemas de información.
2.Extravio al llevar la documentación a autenticar.
3. Posibles daños y extravió de documentos por factores humanos y ambientales
4.Desconocimiento del procedimiento de procesos de Archivo en la recepción, almacenamiento y distribución
5.Alto volumen de carga laboral</v>
      </c>
      <c r="E25" s="464" t="str">
        <f>'Mapa Final'!E25</f>
        <v xml:space="preserve">Posible incumplimiento en los procedimientos internos/ externos establecidos en la manipulación de los documentos, Los medios de almacenamiento escogidos generan un reproceso o se dificulta por el volumen de información que se maneja </v>
      </c>
      <c r="F25" s="464" t="str">
        <f>'Mapa Final'!F25</f>
        <v xml:space="preserve">Posibilidad de pérdida de la documentación tanto en los procesos internos del área y por el traslado de la documentación </v>
      </c>
      <c r="G25" s="464" t="str">
        <f>'Mapa Final'!G25</f>
        <v>Ejecución y Administración de Procesos</v>
      </c>
      <c r="H25" s="467" t="str">
        <f>'Mapa Final'!I25</f>
        <v>Muy Alta</v>
      </c>
      <c r="I25" s="470" t="str">
        <f>'Mapa Final'!L25</f>
        <v>Mayor</v>
      </c>
      <c r="J25" s="473" t="str">
        <f>'Mapa Final'!N25</f>
        <v xml:space="preserve">Alto </v>
      </c>
      <c r="K25" s="450" t="str">
        <f>'Mapa Final'!AA25</f>
        <v>Media</v>
      </c>
      <c r="L25" s="450" t="str">
        <f>'Mapa Final'!AE25</f>
        <v>Mayor</v>
      </c>
      <c r="M25" s="476" t="str">
        <f>'Mapa Final'!AG25</f>
        <v xml:space="preserve">Alto </v>
      </c>
      <c r="N25" s="450" t="str">
        <f>'Mapa Final'!AH25</f>
        <v>Reducir(mitigar)</v>
      </c>
      <c r="O25" s="453" t="s">
        <v>607</v>
      </c>
      <c r="P25" s="453" t="s">
        <v>587</v>
      </c>
      <c r="Q25" s="453"/>
      <c r="R25" s="455">
        <v>44287</v>
      </c>
      <c r="S25" s="455">
        <v>44377</v>
      </c>
      <c r="T25" s="453" t="s">
        <v>594</v>
      </c>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271"/>
      <c r="BV25" s="271"/>
      <c r="BW25" s="271"/>
      <c r="BX25" s="271"/>
      <c r="BY25" s="271"/>
      <c r="BZ25" s="271"/>
      <c r="CA25" s="271"/>
      <c r="CB25" s="271"/>
      <c r="CC25" s="271"/>
      <c r="CD25" s="271"/>
      <c r="CE25" s="271"/>
      <c r="CF25" s="271"/>
      <c r="CG25" s="271"/>
      <c r="CH25" s="271"/>
      <c r="CI25" s="271"/>
      <c r="CJ25" s="271"/>
      <c r="CK25" s="271"/>
      <c r="CL25" s="271"/>
      <c r="CM25" s="271"/>
      <c r="CN25" s="271"/>
      <c r="CO25" s="271"/>
      <c r="CP25" s="271"/>
      <c r="CQ25" s="271"/>
      <c r="CR25" s="271"/>
      <c r="CS25" s="271"/>
      <c r="CT25" s="271"/>
      <c r="CU25" s="271"/>
      <c r="CV25" s="271"/>
      <c r="CW25" s="271"/>
      <c r="CX25" s="271"/>
      <c r="CY25" s="271"/>
      <c r="CZ25" s="271"/>
      <c r="DA25" s="271"/>
      <c r="DB25" s="271"/>
      <c r="DC25" s="271"/>
      <c r="DD25" s="271"/>
      <c r="DE25" s="271"/>
      <c r="DF25" s="271"/>
      <c r="DG25" s="271"/>
      <c r="DH25" s="271"/>
      <c r="DI25" s="271"/>
      <c r="DJ25" s="271"/>
      <c r="DK25" s="271"/>
      <c r="DL25" s="271"/>
      <c r="DM25" s="271"/>
      <c r="DN25" s="271"/>
      <c r="DO25" s="271"/>
      <c r="DP25" s="271"/>
      <c r="DQ25" s="271"/>
      <c r="DR25" s="271"/>
      <c r="DS25" s="271"/>
      <c r="DT25" s="271"/>
      <c r="DU25" s="271"/>
      <c r="DV25" s="271"/>
      <c r="DW25" s="271"/>
      <c r="DX25" s="271"/>
      <c r="DY25" s="271"/>
      <c r="DZ25" s="271"/>
      <c r="EA25" s="271"/>
      <c r="EB25" s="271"/>
      <c r="EC25" s="271"/>
      <c r="ED25" s="271"/>
      <c r="EE25" s="271"/>
      <c r="EF25" s="271"/>
      <c r="EG25" s="271"/>
      <c r="EH25" s="271"/>
      <c r="EI25" s="271"/>
      <c r="EJ25" s="271"/>
      <c r="EK25" s="271"/>
      <c r="EL25" s="271"/>
      <c r="EM25" s="271"/>
      <c r="EN25" s="271"/>
      <c r="EO25" s="271"/>
      <c r="EP25" s="271"/>
      <c r="EQ25" s="271"/>
      <c r="ER25" s="271"/>
      <c r="ES25" s="271"/>
      <c r="ET25" s="271"/>
      <c r="EU25" s="271"/>
      <c r="EV25" s="271"/>
      <c r="EW25" s="271"/>
      <c r="EX25" s="271"/>
      <c r="EY25" s="271"/>
      <c r="EZ25" s="271"/>
      <c r="FA25" s="271"/>
      <c r="FB25" s="271"/>
      <c r="FC25" s="271"/>
      <c r="FD25" s="271"/>
      <c r="FE25" s="271"/>
      <c r="FF25" s="271"/>
      <c r="FG25" s="271"/>
      <c r="FH25" s="271"/>
      <c r="FI25" s="271"/>
      <c r="FJ25" s="271"/>
      <c r="FK25" s="271"/>
      <c r="FL25" s="271"/>
      <c r="FM25" s="271"/>
      <c r="FN25" s="271"/>
      <c r="FO25" s="271"/>
      <c r="FP25" s="271"/>
      <c r="FQ25" s="271"/>
      <c r="FR25" s="271"/>
      <c r="FS25" s="271"/>
      <c r="FT25" s="271"/>
      <c r="FU25" s="272"/>
      <c r="FV25" s="272"/>
      <c r="FW25" s="272"/>
      <c r="FX25" s="272"/>
      <c r="FY25" s="272"/>
      <c r="FZ25" s="272"/>
      <c r="GA25" s="272"/>
      <c r="GB25" s="272"/>
      <c r="GC25" s="272"/>
      <c r="GD25" s="272"/>
      <c r="GE25" s="272"/>
      <c r="GF25" s="272"/>
      <c r="GG25" s="272"/>
      <c r="GH25" s="272"/>
      <c r="GI25" s="272"/>
      <c r="GJ25" s="272"/>
      <c r="GK25" s="272"/>
      <c r="GL25" s="272"/>
      <c r="GM25" s="272"/>
      <c r="GN25" s="272"/>
      <c r="GO25" s="272"/>
      <c r="GP25" s="272"/>
      <c r="GQ25" s="272"/>
      <c r="GR25" s="272"/>
      <c r="GS25" s="272"/>
      <c r="GT25" s="272"/>
      <c r="GU25" s="272"/>
      <c r="GV25" s="272"/>
      <c r="GW25" s="272"/>
      <c r="GX25" s="272"/>
      <c r="GY25" s="272"/>
      <c r="GZ25" s="272"/>
      <c r="HA25" s="272"/>
      <c r="HB25" s="272"/>
      <c r="HC25" s="272"/>
      <c r="HD25" s="272"/>
      <c r="HE25" s="272"/>
      <c r="HF25" s="272"/>
      <c r="HG25" s="272"/>
      <c r="HH25" s="272"/>
      <c r="HI25" s="272"/>
      <c r="HJ25" s="272"/>
      <c r="HK25" s="272"/>
      <c r="HL25" s="272"/>
      <c r="HM25" s="272"/>
      <c r="HN25" s="272"/>
      <c r="HO25" s="272"/>
      <c r="HP25" s="272"/>
      <c r="HQ25" s="272"/>
      <c r="HR25" s="272"/>
      <c r="HS25" s="272"/>
      <c r="HT25" s="272"/>
      <c r="HU25" s="272"/>
      <c r="HV25" s="272"/>
      <c r="HW25" s="272"/>
      <c r="HX25" s="272"/>
      <c r="HY25" s="272"/>
      <c r="HZ25" s="272"/>
      <c r="IA25" s="272"/>
      <c r="IB25" s="272"/>
      <c r="IC25" s="272"/>
      <c r="ID25" s="272"/>
      <c r="IE25" s="272"/>
      <c r="IF25" s="272"/>
      <c r="IG25" s="272"/>
      <c r="IH25" s="272"/>
      <c r="II25" s="272"/>
      <c r="IJ25" s="272"/>
      <c r="IK25" s="272"/>
      <c r="IL25" s="272"/>
      <c r="IM25" s="272"/>
      <c r="IN25" s="272"/>
      <c r="IO25" s="272"/>
      <c r="IP25" s="272"/>
      <c r="IQ25" s="272"/>
      <c r="IR25" s="272"/>
      <c r="IS25" s="272"/>
      <c r="IT25" s="272"/>
      <c r="IU25" s="272"/>
      <c r="IV25" s="272"/>
      <c r="IW25" s="272"/>
      <c r="IX25" s="272"/>
      <c r="IY25" s="272"/>
      <c r="IZ25" s="272"/>
      <c r="JA25" s="272"/>
      <c r="JB25" s="272"/>
      <c r="JC25" s="272"/>
      <c r="JD25" s="272"/>
      <c r="JE25" s="272"/>
      <c r="JF25" s="272"/>
      <c r="JG25" s="272"/>
      <c r="JH25" s="272"/>
      <c r="JI25" s="272"/>
      <c r="JJ25" s="272"/>
      <c r="JK25" s="272"/>
      <c r="JL25" s="272"/>
      <c r="JM25" s="272"/>
      <c r="JN25" s="272"/>
      <c r="JO25" s="272"/>
      <c r="JP25" s="272"/>
      <c r="JQ25" s="272"/>
      <c r="JR25" s="272"/>
    </row>
    <row r="26" spans="1:278" ht="40.200000000000003" customHeight="1" x14ac:dyDescent="0.25">
      <c r="A26" s="458"/>
      <c r="B26" s="510"/>
      <c r="C26" s="462"/>
      <c r="D26" s="462"/>
      <c r="E26" s="465"/>
      <c r="F26" s="465"/>
      <c r="G26" s="465"/>
      <c r="H26" s="468"/>
      <c r="I26" s="471"/>
      <c r="J26" s="474"/>
      <c r="K26" s="451"/>
      <c r="L26" s="451"/>
      <c r="M26" s="477"/>
      <c r="N26" s="451"/>
      <c r="O26" s="338"/>
      <c r="P26" s="338"/>
      <c r="Q26" s="338"/>
      <c r="R26" s="376"/>
      <c r="S26" s="376"/>
      <c r="T26" s="338"/>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c r="BP26" s="271"/>
      <c r="BQ26" s="271"/>
      <c r="BR26" s="271"/>
      <c r="BS26" s="271"/>
      <c r="BT26" s="271"/>
      <c r="BU26" s="271"/>
      <c r="BV26" s="271"/>
      <c r="BW26" s="271"/>
      <c r="BX26" s="271"/>
      <c r="BY26" s="271"/>
      <c r="BZ26" s="271"/>
      <c r="CA26" s="271"/>
      <c r="CB26" s="271"/>
      <c r="CC26" s="271"/>
      <c r="CD26" s="271"/>
      <c r="CE26" s="271"/>
      <c r="CF26" s="271"/>
      <c r="CG26" s="271"/>
      <c r="CH26" s="271"/>
      <c r="CI26" s="271"/>
      <c r="CJ26" s="271"/>
      <c r="CK26" s="271"/>
      <c r="CL26" s="271"/>
      <c r="CM26" s="271"/>
      <c r="CN26" s="271"/>
      <c r="CO26" s="271"/>
      <c r="CP26" s="271"/>
      <c r="CQ26" s="271"/>
      <c r="CR26" s="271"/>
      <c r="CS26" s="271"/>
      <c r="CT26" s="271"/>
      <c r="CU26" s="271"/>
      <c r="CV26" s="271"/>
      <c r="CW26" s="271"/>
      <c r="CX26" s="271"/>
      <c r="CY26" s="271"/>
      <c r="CZ26" s="271"/>
      <c r="DA26" s="271"/>
      <c r="DB26" s="271"/>
      <c r="DC26" s="271"/>
      <c r="DD26" s="271"/>
      <c r="DE26" s="271"/>
      <c r="DF26" s="271"/>
      <c r="DG26" s="271"/>
      <c r="DH26" s="271"/>
      <c r="DI26" s="271"/>
      <c r="DJ26" s="271"/>
      <c r="DK26" s="271"/>
      <c r="DL26" s="271"/>
      <c r="DM26" s="271"/>
      <c r="DN26" s="271"/>
      <c r="DO26" s="271"/>
      <c r="DP26" s="271"/>
      <c r="DQ26" s="271"/>
      <c r="DR26" s="271"/>
      <c r="DS26" s="271"/>
      <c r="DT26" s="271"/>
      <c r="DU26" s="271"/>
      <c r="DV26" s="271"/>
      <c r="DW26" s="271"/>
      <c r="DX26" s="271"/>
      <c r="DY26" s="271"/>
      <c r="DZ26" s="271"/>
      <c r="EA26" s="271"/>
      <c r="EB26" s="271"/>
      <c r="EC26" s="271"/>
      <c r="ED26" s="271"/>
      <c r="EE26" s="271"/>
      <c r="EF26" s="271"/>
      <c r="EG26" s="271"/>
      <c r="EH26" s="271"/>
      <c r="EI26" s="271"/>
      <c r="EJ26" s="271"/>
      <c r="EK26" s="271"/>
      <c r="EL26" s="271"/>
      <c r="EM26" s="271"/>
      <c r="EN26" s="271"/>
      <c r="EO26" s="271"/>
      <c r="EP26" s="271"/>
      <c r="EQ26" s="271"/>
      <c r="ER26" s="271"/>
      <c r="ES26" s="271"/>
      <c r="ET26" s="271"/>
      <c r="EU26" s="271"/>
      <c r="EV26" s="271"/>
      <c r="EW26" s="271"/>
      <c r="EX26" s="271"/>
      <c r="EY26" s="271"/>
      <c r="EZ26" s="271"/>
      <c r="FA26" s="271"/>
      <c r="FB26" s="271"/>
      <c r="FC26" s="271"/>
      <c r="FD26" s="271"/>
      <c r="FE26" s="271"/>
      <c r="FF26" s="271"/>
      <c r="FG26" s="271"/>
      <c r="FH26" s="271"/>
      <c r="FI26" s="271"/>
      <c r="FJ26" s="271"/>
      <c r="FK26" s="271"/>
      <c r="FL26" s="271"/>
      <c r="FM26" s="271"/>
      <c r="FN26" s="271"/>
      <c r="FO26" s="271"/>
      <c r="FP26" s="271"/>
      <c r="FQ26" s="271"/>
      <c r="FR26" s="271"/>
      <c r="FS26" s="271"/>
      <c r="FT26" s="271"/>
      <c r="FU26" s="272"/>
      <c r="FV26" s="272"/>
      <c r="FW26" s="272"/>
      <c r="FX26" s="272"/>
      <c r="FY26" s="272"/>
      <c r="FZ26" s="272"/>
      <c r="GA26" s="272"/>
      <c r="GB26" s="272"/>
      <c r="GC26" s="272"/>
      <c r="GD26" s="272"/>
      <c r="GE26" s="272"/>
      <c r="GF26" s="272"/>
      <c r="GG26" s="272"/>
      <c r="GH26" s="272"/>
      <c r="GI26" s="272"/>
      <c r="GJ26" s="272"/>
      <c r="GK26" s="272"/>
      <c r="GL26" s="272"/>
      <c r="GM26" s="272"/>
      <c r="GN26" s="272"/>
      <c r="GO26" s="272"/>
      <c r="GP26" s="272"/>
      <c r="GQ26" s="272"/>
      <c r="GR26" s="272"/>
      <c r="GS26" s="272"/>
      <c r="GT26" s="272"/>
      <c r="GU26" s="272"/>
      <c r="GV26" s="272"/>
      <c r="GW26" s="272"/>
      <c r="GX26" s="272"/>
      <c r="GY26" s="272"/>
      <c r="GZ26" s="272"/>
      <c r="HA26" s="272"/>
      <c r="HB26" s="272"/>
      <c r="HC26" s="272"/>
      <c r="HD26" s="272"/>
      <c r="HE26" s="272"/>
      <c r="HF26" s="272"/>
      <c r="HG26" s="272"/>
      <c r="HH26" s="272"/>
      <c r="HI26" s="272"/>
      <c r="HJ26" s="272"/>
      <c r="HK26" s="272"/>
      <c r="HL26" s="272"/>
      <c r="HM26" s="272"/>
      <c r="HN26" s="272"/>
      <c r="HO26" s="272"/>
      <c r="HP26" s="272"/>
      <c r="HQ26" s="272"/>
      <c r="HR26" s="272"/>
      <c r="HS26" s="272"/>
      <c r="HT26" s="272"/>
      <c r="HU26" s="272"/>
      <c r="HV26" s="272"/>
      <c r="HW26" s="272"/>
      <c r="HX26" s="272"/>
      <c r="HY26" s="272"/>
      <c r="HZ26" s="272"/>
      <c r="IA26" s="272"/>
      <c r="IB26" s="272"/>
      <c r="IC26" s="272"/>
      <c r="ID26" s="272"/>
      <c r="IE26" s="272"/>
      <c r="IF26" s="272"/>
      <c r="IG26" s="272"/>
      <c r="IH26" s="272"/>
      <c r="II26" s="272"/>
      <c r="IJ26" s="272"/>
      <c r="IK26" s="272"/>
      <c r="IL26" s="272"/>
      <c r="IM26" s="272"/>
      <c r="IN26" s="272"/>
      <c r="IO26" s="272"/>
      <c r="IP26" s="272"/>
      <c r="IQ26" s="272"/>
      <c r="IR26" s="272"/>
      <c r="IS26" s="272"/>
      <c r="IT26" s="272"/>
      <c r="IU26" s="272"/>
      <c r="IV26" s="272"/>
      <c r="IW26" s="272"/>
      <c r="IX26" s="272"/>
      <c r="IY26" s="272"/>
      <c r="IZ26" s="272"/>
      <c r="JA26" s="272"/>
      <c r="JB26" s="272"/>
      <c r="JC26" s="272"/>
      <c r="JD26" s="272"/>
      <c r="JE26" s="272"/>
      <c r="JF26" s="272"/>
      <c r="JG26" s="272"/>
      <c r="JH26" s="272"/>
      <c r="JI26" s="272"/>
      <c r="JJ26" s="272"/>
      <c r="JK26" s="272"/>
      <c r="JL26" s="272"/>
      <c r="JM26" s="272"/>
      <c r="JN26" s="272"/>
      <c r="JO26" s="272"/>
      <c r="JP26" s="272"/>
      <c r="JQ26" s="272"/>
      <c r="JR26" s="272"/>
    </row>
    <row r="27" spans="1:278" ht="40.200000000000003" customHeight="1" x14ac:dyDescent="0.25">
      <c r="A27" s="458"/>
      <c r="B27" s="510"/>
      <c r="C27" s="462"/>
      <c r="D27" s="462"/>
      <c r="E27" s="465"/>
      <c r="F27" s="465"/>
      <c r="G27" s="465"/>
      <c r="H27" s="468"/>
      <c r="I27" s="471"/>
      <c r="J27" s="474"/>
      <c r="K27" s="451"/>
      <c r="L27" s="451"/>
      <c r="M27" s="477"/>
      <c r="N27" s="451"/>
      <c r="O27" s="338"/>
      <c r="P27" s="338"/>
      <c r="Q27" s="338"/>
      <c r="R27" s="376"/>
      <c r="S27" s="376"/>
      <c r="T27" s="338"/>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271"/>
      <c r="CO27" s="271"/>
      <c r="CP27" s="271"/>
      <c r="CQ27" s="271"/>
      <c r="CR27" s="271"/>
      <c r="CS27" s="271"/>
      <c r="CT27" s="271"/>
      <c r="CU27" s="271"/>
      <c r="CV27" s="271"/>
      <c r="CW27" s="271"/>
      <c r="CX27" s="271"/>
      <c r="CY27" s="271"/>
      <c r="CZ27" s="271"/>
      <c r="DA27" s="271"/>
      <c r="DB27" s="271"/>
      <c r="DC27" s="271"/>
      <c r="DD27" s="271"/>
      <c r="DE27" s="271"/>
      <c r="DF27" s="271"/>
      <c r="DG27" s="271"/>
      <c r="DH27" s="271"/>
      <c r="DI27" s="271"/>
      <c r="DJ27" s="271"/>
      <c r="DK27" s="271"/>
      <c r="DL27" s="271"/>
      <c r="DM27" s="271"/>
      <c r="DN27" s="271"/>
      <c r="DO27" s="271"/>
      <c r="DP27" s="271"/>
      <c r="DQ27" s="271"/>
      <c r="DR27" s="271"/>
      <c r="DS27" s="271"/>
      <c r="DT27" s="271"/>
      <c r="DU27" s="271"/>
      <c r="DV27" s="271"/>
      <c r="DW27" s="271"/>
      <c r="DX27" s="271"/>
      <c r="DY27" s="271"/>
      <c r="DZ27" s="271"/>
      <c r="EA27" s="271"/>
      <c r="EB27" s="271"/>
      <c r="EC27" s="271"/>
      <c r="ED27" s="271"/>
      <c r="EE27" s="271"/>
      <c r="EF27" s="271"/>
      <c r="EG27" s="271"/>
      <c r="EH27" s="271"/>
      <c r="EI27" s="271"/>
      <c r="EJ27" s="271"/>
      <c r="EK27" s="271"/>
      <c r="EL27" s="271"/>
      <c r="EM27" s="271"/>
      <c r="EN27" s="271"/>
      <c r="EO27" s="271"/>
      <c r="EP27" s="271"/>
      <c r="EQ27" s="271"/>
      <c r="ER27" s="271"/>
      <c r="ES27" s="271"/>
      <c r="ET27" s="271"/>
      <c r="EU27" s="271"/>
      <c r="EV27" s="271"/>
      <c r="EW27" s="271"/>
      <c r="EX27" s="271"/>
      <c r="EY27" s="271"/>
      <c r="EZ27" s="271"/>
      <c r="FA27" s="271"/>
      <c r="FB27" s="271"/>
      <c r="FC27" s="271"/>
      <c r="FD27" s="271"/>
      <c r="FE27" s="271"/>
      <c r="FF27" s="271"/>
      <c r="FG27" s="271"/>
      <c r="FH27" s="271"/>
      <c r="FI27" s="271"/>
      <c r="FJ27" s="271"/>
      <c r="FK27" s="271"/>
      <c r="FL27" s="271"/>
      <c r="FM27" s="271"/>
      <c r="FN27" s="271"/>
      <c r="FO27" s="271"/>
      <c r="FP27" s="271"/>
      <c r="FQ27" s="271"/>
      <c r="FR27" s="271"/>
      <c r="FS27" s="271"/>
      <c r="FT27" s="271"/>
      <c r="FU27" s="272"/>
      <c r="FV27" s="272"/>
      <c r="FW27" s="272"/>
      <c r="FX27" s="272"/>
      <c r="FY27" s="272"/>
      <c r="FZ27" s="272"/>
      <c r="GA27" s="272"/>
      <c r="GB27" s="272"/>
      <c r="GC27" s="272"/>
      <c r="GD27" s="272"/>
      <c r="GE27" s="272"/>
      <c r="GF27" s="272"/>
      <c r="GG27" s="272"/>
      <c r="GH27" s="272"/>
      <c r="GI27" s="272"/>
      <c r="GJ27" s="272"/>
      <c r="GK27" s="272"/>
      <c r="GL27" s="272"/>
      <c r="GM27" s="272"/>
      <c r="GN27" s="272"/>
      <c r="GO27" s="272"/>
      <c r="GP27" s="272"/>
      <c r="GQ27" s="272"/>
      <c r="GR27" s="272"/>
      <c r="GS27" s="272"/>
      <c r="GT27" s="272"/>
      <c r="GU27" s="272"/>
      <c r="GV27" s="272"/>
      <c r="GW27" s="272"/>
      <c r="GX27" s="272"/>
      <c r="GY27" s="272"/>
      <c r="GZ27" s="272"/>
      <c r="HA27" s="272"/>
      <c r="HB27" s="272"/>
      <c r="HC27" s="272"/>
      <c r="HD27" s="272"/>
      <c r="HE27" s="272"/>
      <c r="HF27" s="272"/>
      <c r="HG27" s="272"/>
      <c r="HH27" s="272"/>
      <c r="HI27" s="272"/>
      <c r="HJ27" s="272"/>
      <c r="HK27" s="272"/>
      <c r="HL27" s="272"/>
      <c r="HM27" s="272"/>
      <c r="HN27" s="272"/>
      <c r="HO27" s="272"/>
      <c r="HP27" s="272"/>
      <c r="HQ27" s="272"/>
      <c r="HR27" s="272"/>
      <c r="HS27" s="272"/>
      <c r="HT27" s="272"/>
      <c r="HU27" s="272"/>
      <c r="HV27" s="272"/>
      <c r="HW27" s="272"/>
      <c r="HX27" s="272"/>
      <c r="HY27" s="272"/>
      <c r="HZ27" s="272"/>
      <c r="IA27" s="272"/>
      <c r="IB27" s="272"/>
      <c r="IC27" s="272"/>
      <c r="ID27" s="272"/>
      <c r="IE27" s="272"/>
      <c r="IF27" s="272"/>
      <c r="IG27" s="272"/>
      <c r="IH27" s="272"/>
      <c r="II27" s="272"/>
      <c r="IJ27" s="272"/>
      <c r="IK27" s="272"/>
      <c r="IL27" s="272"/>
      <c r="IM27" s="272"/>
      <c r="IN27" s="272"/>
      <c r="IO27" s="272"/>
      <c r="IP27" s="272"/>
      <c r="IQ27" s="272"/>
      <c r="IR27" s="272"/>
      <c r="IS27" s="272"/>
      <c r="IT27" s="272"/>
      <c r="IU27" s="272"/>
      <c r="IV27" s="272"/>
      <c r="IW27" s="272"/>
      <c r="IX27" s="272"/>
      <c r="IY27" s="272"/>
      <c r="IZ27" s="272"/>
      <c r="JA27" s="272"/>
      <c r="JB27" s="272"/>
      <c r="JC27" s="272"/>
      <c r="JD27" s="272"/>
      <c r="JE27" s="272"/>
      <c r="JF27" s="272"/>
      <c r="JG27" s="272"/>
      <c r="JH27" s="272"/>
      <c r="JI27" s="272"/>
      <c r="JJ27" s="272"/>
      <c r="JK27" s="272"/>
      <c r="JL27" s="272"/>
      <c r="JM27" s="272"/>
      <c r="JN27" s="272"/>
      <c r="JO27" s="272"/>
      <c r="JP27" s="272"/>
      <c r="JQ27" s="272"/>
      <c r="JR27" s="272"/>
    </row>
    <row r="28" spans="1:278" ht="40.200000000000003" customHeight="1" x14ac:dyDescent="0.25">
      <c r="A28" s="458"/>
      <c r="B28" s="510"/>
      <c r="C28" s="462"/>
      <c r="D28" s="462"/>
      <c r="E28" s="465"/>
      <c r="F28" s="465"/>
      <c r="G28" s="465"/>
      <c r="H28" s="468"/>
      <c r="I28" s="471"/>
      <c r="J28" s="474"/>
      <c r="K28" s="451"/>
      <c r="L28" s="451"/>
      <c r="M28" s="477"/>
      <c r="N28" s="451"/>
      <c r="O28" s="338"/>
      <c r="P28" s="338"/>
      <c r="Q28" s="338"/>
      <c r="R28" s="376"/>
      <c r="S28" s="376"/>
      <c r="T28" s="338"/>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c r="BP28" s="271"/>
      <c r="BQ28" s="271"/>
      <c r="BR28" s="271"/>
      <c r="BS28" s="271"/>
      <c r="BT28" s="271"/>
      <c r="BU28" s="271"/>
      <c r="BV28" s="271"/>
      <c r="BW28" s="271"/>
      <c r="BX28" s="271"/>
      <c r="BY28" s="271"/>
      <c r="BZ28" s="271"/>
      <c r="CA28" s="271"/>
      <c r="CB28" s="271"/>
      <c r="CC28" s="271"/>
      <c r="CD28" s="271"/>
      <c r="CE28" s="271"/>
      <c r="CF28" s="271"/>
      <c r="CG28" s="271"/>
      <c r="CH28" s="271"/>
      <c r="CI28" s="271"/>
      <c r="CJ28" s="271"/>
      <c r="CK28" s="271"/>
      <c r="CL28" s="271"/>
      <c r="CM28" s="271"/>
      <c r="CN28" s="271"/>
      <c r="CO28" s="271"/>
      <c r="CP28" s="271"/>
      <c r="CQ28" s="271"/>
      <c r="CR28" s="271"/>
      <c r="CS28" s="271"/>
      <c r="CT28" s="271"/>
      <c r="CU28" s="271"/>
      <c r="CV28" s="271"/>
      <c r="CW28" s="271"/>
      <c r="CX28" s="271"/>
      <c r="CY28" s="271"/>
      <c r="CZ28" s="271"/>
      <c r="DA28" s="271"/>
      <c r="DB28" s="271"/>
      <c r="DC28" s="271"/>
      <c r="DD28" s="271"/>
      <c r="DE28" s="271"/>
      <c r="DF28" s="271"/>
      <c r="DG28" s="271"/>
      <c r="DH28" s="271"/>
      <c r="DI28" s="271"/>
      <c r="DJ28" s="271"/>
      <c r="DK28" s="271"/>
      <c r="DL28" s="271"/>
      <c r="DM28" s="271"/>
      <c r="DN28" s="271"/>
      <c r="DO28" s="271"/>
      <c r="DP28" s="271"/>
      <c r="DQ28" s="271"/>
      <c r="DR28" s="271"/>
      <c r="DS28" s="271"/>
      <c r="DT28" s="271"/>
      <c r="DU28" s="271"/>
      <c r="DV28" s="271"/>
      <c r="DW28" s="271"/>
      <c r="DX28" s="271"/>
      <c r="DY28" s="271"/>
      <c r="DZ28" s="271"/>
      <c r="EA28" s="271"/>
      <c r="EB28" s="271"/>
      <c r="EC28" s="271"/>
      <c r="ED28" s="271"/>
      <c r="EE28" s="271"/>
      <c r="EF28" s="271"/>
      <c r="EG28" s="271"/>
      <c r="EH28" s="271"/>
      <c r="EI28" s="271"/>
      <c r="EJ28" s="271"/>
      <c r="EK28" s="271"/>
      <c r="EL28" s="271"/>
      <c r="EM28" s="271"/>
      <c r="EN28" s="271"/>
      <c r="EO28" s="271"/>
      <c r="EP28" s="271"/>
      <c r="EQ28" s="271"/>
      <c r="ER28" s="271"/>
      <c r="ES28" s="271"/>
      <c r="ET28" s="271"/>
      <c r="EU28" s="271"/>
      <c r="EV28" s="271"/>
      <c r="EW28" s="271"/>
      <c r="EX28" s="271"/>
      <c r="EY28" s="271"/>
      <c r="EZ28" s="271"/>
      <c r="FA28" s="271"/>
      <c r="FB28" s="271"/>
      <c r="FC28" s="271"/>
      <c r="FD28" s="271"/>
      <c r="FE28" s="271"/>
      <c r="FF28" s="271"/>
      <c r="FG28" s="271"/>
      <c r="FH28" s="271"/>
      <c r="FI28" s="271"/>
      <c r="FJ28" s="271"/>
      <c r="FK28" s="271"/>
      <c r="FL28" s="271"/>
      <c r="FM28" s="271"/>
      <c r="FN28" s="271"/>
      <c r="FO28" s="271"/>
      <c r="FP28" s="271"/>
      <c r="FQ28" s="271"/>
      <c r="FR28" s="271"/>
      <c r="FS28" s="271"/>
      <c r="FT28" s="271"/>
      <c r="FU28" s="272"/>
      <c r="FV28" s="272"/>
      <c r="FW28" s="272"/>
      <c r="FX28" s="272"/>
      <c r="FY28" s="272"/>
      <c r="FZ28" s="272"/>
      <c r="GA28" s="272"/>
      <c r="GB28" s="272"/>
      <c r="GC28" s="272"/>
      <c r="GD28" s="272"/>
      <c r="GE28" s="272"/>
      <c r="GF28" s="272"/>
      <c r="GG28" s="272"/>
      <c r="GH28" s="272"/>
      <c r="GI28" s="272"/>
      <c r="GJ28" s="272"/>
      <c r="GK28" s="272"/>
      <c r="GL28" s="272"/>
      <c r="GM28" s="272"/>
      <c r="GN28" s="272"/>
      <c r="GO28" s="272"/>
      <c r="GP28" s="272"/>
      <c r="GQ28" s="272"/>
      <c r="GR28" s="272"/>
      <c r="GS28" s="272"/>
      <c r="GT28" s="272"/>
      <c r="GU28" s="272"/>
      <c r="GV28" s="272"/>
      <c r="GW28" s="272"/>
      <c r="GX28" s="272"/>
      <c r="GY28" s="272"/>
      <c r="GZ28" s="272"/>
      <c r="HA28" s="272"/>
      <c r="HB28" s="272"/>
      <c r="HC28" s="272"/>
      <c r="HD28" s="272"/>
      <c r="HE28" s="272"/>
      <c r="HF28" s="272"/>
      <c r="HG28" s="272"/>
      <c r="HH28" s="272"/>
      <c r="HI28" s="272"/>
      <c r="HJ28" s="272"/>
      <c r="HK28" s="272"/>
      <c r="HL28" s="272"/>
      <c r="HM28" s="272"/>
      <c r="HN28" s="272"/>
      <c r="HO28" s="272"/>
      <c r="HP28" s="272"/>
      <c r="HQ28" s="272"/>
      <c r="HR28" s="272"/>
      <c r="HS28" s="272"/>
      <c r="HT28" s="272"/>
      <c r="HU28" s="272"/>
      <c r="HV28" s="272"/>
      <c r="HW28" s="272"/>
      <c r="HX28" s="272"/>
      <c r="HY28" s="272"/>
      <c r="HZ28" s="272"/>
      <c r="IA28" s="272"/>
      <c r="IB28" s="272"/>
      <c r="IC28" s="272"/>
      <c r="ID28" s="272"/>
      <c r="IE28" s="272"/>
      <c r="IF28" s="272"/>
      <c r="IG28" s="272"/>
      <c r="IH28" s="272"/>
      <c r="II28" s="272"/>
      <c r="IJ28" s="272"/>
      <c r="IK28" s="272"/>
      <c r="IL28" s="272"/>
      <c r="IM28" s="272"/>
      <c r="IN28" s="272"/>
      <c r="IO28" s="272"/>
      <c r="IP28" s="272"/>
      <c r="IQ28" s="272"/>
      <c r="IR28" s="272"/>
      <c r="IS28" s="272"/>
      <c r="IT28" s="272"/>
      <c r="IU28" s="272"/>
      <c r="IV28" s="272"/>
      <c r="IW28" s="272"/>
      <c r="IX28" s="272"/>
      <c r="IY28" s="272"/>
      <c r="IZ28" s="272"/>
      <c r="JA28" s="272"/>
      <c r="JB28" s="272"/>
      <c r="JC28" s="272"/>
      <c r="JD28" s="272"/>
      <c r="JE28" s="272"/>
      <c r="JF28" s="272"/>
      <c r="JG28" s="272"/>
      <c r="JH28" s="272"/>
      <c r="JI28" s="272"/>
      <c r="JJ28" s="272"/>
      <c r="JK28" s="272"/>
      <c r="JL28" s="272"/>
      <c r="JM28" s="272"/>
      <c r="JN28" s="272"/>
      <c r="JO28" s="272"/>
      <c r="JP28" s="272"/>
      <c r="JQ28" s="272"/>
      <c r="JR28" s="272"/>
    </row>
    <row r="29" spans="1:278" ht="40.200000000000003" customHeight="1" x14ac:dyDescent="0.25">
      <c r="A29" s="459"/>
      <c r="B29" s="511"/>
      <c r="C29" s="463"/>
      <c r="D29" s="463"/>
      <c r="E29" s="466"/>
      <c r="F29" s="466"/>
      <c r="G29" s="466"/>
      <c r="H29" s="469"/>
      <c r="I29" s="472"/>
      <c r="J29" s="475"/>
      <c r="K29" s="452"/>
      <c r="L29" s="452"/>
      <c r="M29" s="478"/>
      <c r="N29" s="452"/>
      <c r="O29" s="454"/>
      <c r="P29" s="454"/>
      <c r="Q29" s="454"/>
      <c r="R29" s="456"/>
      <c r="S29" s="456"/>
      <c r="T29" s="454"/>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c r="BP29" s="271"/>
      <c r="BQ29" s="271"/>
      <c r="BR29" s="271"/>
      <c r="BS29" s="271"/>
      <c r="BT29" s="271"/>
      <c r="BU29" s="271"/>
      <c r="BV29" s="271"/>
      <c r="BW29" s="271"/>
      <c r="BX29" s="271"/>
      <c r="BY29" s="271"/>
      <c r="BZ29" s="271"/>
      <c r="CA29" s="271"/>
      <c r="CB29" s="271"/>
      <c r="CC29" s="271"/>
      <c r="CD29" s="271"/>
      <c r="CE29" s="271"/>
      <c r="CF29" s="271"/>
      <c r="CG29" s="271"/>
      <c r="CH29" s="271"/>
      <c r="CI29" s="271"/>
      <c r="CJ29" s="271"/>
      <c r="CK29" s="271"/>
      <c r="CL29" s="271"/>
      <c r="CM29" s="271"/>
      <c r="CN29" s="271"/>
      <c r="CO29" s="271"/>
      <c r="CP29" s="271"/>
      <c r="CQ29" s="271"/>
      <c r="CR29" s="271"/>
      <c r="CS29" s="271"/>
      <c r="CT29" s="271"/>
      <c r="CU29" s="271"/>
      <c r="CV29" s="271"/>
      <c r="CW29" s="271"/>
      <c r="CX29" s="271"/>
      <c r="CY29" s="271"/>
      <c r="CZ29" s="271"/>
      <c r="DA29" s="271"/>
      <c r="DB29" s="271"/>
      <c r="DC29" s="271"/>
      <c r="DD29" s="271"/>
      <c r="DE29" s="271"/>
      <c r="DF29" s="271"/>
      <c r="DG29" s="271"/>
      <c r="DH29" s="271"/>
      <c r="DI29" s="271"/>
      <c r="DJ29" s="271"/>
      <c r="DK29" s="271"/>
      <c r="DL29" s="271"/>
      <c r="DM29" s="271"/>
      <c r="DN29" s="271"/>
      <c r="DO29" s="271"/>
      <c r="DP29" s="271"/>
      <c r="DQ29" s="271"/>
      <c r="DR29" s="271"/>
      <c r="DS29" s="271"/>
      <c r="DT29" s="271"/>
      <c r="DU29" s="271"/>
      <c r="DV29" s="271"/>
      <c r="DW29" s="271"/>
      <c r="DX29" s="271"/>
      <c r="DY29" s="271"/>
      <c r="DZ29" s="271"/>
      <c r="EA29" s="271"/>
      <c r="EB29" s="271"/>
      <c r="EC29" s="271"/>
      <c r="ED29" s="271"/>
      <c r="EE29" s="271"/>
      <c r="EF29" s="271"/>
      <c r="EG29" s="271"/>
      <c r="EH29" s="271"/>
      <c r="EI29" s="271"/>
      <c r="EJ29" s="271"/>
      <c r="EK29" s="271"/>
      <c r="EL29" s="271"/>
      <c r="EM29" s="271"/>
      <c r="EN29" s="271"/>
      <c r="EO29" s="271"/>
      <c r="EP29" s="271"/>
      <c r="EQ29" s="271"/>
      <c r="ER29" s="271"/>
      <c r="ES29" s="271"/>
      <c r="ET29" s="271"/>
      <c r="EU29" s="271"/>
      <c r="EV29" s="271"/>
      <c r="EW29" s="271"/>
      <c r="EX29" s="271"/>
      <c r="EY29" s="271"/>
      <c r="EZ29" s="271"/>
      <c r="FA29" s="271"/>
      <c r="FB29" s="271"/>
      <c r="FC29" s="271"/>
      <c r="FD29" s="271"/>
      <c r="FE29" s="271"/>
      <c r="FF29" s="271"/>
      <c r="FG29" s="271"/>
      <c r="FH29" s="271"/>
      <c r="FI29" s="271"/>
      <c r="FJ29" s="271"/>
      <c r="FK29" s="271"/>
      <c r="FL29" s="271"/>
      <c r="FM29" s="271"/>
      <c r="FN29" s="271"/>
      <c r="FO29" s="271"/>
      <c r="FP29" s="271"/>
      <c r="FQ29" s="271"/>
      <c r="FR29" s="271"/>
      <c r="FS29" s="271"/>
      <c r="FT29" s="271"/>
      <c r="FU29" s="272"/>
      <c r="FV29" s="272"/>
      <c r="FW29" s="272"/>
      <c r="FX29" s="272"/>
      <c r="FY29" s="272"/>
      <c r="FZ29" s="272"/>
      <c r="GA29" s="272"/>
      <c r="GB29" s="272"/>
      <c r="GC29" s="272"/>
      <c r="GD29" s="272"/>
      <c r="GE29" s="272"/>
      <c r="GF29" s="272"/>
      <c r="GG29" s="272"/>
      <c r="GH29" s="272"/>
      <c r="GI29" s="272"/>
      <c r="GJ29" s="272"/>
      <c r="GK29" s="272"/>
      <c r="GL29" s="272"/>
      <c r="GM29" s="272"/>
      <c r="GN29" s="272"/>
      <c r="GO29" s="272"/>
      <c r="GP29" s="272"/>
      <c r="GQ29" s="272"/>
      <c r="GR29" s="272"/>
      <c r="GS29" s="272"/>
      <c r="GT29" s="272"/>
      <c r="GU29" s="272"/>
      <c r="GV29" s="272"/>
      <c r="GW29" s="272"/>
      <c r="GX29" s="272"/>
      <c r="GY29" s="272"/>
      <c r="GZ29" s="272"/>
      <c r="HA29" s="272"/>
      <c r="HB29" s="272"/>
      <c r="HC29" s="272"/>
      <c r="HD29" s="272"/>
      <c r="HE29" s="272"/>
      <c r="HF29" s="272"/>
      <c r="HG29" s="272"/>
      <c r="HH29" s="272"/>
      <c r="HI29" s="272"/>
      <c r="HJ29" s="272"/>
      <c r="HK29" s="272"/>
      <c r="HL29" s="272"/>
      <c r="HM29" s="272"/>
      <c r="HN29" s="272"/>
      <c r="HO29" s="272"/>
      <c r="HP29" s="272"/>
      <c r="HQ29" s="272"/>
      <c r="HR29" s="272"/>
      <c r="HS29" s="272"/>
      <c r="HT29" s="272"/>
      <c r="HU29" s="272"/>
      <c r="HV29" s="272"/>
      <c r="HW29" s="272"/>
      <c r="HX29" s="272"/>
      <c r="HY29" s="272"/>
      <c r="HZ29" s="272"/>
      <c r="IA29" s="272"/>
      <c r="IB29" s="272"/>
      <c r="IC29" s="272"/>
      <c r="ID29" s="272"/>
      <c r="IE29" s="272"/>
      <c r="IF29" s="272"/>
      <c r="IG29" s="272"/>
      <c r="IH29" s="272"/>
      <c r="II29" s="272"/>
      <c r="IJ29" s="272"/>
      <c r="IK29" s="272"/>
      <c r="IL29" s="272"/>
      <c r="IM29" s="272"/>
      <c r="IN29" s="272"/>
      <c r="IO29" s="272"/>
      <c r="IP29" s="272"/>
      <c r="IQ29" s="272"/>
      <c r="IR29" s="272"/>
      <c r="IS29" s="272"/>
      <c r="IT29" s="272"/>
      <c r="IU29" s="272"/>
      <c r="IV29" s="272"/>
      <c r="IW29" s="272"/>
      <c r="IX29" s="272"/>
      <c r="IY29" s="272"/>
      <c r="IZ29" s="272"/>
      <c r="JA29" s="272"/>
      <c r="JB29" s="272"/>
      <c r="JC29" s="272"/>
      <c r="JD29" s="272"/>
      <c r="JE29" s="272"/>
      <c r="JF29" s="272"/>
      <c r="JG29" s="272"/>
      <c r="JH29" s="272"/>
      <c r="JI29" s="272"/>
      <c r="JJ29" s="272"/>
      <c r="JK29" s="272"/>
      <c r="JL29" s="272"/>
      <c r="JM29" s="272"/>
      <c r="JN29" s="272"/>
      <c r="JO29" s="272"/>
      <c r="JP29" s="272"/>
      <c r="JQ29" s="272"/>
      <c r="JR29" s="272"/>
    </row>
    <row r="30" spans="1:278" ht="40.200000000000003" customHeight="1" x14ac:dyDescent="0.25">
      <c r="A30" s="457">
        <f>'Mapa Final'!A30</f>
        <v>5</v>
      </c>
      <c r="B30" s="460" t="str">
        <f>'Mapa Final'!B30</f>
        <v>Suspensión definitiva o temporal de los Servicios Públicos, o de telefonía celular de los Magistrados</v>
      </c>
      <c r="C30" s="461" t="str">
        <f>'Mapa Final'!C30</f>
        <v>Afectación en la Prestación del Servicio de Justicia</v>
      </c>
      <c r="D30" s="461" t="str">
        <f>'Mapa Final'!D30</f>
        <v>1. No dar trámite de pago oportuno u Omitir el pago.
2. Saldos pendientes que no corresponden en su pago a la Rama Judicial
3. Fallas en la comunicación con el operador del servicio.
4. No aplicación de pagos por parte del operador.
5. Inobservancia al procedimiento.</v>
      </c>
      <c r="E30" s="464" t="str">
        <f>'Mapa Final'!E30</f>
        <v>Inoportunidad en el cumplimiento de las obligaciones derivadas por la contraprestación de servicios públicos domiciliarios y/o de telefonía móvil.</v>
      </c>
      <c r="F30" s="464" t="str">
        <f>'Mapa Final'!F30</f>
        <v>Pérdida de los beneficios obtenidos mediante el uso de servicios públicos, y del beneficio de telefonía celular para los Magistrados de las Altas Cortes.</v>
      </c>
      <c r="G30" s="464" t="str">
        <f>'Mapa Final'!G30</f>
        <v>Ejecución y Administración de Procesos</v>
      </c>
      <c r="H30" s="467" t="str">
        <f>'Mapa Final'!I30</f>
        <v>Alta</v>
      </c>
      <c r="I30" s="470" t="str">
        <f>'Mapa Final'!L30</f>
        <v>Mayor</v>
      </c>
      <c r="J30" s="473" t="str">
        <f>'Mapa Final'!N30</f>
        <v xml:space="preserve">Alto </v>
      </c>
      <c r="K30" s="450" t="str">
        <f>'Mapa Final'!AA30</f>
        <v>Media</v>
      </c>
      <c r="L30" s="450" t="str">
        <f>'Mapa Final'!AE30</f>
        <v>Menor</v>
      </c>
      <c r="M30" s="476" t="str">
        <f>'Mapa Final'!AG30</f>
        <v>Moderado</v>
      </c>
      <c r="N30" s="450" t="str">
        <f>'Mapa Final'!AH30</f>
        <v>Evitar</v>
      </c>
      <c r="O30" s="453" t="s">
        <v>595</v>
      </c>
      <c r="P30" s="453" t="s">
        <v>587</v>
      </c>
      <c r="Q30" s="453"/>
      <c r="R30" s="455">
        <v>44287</v>
      </c>
      <c r="S30" s="455">
        <v>44377</v>
      </c>
      <c r="T30" s="453" t="s">
        <v>596</v>
      </c>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c r="BP30" s="271"/>
      <c r="BQ30" s="271"/>
      <c r="BR30" s="271"/>
      <c r="BS30" s="271"/>
      <c r="BT30" s="271"/>
      <c r="BU30" s="271"/>
      <c r="BV30" s="271"/>
      <c r="BW30" s="271"/>
      <c r="BX30" s="271"/>
      <c r="BY30" s="271"/>
      <c r="BZ30" s="271"/>
      <c r="CA30" s="271"/>
      <c r="CB30" s="271"/>
      <c r="CC30" s="271"/>
      <c r="CD30" s="271"/>
      <c r="CE30" s="271"/>
      <c r="CF30" s="271"/>
      <c r="CG30" s="271"/>
      <c r="CH30" s="271"/>
      <c r="CI30" s="271"/>
      <c r="CJ30" s="271"/>
      <c r="CK30" s="271"/>
      <c r="CL30" s="271"/>
      <c r="CM30" s="271"/>
      <c r="CN30" s="271"/>
      <c r="CO30" s="271"/>
      <c r="CP30" s="271"/>
      <c r="CQ30" s="271"/>
      <c r="CR30" s="271"/>
      <c r="CS30" s="271"/>
      <c r="CT30" s="271"/>
      <c r="CU30" s="271"/>
      <c r="CV30" s="271"/>
      <c r="CW30" s="271"/>
      <c r="CX30" s="271"/>
      <c r="CY30" s="271"/>
      <c r="CZ30" s="271"/>
      <c r="DA30" s="271"/>
      <c r="DB30" s="271"/>
      <c r="DC30" s="271"/>
      <c r="DD30" s="271"/>
      <c r="DE30" s="271"/>
      <c r="DF30" s="271"/>
      <c r="DG30" s="271"/>
      <c r="DH30" s="271"/>
      <c r="DI30" s="271"/>
      <c r="DJ30" s="271"/>
      <c r="DK30" s="271"/>
      <c r="DL30" s="271"/>
      <c r="DM30" s="271"/>
      <c r="DN30" s="271"/>
      <c r="DO30" s="271"/>
      <c r="DP30" s="271"/>
      <c r="DQ30" s="271"/>
      <c r="DR30" s="271"/>
      <c r="DS30" s="271"/>
      <c r="DT30" s="271"/>
      <c r="DU30" s="271"/>
      <c r="DV30" s="271"/>
      <c r="DW30" s="271"/>
      <c r="DX30" s="271"/>
      <c r="DY30" s="271"/>
      <c r="DZ30" s="271"/>
      <c r="EA30" s="271"/>
      <c r="EB30" s="271"/>
      <c r="EC30" s="271"/>
      <c r="ED30" s="271"/>
      <c r="EE30" s="271"/>
      <c r="EF30" s="271"/>
      <c r="EG30" s="271"/>
      <c r="EH30" s="271"/>
      <c r="EI30" s="271"/>
      <c r="EJ30" s="271"/>
      <c r="EK30" s="271"/>
      <c r="EL30" s="271"/>
      <c r="EM30" s="271"/>
      <c r="EN30" s="271"/>
      <c r="EO30" s="271"/>
      <c r="EP30" s="271"/>
      <c r="EQ30" s="271"/>
      <c r="ER30" s="271"/>
      <c r="ES30" s="271"/>
      <c r="ET30" s="271"/>
      <c r="EU30" s="271"/>
      <c r="EV30" s="271"/>
      <c r="EW30" s="271"/>
      <c r="EX30" s="271"/>
      <c r="EY30" s="271"/>
      <c r="EZ30" s="271"/>
      <c r="FA30" s="271"/>
      <c r="FB30" s="271"/>
      <c r="FC30" s="271"/>
      <c r="FD30" s="271"/>
      <c r="FE30" s="271"/>
      <c r="FF30" s="271"/>
      <c r="FG30" s="271"/>
      <c r="FH30" s="271"/>
      <c r="FI30" s="271"/>
      <c r="FJ30" s="271"/>
      <c r="FK30" s="271"/>
      <c r="FL30" s="271"/>
      <c r="FM30" s="271"/>
      <c r="FN30" s="271"/>
      <c r="FO30" s="271"/>
      <c r="FP30" s="271"/>
      <c r="FQ30" s="271"/>
      <c r="FR30" s="271"/>
      <c r="FS30" s="271"/>
      <c r="FT30" s="271"/>
      <c r="FU30" s="272"/>
      <c r="FV30" s="272"/>
      <c r="FW30" s="272"/>
      <c r="FX30" s="272"/>
      <c r="FY30" s="272"/>
      <c r="FZ30" s="272"/>
      <c r="GA30" s="272"/>
      <c r="GB30" s="272"/>
      <c r="GC30" s="272"/>
      <c r="GD30" s="272"/>
      <c r="GE30" s="272"/>
      <c r="GF30" s="272"/>
      <c r="GG30" s="272"/>
      <c r="GH30" s="272"/>
      <c r="GI30" s="272"/>
      <c r="GJ30" s="272"/>
      <c r="GK30" s="272"/>
      <c r="GL30" s="272"/>
      <c r="GM30" s="272"/>
      <c r="GN30" s="272"/>
      <c r="GO30" s="272"/>
      <c r="GP30" s="272"/>
      <c r="GQ30" s="272"/>
      <c r="GR30" s="272"/>
      <c r="GS30" s="272"/>
      <c r="GT30" s="272"/>
      <c r="GU30" s="272"/>
      <c r="GV30" s="272"/>
      <c r="GW30" s="272"/>
      <c r="GX30" s="272"/>
      <c r="GY30" s="272"/>
      <c r="GZ30" s="272"/>
      <c r="HA30" s="272"/>
      <c r="HB30" s="272"/>
      <c r="HC30" s="272"/>
      <c r="HD30" s="272"/>
      <c r="HE30" s="272"/>
      <c r="HF30" s="272"/>
      <c r="HG30" s="272"/>
      <c r="HH30" s="272"/>
      <c r="HI30" s="272"/>
      <c r="HJ30" s="272"/>
      <c r="HK30" s="272"/>
      <c r="HL30" s="272"/>
      <c r="HM30" s="272"/>
      <c r="HN30" s="272"/>
      <c r="HO30" s="272"/>
      <c r="HP30" s="272"/>
      <c r="HQ30" s="272"/>
      <c r="HR30" s="272"/>
      <c r="HS30" s="272"/>
      <c r="HT30" s="272"/>
      <c r="HU30" s="272"/>
      <c r="HV30" s="272"/>
      <c r="HW30" s="272"/>
      <c r="HX30" s="272"/>
      <c r="HY30" s="272"/>
      <c r="HZ30" s="272"/>
      <c r="IA30" s="272"/>
      <c r="IB30" s="272"/>
      <c r="IC30" s="272"/>
      <c r="ID30" s="272"/>
      <c r="IE30" s="272"/>
      <c r="IF30" s="272"/>
      <c r="IG30" s="272"/>
      <c r="IH30" s="272"/>
      <c r="II30" s="272"/>
      <c r="IJ30" s="272"/>
      <c r="IK30" s="272"/>
      <c r="IL30" s="272"/>
      <c r="IM30" s="272"/>
      <c r="IN30" s="272"/>
      <c r="IO30" s="272"/>
      <c r="IP30" s="272"/>
      <c r="IQ30" s="272"/>
      <c r="IR30" s="272"/>
      <c r="IS30" s="272"/>
      <c r="IT30" s="272"/>
      <c r="IU30" s="272"/>
      <c r="IV30" s="272"/>
      <c r="IW30" s="272"/>
      <c r="IX30" s="272"/>
      <c r="IY30" s="272"/>
      <c r="IZ30" s="272"/>
      <c r="JA30" s="272"/>
      <c r="JB30" s="272"/>
      <c r="JC30" s="272"/>
      <c r="JD30" s="272"/>
      <c r="JE30" s="272"/>
      <c r="JF30" s="272"/>
      <c r="JG30" s="272"/>
      <c r="JH30" s="272"/>
      <c r="JI30" s="272"/>
      <c r="JJ30" s="272"/>
      <c r="JK30" s="272"/>
      <c r="JL30" s="272"/>
      <c r="JM30" s="272"/>
      <c r="JN30" s="272"/>
      <c r="JO30" s="272"/>
      <c r="JP30" s="272"/>
      <c r="JQ30" s="272"/>
      <c r="JR30" s="272"/>
    </row>
    <row r="31" spans="1:278" ht="40.200000000000003" customHeight="1" x14ac:dyDescent="0.25">
      <c r="A31" s="458"/>
      <c r="B31" s="510"/>
      <c r="C31" s="462"/>
      <c r="D31" s="462"/>
      <c r="E31" s="465"/>
      <c r="F31" s="465"/>
      <c r="G31" s="465"/>
      <c r="H31" s="468"/>
      <c r="I31" s="471"/>
      <c r="J31" s="474"/>
      <c r="K31" s="451"/>
      <c r="L31" s="451"/>
      <c r="M31" s="477"/>
      <c r="N31" s="451"/>
      <c r="O31" s="338"/>
      <c r="P31" s="338"/>
      <c r="Q31" s="338"/>
      <c r="R31" s="376"/>
      <c r="S31" s="376"/>
      <c r="T31" s="338"/>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c r="BP31" s="271"/>
      <c r="BQ31" s="271"/>
      <c r="BR31" s="271"/>
      <c r="BS31" s="271"/>
      <c r="BT31" s="271"/>
      <c r="BU31" s="271"/>
      <c r="BV31" s="271"/>
      <c r="BW31" s="271"/>
      <c r="BX31" s="271"/>
      <c r="BY31" s="271"/>
      <c r="BZ31" s="271"/>
      <c r="CA31" s="271"/>
      <c r="CB31" s="271"/>
      <c r="CC31" s="271"/>
      <c r="CD31" s="271"/>
      <c r="CE31" s="271"/>
      <c r="CF31" s="271"/>
      <c r="CG31" s="271"/>
      <c r="CH31" s="271"/>
      <c r="CI31" s="271"/>
      <c r="CJ31" s="271"/>
      <c r="CK31" s="271"/>
      <c r="CL31" s="271"/>
      <c r="CM31" s="271"/>
      <c r="CN31" s="271"/>
      <c r="CO31" s="271"/>
      <c r="CP31" s="271"/>
      <c r="CQ31" s="271"/>
      <c r="CR31" s="271"/>
      <c r="CS31" s="271"/>
      <c r="CT31" s="271"/>
      <c r="CU31" s="271"/>
      <c r="CV31" s="271"/>
      <c r="CW31" s="271"/>
      <c r="CX31" s="271"/>
      <c r="CY31" s="271"/>
      <c r="CZ31" s="271"/>
      <c r="DA31" s="271"/>
      <c r="DB31" s="271"/>
      <c r="DC31" s="271"/>
      <c r="DD31" s="271"/>
      <c r="DE31" s="271"/>
      <c r="DF31" s="271"/>
      <c r="DG31" s="271"/>
      <c r="DH31" s="271"/>
      <c r="DI31" s="271"/>
      <c r="DJ31" s="271"/>
      <c r="DK31" s="271"/>
      <c r="DL31" s="271"/>
      <c r="DM31" s="271"/>
      <c r="DN31" s="271"/>
      <c r="DO31" s="271"/>
      <c r="DP31" s="271"/>
      <c r="DQ31" s="271"/>
      <c r="DR31" s="271"/>
      <c r="DS31" s="271"/>
      <c r="DT31" s="271"/>
      <c r="DU31" s="271"/>
      <c r="DV31" s="271"/>
      <c r="DW31" s="271"/>
      <c r="DX31" s="271"/>
      <c r="DY31" s="271"/>
      <c r="DZ31" s="271"/>
      <c r="EA31" s="271"/>
      <c r="EB31" s="271"/>
      <c r="EC31" s="271"/>
      <c r="ED31" s="271"/>
      <c r="EE31" s="271"/>
      <c r="EF31" s="271"/>
      <c r="EG31" s="271"/>
      <c r="EH31" s="271"/>
      <c r="EI31" s="271"/>
      <c r="EJ31" s="271"/>
      <c r="EK31" s="271"/>
      <c r="EL31" s="271"/>
      <c r="EM31" s="271"/>
      <c r="EN31" s="271"/>
      <c r="EO31" s="271"/>
      <c r="EP31" s="271"/>
      <c r="EQ31" s="271"/>
      <c r="ER31" s="271"/>
      <c r="ES31" s="271"/>
      <c r="ET31" s="271"/>
      <c r="EU31" s="271"/>
      <c r="EV31" s="271"/>
      <c r="EW31" s="271"/>
      <c r="EX31" s="271"/>
      <c r="EY31" s="271"/>
      <c r="EZ31" s="271"/>
      <c r="FA31" s="271"/>
      <c r="FB31" s="271"/>
      <c r="FC31" s="271"/>
      <c r="FD31" s="271"/>
      <c r="FE31" s="271"/>
      <c r="FF31" s="271"/>
      <c r="FG31" s="271"/>
      <c r="FH31" s="271"/>
      <c r="FI31" s="271"/>
      <c r="FJ31" s="271"/>
      <c r="FK31" s="271"/>
      <c r="FL31" s="271"/>
      <c r="FM31" s="271"/>
      <c r="FN31" s="271"/>
      <c r="FO31" s="271"/>
      <c r="FP31" s="271"/>
      <c r="FQ31" s="271"/>
      <c r="FR31" s="271"/>
      <c r="FS31" s="271"/>
      <c r="FT31" s="271"/>
      <c r="FU31" s="272"/>
      <c r="FV31" s="272"/>
      <c r="FW31" s="272"/>
      <c r="FX31" s="272"/>
      <c r="FY31" s="272"/>
      <c r="FZ31" s="272"/>
      <c r="GA31" s="272"/>
      <c r="GB31" s="272"/>
      <c r="GC31" s="272"/>
      <c r="GD31" s="272"/>
      <c r="GE31" s="272"/>
      <c r="GF31" s="272"/>
      <c r="GG31" s="272"/>
      <c r="GH31" s="272"/>
      <c r="GI31" s="272"/>
      <c r="GJ31" s="272"/>
      <c r="GK31" s="272"/>
      <c r="GL31" s="272"/>
      <c r="GM31" s="272"/>
      <c r="GN31" s="272"/>
      <c r="GO31" s="272"/>
      <c r="GP31" s="272"/>
      <c r="GQ31" s="272"/>
      <c r="GR31" s="272"/>
      <c r="GS31" s="272"/>
      <c r="GT31" s="272"/>
      <c r="GU31" s="272"/>
      <c r="GV31" s="272"/>
      <c r="GW31" s="272"/>
      <c r="GX31" s="272"/>
      <c r="GY31" s="272"/>
      <c r="GZ31" s="272"/>
      <c r="HA31" s="272"/>
      <c r="HB31" s="272"/>
      <c r="HC31" s="272"/>
      <c r="HD31" s="272"/>
      <c r="HE31" s="272"/>
      <c r="HF31" s="272"/>
      <c r="HG31" s="272"/>
      <c r="HH31" s="272"/>
      <c r="HI31" s="272"/>
      <c r="HJ31" s="272"/>
      <c r="HK31" s="272"/>
      <c r="HL31" s="272"/>
      <c r="HM31" s="272"/>
      <c r="HN31" s="272"/>
      <c r="HO31" s="272"/>
      <c r="HP31" s="272"/>
      <c r="HQ31" s="272"/>
      <c r="HR31" s="272"/>
      <c r="HS31" s="272"/>
      <c r="HT31" s="272"/>
      <c r="HU31" s="272"/>
      <c r="HV31" s="272"/>
      <c r="HW31" s="272"/>
      <c r="HX31" s="272"/>
      <c r="HY31" s="272"/>
      <c r="HZ31" s="272"/>
      <c r="IA31" s="272"/>
      <c r="IB31" s="272"/>
      <c r="IC31" s="272"/>
      <c r="ID31" s="272"/>
      <c r="IE31" s="272"/>
      <c r="IF31" s="272"/>
      <c r="IG31" s="272"/>
      <c r="IH31" s="272"/>
      <c r="II31" s="272"/>
      <c r="IJ31" s="272"/>
      <c r="IK31" s="272"/>
      <c r="IL31" s="272"/>
      <c r="IM31" s="272"/>
      <c r="IN31" s="272"/>
      <c r="IO31" s="272"/>
      <c r="IP31" s="272"/>
      <c r="IQ31" s="272"/>
      <c r="IR31" s="272"/>
      <c r="IS31" s="272"/>
      <c r="IT31" s="272"/>
      <c r="IU31" s="272"/>
      <c r="IV31" s="272"/>
      <c r="IW31" s="272"/>
      <c r="IX31" s="272"/>
      <c r="IY31" s="272"/>
      <c r="IZ31" s="272"/>
      <c r="JA31" s="272"/>
      <c r="JB31" s="272"/>
      <c r="JC31" s="272"/>
      <c r="JD31" s="272"/>
      <c r="JE31" s="272"/>
      <c r="JF31" s="272"/>
      <c r="JG31" s="272"/>
      <c r="JH31" s="272"/>
      <c r="JI31" s="272"/>
      <c r="JJ31" s="272"/>
      <c r="JK31" s="272"/>
      <c r="JL31" s="272"/>
      <c r="JM31" s="272"/>
      <c r="JN31" s="272"/>
      <c r="JO31" s="272"/>
      <c r="JP31" s="272"/>
      <c r="JQ31" s="272"/>
      <c r="JR31" s="272"/>
    </row>
    <row r="32" spans="1:278" ht="40.200000000000003" customHeight="1" x14ac:dyDescent="0.25">
      <c r="A32" s="458"/>
      <c r="B32" s="510"/>
      <c r="C32" s="462"/>
      <c r="D32" s="462"/>
      <c r="E32" s="465"/>
      <c r="F32" s="465"/>
      <c r="G32" s="465"/>
      <c r="H32" s="468"/>
      <c r="I32" s="471"/>
      <c r="J32" s="474"/>
      <c r="K32" s="451"/>
      <c r="L32" s="451"/>
      <c r="M32" s="477"/>
      <c r="N32" s="451"/>
      <c r="O32" s="338"/>
      <c r="P32" s="338"/>
      <c r="Q32" s="338"/>
      <c r="R32" s="376"/>
      <c r="S32" s="376"/>
      <c r="T32" s="338"/>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P32" s="271"/>
      <c r="CQ32" s="271"/>
      <c r="CR32" s="271"/>
      <c r="CS32" s="271"/>
      <c r="CT32" s="271"/>
      <c r="CU32" s="271"/>
      <c r="CV32" s="271"/>
      <c r="CW32" s="271"/>
      <c r="CX32" s="271"/>
      <c r="CY32" s="271"/>
      <c r="CZ32" s="271"/>
      <c r="DA32" s="271"/>
      <c r="DB32" s="271"/>
      <c r="DC32" s="271"/>
      <c r="DD32" s="271"/>
      <c r="DE32" s="271"/>
      <c r="DF32" s="271"/>
      <c r="DG32" s="271"/>
      <c r="DH32" s="271"/>
      <c r="DI32" s="271"/>
      <c r="DJ32" s="271"/>
      <c r="DK32" s="271"/>
      <c r="DL32" s="271"/>
      <c r="DM32" s="271"/>
      <c r="DN32" s="271"/>
      <c r="DO32" s="271"/>
      <c r="DP32" s="271"/>
      <c r="DQ32" s="271"/>
      <c r="DR32" s="271"/>
      <c r="DS32" s="271"/>
      <c r="DT32" s="271"/>
      <c r="DU32" s="271"/>
      <c r="DV32" s="271"/>
      <c r="DW32" s="271"/>
      <c r="DX32" s="271"/>
      <c r="DY32" s="271"/>
      <c r="DZ32" s="271"/>
      <c r="EA32" s="271"/>
      <c r="EB32" s="271"/>
      <c r="EC32" s="271"/>
      <c r="ED32" s="271"/>
      <c r="EE32" s="271"/>
      <c r="EF32" s="271"/>
      <c r="EG32" s="271"/>
      <c r="EH32" s="271"/>
      <c r="EI32" s="271"/>
      <c r="EJ32" s="271"/>
      <c r="EK32" s="271"/>
      <c r="EL32" s="271"/>
      <c r="EM32" s="271"/>
      <c r="EN32" s="271"/>
      <c r="EO32" s="271"/>
      <c r="EP32" s="271"/>
      <c r="EQ32" s="271"/>
      <c r="ER32" s="271"/>
      <c r="ES32" s="271"/>
      <c r="ET32" s="271"/>
      <c r="EU32" s="271"/>
      <c r="EV32" s="271"/>
      <c r="EW32" s="271"/>
      <c r="EX32" s="271"/>
      <c r="EY32" s="271"/>
      <c r="EZ32" s="271"/>
      <c r="FA32" s="271"/>
      <c r="FB32" s="271"/>
      <c r="FC32" s="271"/>
      <c r="FD32" s="271"/>
      <c r="FE32" s="271"/>
      <c r="FF32" s="271"/>
      <c r="FG32" s="271"/>
      <c r="FH32" s="271"/>
      <c r="FI32" s="271"/>
      <c r="FJ32" s="271"/>
      <c r="FK32" s="271"/>
      <c r="FL32" s="271"/>
      <c r="FM32" s="271"/>
      <c r="FN32" s="271"/>
      <c r="FO32" s="271"/>
      <c r="FP32" s="271"/>
      <c r="FQ32" s="271"/>
      <c r="FR32" s="271"/>
      <c r="FS32" s="271"/>
      <c r="FT32" s="271"/>
      <c r="FU32" s="272"/>
      <c r="FV32" s="272"/>
      <c r="FW32" s="272"/>
      <c r="FX32" s="272"/>
      <c r="FY32" s="272"/>
      <c r="FZ32" s="272"/>
      <c r="GA32" s="272"/>
      <c r="GB32" s="272"/>
      <c r="GC32" s="272"/>
      <c r="GD32" s="272"/>
      <c r="GE32" s="272"/>
      <c r="GF32" s="272"/>
      <c r="GG32" s="272"/>
      <c r="GH32" s="272"/>
      <c r="GI32" s="272"/>
      <c r="GJ32" s="272"/>
      <c r="GK32" s="272"/>
      <c r="GL32" s="272"/>
      <c r="GM32" s="272"/>
      <c r="GN32" s="272"/>
      <c r="GO32" s="272"/>
      <c r="GP32" s="272"/>
      <c r="GQ32" s="272"/>
      <c r="GR32" s="272"/>
      <c r="GS32" s="272"/>
      <c r="GT32" s="272"/>
      <c r="GU32" s="272"/>
      <c r="GV32" s="272"/>
      <c r="GW32" s="272"/>
      <c r="GX32" s="272"/>
      <c r="GY32" s="272"/>
      <c r="GZ32" s="272"/>
      <c r="HA32" s="272"/>
      <c r="HB32" s="272"/>
      <c r="HC32" s="272"/>
      <c r="HD32" s="272"/>
      <c r="HE32" s="272"/>
      <c r="HF32" s="272"/>
      <c r="HG32" s="272"/>
      <c r="HH32" s="272"/>
      <c r="HI32" s="272"/>
      <c r="HJ32" s="272"/>
      <c r="HK32" s="272"/>
      <c r="HL32" s="272"/>
      <c r="HM32" s="272"/>
      <c r="HN32" s="272"/>
      <c r="HO32" s="272"/>
      <c r="HP32" s="272"/>
      <c r="HQ32" s="272"/>
      <c r="HR32" s="272"/>
      <c r="HS32" s="272"/>
      <c r="HT32" s="272"/>
      <c r="HU32" s="272"/>
      <c r="HV32" s="272"/>
      <c r="HW32" s="272"/>
      <c r="HX32" s="272"/>
      <c r="HY32" s="272"/>
      <c r="HZ32" s="272"/>
      <c r="IA32" s="272"/>
      <c r="IB32" s="272"/>
      <c r="IC32" s="272"/>
      <c r="ID32" s="272"/>
      <c r="IE32" s="272"/>
      <c r="IF32" s="272"/>
      <c r="IG32" s="272"/>
      <c r="IH32" s="272"/>
      <c r="II32" s="272"/>
      <c r="IJ32" s="272"/>
      <c r="IK32" s="272"/>
      <c r="IL32" s="272"/>
      <c r="IM32" s="272"/>
      <c r="IN32" s="272"/>
      <c r="IO32" s="272"/>
      <c r="IP32" s="272"/>
      <c r="IQ32" s="272"/>
      <c r="IR32" s="272"/>
      <c r="IS32" s="272"/>
      <c r="IT32" s="272"/>
      <c r="IU32" s="272"/>
      <c r="IV32" s="272"/>
      <c r="IW32" s="272"/>
      <c r="IX32" s="272"/>
      <c r="IY32" s="272"/>
      <c r="IZ32" s="272"/>
      <c r="JA32" s="272"/>
      <c r="JB32" s="272"/>
      <c r="JC32" s="272"/>
      <c r="JD32" s="272"/>
      <c r="JE32" s="272"/>
      <c r="JF32" s="272"/>
      <c r="JG32" s="272"/>
      <c r="JH32" s="272"/>
      <c r="JI32" s="272"/>
      <c r="JJ32" s="272"/>
      <c r="JK32" s="272"/>
      <c r="JL32" s="272"/>
      <c r="JM32" s="272"/>
      <c r="JN32" s="272"/>
      <c r="JO32" s="272"/>
      <c r="JP32" s="272"/>
      <c r="JQ32" s="272"/>
      <c r="JR32" s="272"/>
    </row>
    <row r="33" spans="1:278" ht="40.200000000000003" customHeight="1" x14ac:dyDescent="0.25">
      <c r="A33" s="458"/>
      <c r="B33" s="510"/>
      <c r="C33" s="462"/>
      <c r="D33" s="462"/>
      <c r="E33" s="465"/>
      <c r="F33" s="465"/>
      <c r="G33" s="465"/>
      <c r="H33" s="468"/>
      <c r="I33" s="471"/>
      <c r="J33" s="474"/>
      <c r="K33" s="451"/>
      <c r="L33" s="451"/>
      <c r="M33" s="477"/>
      <c r="N33" s="451"/>
      <c r="O33" s="338"/>
      <c r="P33" s="338"/>
      <c r="Q33" s="338"/>
      <c r="R33" s="376"/>
      <c r="S33" s="376"/>
      <c r="T33" s="338"/>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c r="CN33" s="271"/>
      <c r="CO33" s="271"/>
      <c r="CP33" s="271"/>
      <c r="CQ33" s="271"/>
      <c r="CR33" s="271"/>
      <c r="CS33" s="271"/>
      <c r="CT33" s="271"/>
      <c r="CU33" s="271"/>
      <c r="CV33" s="271"/>
      <c r="CW33" s="271"/>
      <c r="CX33" s="271"/>
      <c r="CY33" s="271"/>
      <c r="CZ33" s="271"/>
      <c r="DA33" s="271"/>
      <c r="DB33" s="271"/>
      <c r="DC33" s="271"/>
      <c r="DD33" s="271"/>
      <c r="DE33" s="271"/>
      <c r="DF33" s="271"/>
      <c r="DG33" s="271"/>
      <c r="DH33" s="271"/>
      <c r="DI33" s="271"/>
      <c r="DJ33" s="271"/>
      <c r="DK33" s="271"/>
      <c r="DL33" s="271"/>
      <c r="DM33" s="271"/>
      <c r="DN33" s="271"/>
      <c r="DO33" s="271"/>
      <c r="DP33" s="271"/>
      <c r="DQ33" s="271"/>
      <c r="DR33" s="271"/>
      <c r="DS33" s="271"/>
      <c r="DT33" s="271"/>
      <c r="DU33" s="271"/>
      <c r="DV33" s="271"/>
      <c r="DW33" s="271"/>
      <c r="DX33" s="271"/>
      <c r="DY33" s="271"/>
      <c r="DZ33" s="271"/>
      <c r="EA33" s="271"/>
      <c r="EB33" s="271"/>
      <c r="EC33" s="271"/>
      <c r="ED33" s="271"/>
      <c r="EE33" s="271"/>
      <c r="EF33" s="271"/>
      <c r="EG33" s="271"/>
      <c r="EH33" s="271"/>
      <c r="EI33" s="271"/>
      <c r="EJ33" s="271"/>
      <c r="EK33" s="271"/>
      <c r="EL33" s="271"/>
      <c r="EM33" s="271"/>
      <c r="EN33" s="271"/>
      <c r="EO33" s="271"/>
      <c r="EP33" s="271"/>
      <c r="EQ33" s="271"/>
      <c r="ER33" s="271"/>
      <c r="ES33" s="271"/>
      <c r="ET33" s="271"/>
      <c r="EU33" s="271"/>
      <c r="EV33" s="271"/>
      <c r="EW33" s="271"/>
      <c r="EX33" s="271"/>
      <c r="EY33" s="271"/>
      <c r="EZ33" s="271"/>
      <c r="FA33" s="271"/>
      <c r="FB33" s="271"/>
      <c r="FC33" s="271"/>
      <c r="FD33" s="271"/>
      <c r="FE33" s="271"/>
      <c r="FF33" s="271"/>
      <c r="FG33" s="271"/>
      <c r="FH33" s="271"/>
      <c r="FI33" s="271"/>
      <c r="FJ33" s="271"/>
      <c r="FK33" s="271"/>
      <c r="FL33" s="271"/>
      <c r="FM33" s="271"/>
      <c r="FN33" s="271"/>
      <c r="FO33" s="271"/>
      <c r="FP33" s="271"/>
      <c r="FQ33" s="271"/>
      <c r="FR33" s="271"/>
      <c r="FS33" s="271"/>
      <c r="FT33" s="271"/>
      <c r="FU33" s="272"/>
      <c r="FV33" s="272"/>
      <c r="FW33" s="272"/>
      <c r="FX33" s="272"/>
      <c r="FY33" s="272"/>
      <c r="FZ33" s="272"/>
      <c r="GA33" s="272"/>
      <c r="GB33" s="272"/>
      <c r="GC33" s="272"/>
      <c r="GD33" s="272"/>
      <c r="GE33" s="272"/>
      <c r="GF33" s="272"/>
      <c r="GG33" s="272"/>
      <c r="GH33" s="272"/>
      <c r="GI33" s="272"/>
      <c r="GJ33" s="272"/>
      <c r="GK33" s="272"/>
      <c r="GL33" s="272"/>
      <c r="GM33" s="272"/>
      <c r="GN33" s="272"/>
      <c r="GO33" s="272"/>
      <c r="GP33" s="272"/>
      <c r="GQ33" s="272"/>
      <c r="GR33" s="272"/>
      <c r="GS33" s="272"/>
      <c r="GT33" s="272"/>
      <c r="GU33" s="272"/>
      <c r="GV33" s="272"/>
      <c r="GW33" s="272"/>
      <c r="GX33" s="272"/>
      <c r="GY33" s="272"/>
      <c r="GZ33" s="272"/>
      <c r="HA33" s="272"/>
      <c r="HB33" s="272"/>
      <c r="HC33" s="272"/>
      <c r="HD33" s="272"/>
      <c r="HE33" s="272"/>
      <c r="HF33" s="272"/>
      <c r="HG33" s="272"/>
      <c r="HH33" s="272"/>
      <c r="HI33" s="272"/>
      <c r="HJ33" s="272"/>
      <c r="HK33" s="272"/>
      <c r="HL33" s="272"/>
      <c r="HM33" s="272"/>
      <c r="HN33" s="272"/>
      <c r="HO33" s="272"/>
      <c r="HP33" s="272"/>
      <c r="HQ33" s="272"/>
      <c r="HR33" s="272"/>
      <c r="HS33" s="272"/>
      <c r="HT33" s="272"/>
      <c r="HU33" s="272"/>
      <c r="HV33" s="272"/>
      <c r="HW33" s="272"/>
      <c r="HX33" s="272"/>
      <c r="HY33" s="272"/>
      <c r="HZ33" s="272"/>
      <c r="IA33" s="272"/>
      <c r="IB33" s="272"/>
      <c r="IC33" s="272"/>
      <c r="ID33" s="272"/>
      <c r="IE33" s="272"/>
      <c r="IF33" s="272"/>
      <c r="IG33" s="272"/>
      <c r="IH33" s="272"/>
      <c r="II33" s="272"/>
      <c r="IJ33" s="272"/>
      <c r="IK33" s="272"/>
      <c r="IL33" s="272"/>
      <c r="IM33" s="272"/>
      <c r="IN33" s="272"/>
      <c r="IO33" s="272"/>
      <c r="IP33" s="272"/>
      <c r="IQ33" s="272"/>
      <c r="IR33" s="272"/>
      <c r="IS33" s="272"/>
      <c r="IT33" s="272"/>
      <c r="IU33" s="272"/>
      <c r="IV33" s="272"/>
      <c r="IW33" s="272"/>
      <c r="IX33" s="272"/>
      <c r="IY33" s="272"/>
      <c r="IZ33" s="272"/>
      <c r="JA33" s="272"/>
      <c r="JB33" s="272"/>
      <c r="JC33" s="272"/>
      <c r="JD33" s="272"/>
      <c r="JE33" s="272"/>
      <c r="JF33" s="272"/>
      <c r="JG33" s="272"/>
      <c r="JH33" s="272"/>
      <c r="JI33" s="272"/>
      <c r="JJ33" s="272"/>
      <c r="JK33" s="272"/>
      <c r="JL33" s="272"/>
      <c r="JM33" s="272"/>
      <c r="JN33" s="272"/>
      <c r="JO33" s="272"/>
      <c r="JP33" s="272"/>
      <c r="JQ33" s="272"/>
      <c r="JR33" s="272"/>
    </row>
    <row r="34" spans="1:278" ht="40.200000000000003" customHeight="1" x14ac:dyDescent="0.25">
      <c r="A34" s="459"/>
      <c r="B34" s="511"/>
      <c r="C34" s="463"/>
      <c r="D34" s="463"/>
      <c r="E34" s="466"/>
      <c r="F34" s="466"/>
      <c r="G34" s="466"/>
      <c r="H34" s="469"/>
      <c r="I34" s="472"/>
      <c r="J34" s="475"/>
      <c r="K34" s="452"/>
      <c r="L34" s="452"/>
      <c r="M34" s="478"/>
      <c r="N34" s="452"/>
      <c r="O34" s="454"/>
      <c r="P34" s="454"/>
      <c r="Q34" s="454"/>
      <c r="R34" s="456"/>
      <c r="S34" s="456"/>
      <c r="T34" s="454"/>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c r="CN34" s="271"/>
      <c r="CO34" s="271"/>
      <c r="CP34" s="271"/>
      <c r="CQ34" s="271"/>
      <c r="CR34" s="271"/>
      <c r="CS34" s="271"/>
      <c r="CT34" s="271"/>
      <c r="CU34" s="271"/>
      <c r="CV34" s="271"/>
      <c r="CW34" s="271"/>
      <c r="CX34" s="271"/>
      <c r="CY34" s="271"/>
      <c r="CZ34" s="271"/>
      <c r="DA34" s="271"/>
      <c r="DB34" s="271"/>
      <c r="DC34" s="271"/>
      <c r="DD34" s="271"/>
      <c r="DE34" s="271"/>
      <c r="DF34" s="271"/>
      <c r="DG34" s="271"/>
      <c r="DH34" s="271"/>
      <c r="DI34" s="271"/>
      <c r="DJ34" s="271"/>
      <c r="DK34" s="271"/>
      <c r="DL34" s="271"/>
      <c r="DM34" s="271"/>
      <c r="DN34" s="271"/>
      <c r="DO34" s="271"/>
      <c r="DP34" s="271"/>
      <c r="DQ34" s="271"/>
      <c r="DR34" s="271"/>
      <c r="DS34" s="271"/>
      <c r="DT34" s="271"/>
      <c r="DU34" s="271"/>
      <c r="DV34" s="271"/>
      <c r="DW34" s="271"/>
      <c r="DX34" s="271"/>
      <c r="DY34" s="271"/>
      <c r="DZ34" s="271"/>
      <c r="EA34" s="271"/>
      <c r="EB34" s="271"/>
      <c r="EC34" s="271"/>
      <c r="ED34" s="271"/>
      <c r="EE34" s="271"/>
      <c r="EF34" s="271"/>
      <c r="EG34" s="271"/>
      <c r="EH34" s="271"/>
      <c r="EI34" s="271"/>
      <c r="EJ34" s="271"/>
      <c r="EK34" s="271"/>
      <c r="EL34" s="271"/>
      <c r="EM34" s="271"/>
      <c r="EN34" s="271"/>
      <c r="EO34" s="271"/>
      <c r="EP34" s="271"/>
      <c r="EQ34" s="271"/>
      <c r="ER34" s="271"/>
      <c r="ES34" s="271"/>
      <c r="ET34" s="271"/>
      <c r="EU34" s="271"/>
      <c r="EV34" s="271"/>
      <c r="EW34" s="271"/>
      <c r="EX34" s="271"/>
      <c r="EY34" s="271"/>
      <c r="EZ34" s="271"/>
      <c r="FA34" s="271"/>
      <c r="FB34" s="271"/>
      <c r="FC34" s="271"/>
      <c r="FD34" s="271"/>
      <c r="FE34" s="271"/>
      <c r="FF34" s="271"/>
      <c r="FG34" s="271"/>
      <c r="FH34" s="271"/>
      <c r="FI34" s="271"/>
      <c r="FJ34" s="271"/>
      <c r="FK34" s="271"/>
      <c r="FL34" s="271"/>
      <c r="FM34" s="271"/>
      <c r="FN34" s="271"/>
      <c r="FO34" s="271"/>
      <c r="FP34" s="271"/>
      <c r="FQ34" s="271"/>
      <c r="FR34" s="271"/>
      <c r="FS34" s="271"/>
      <c r="FT34" s="271"/>
      <c r="FU34" s="272"/>
      <c r="FV34" s="272"/>
      <c r="FW34" s="272"/>
      <c r="FX34" s="272"/>
      <c r="FY34" s="272"/>
      <c r="FZ34" s="272"/>
      <c r="GA34" s="272"/>
      <c r="GB34" s="272"/>
      <c r="GC34" s="272"/>
      <c r="GD34" s="272"/>
      <c r="GE34" s="272"/>
      <c r="GF34" s="272"/>
      <c r="GG34" s="272"/>
      <c r="GH34" s="272"/>
      <c r="GI34" s="272"/>
      <c r="GJ34" s="272"/>
      <c r="GK34" s="272"/>
      <c r="GL34" s="272"/>
      <c r="GM34" s="272"/>
      <c r="GN34" s="272"/>
      <c r="GO34" s="272"/>
      <c r="GP34" s="272"/>
      <c r="GQ34" s="272"/>
      <c r="GR34" s="272"/>
      <c r="GS34" s="272"/>
      <c r="GT34" s="272"/>
      <c r="GU34" s="272"/>
      <c r="GV34" s="272"/>
      <c r="GW34" s="272"/>
      <c r="GX34" s="272"/>
      <c r="GY34" s="272"/>
      <c r="GZ34" s="272"/>
      <c r="HA34" s="272"/>
      <c r="HB34" s="272"/>
      <c r="HC34" s="272"/>
      <c r="HD34" s="272"/>
      <c r="HE34" s="272"/>
      <c r="HF34" s="272"/>
      <c r="HG34" s="272"/>
      <c r="HH34" s="272"/>
      <c r="HI34" s="272"/>
      <c r="HJ34" s="272"/>
      <c r="HK34" s="272"/>
      <c r="HL34" s="272"/>
      <c r="HM34" s="272"/>
      <c r="HN34" s="272"/>
      <c r="HO34" s="272"/>
      <c r="HP34" s="272"/>
      <c r="HQ34" s="272"/>
      <c r="HR34" s="272"/>
      <c r="HS34" s="272"/>
      <c r="HT34" s="272"/>
      <c r="HU34" s="272"/>
      <c r="HV34" s="272"/>
      <c r="HW34" s="272"/>
      <c r="HX34" s="272"/>
      <c r="HY34" s="272"/>
      <c r="HZ34" s="272"/>
      <c r="IA34" s="272"/>
      <c r="IB34" s="272"/>
      <c r="IC34" s="272"/>
      <c r="ID34" s="272"/>
      <c r="IE34" s="272"/>
      <c r="IF34" s="272"/>
      <c r="IG34" s="272"/>
      <c r="IH34" s="272"/>
      <c r="II34" s="272"/>
      <c r="IJ34" s="272"/>
      <c r="IK34" s="272"/>
      <c r="IL34" s="272"/>
      <c r="IM34" s="272"/>
      <c r="IN34" s="272"/>
      <c r="IO34" s="272"/>
      <c r="IP34" s="272"/>
      <c r="IQ34" s="272"/>
      <c r="IR34" s="272"/>
      <c r="IS34" s="272"/>
      <c r="IT34" s="272"/>
      <c r="IU34" s="272"/>
      <c r="IV34" s="272"/>
      <c r="IW34" s="272"/>
      <c r="IX34" s="272"/>
      <c r="IY34" s="272"/>
      <c r="IZ34" s="272"/>
      <c r="JA34" s="272"/>
      <c r="JB34" s="272"/>
      <c r="JC34" s="272"/>
      <c r="JD34" s="272"/>
      <c r="JE34" s="272"/>
      <c r="JF34" s="272"/>
      <c r="JG34" s="272"/>
      <c r="JH34" s="272"/>
      <c r="JI34" s="272"/>
      <c r="JJ34" s="272"/>
      <c r="JK34" s="272"/>
      <c r="JL34" s="272"/>
      <c r="JM34" s="272"/>
      <c r="JN34" s="272"/>
      <c r="JO34" s="272"/>
      <c r="JP34" s="272"/>
      <c r="JQ34" s="272"/>
      <c r="JR34" s="272"/>
    </row>
    <row r="35" spans="1:278" ht="40.200000000000003" customHeight="1" x14ac:dyDescent="0.25">
      <c r="A35" s="457">
        <f>'Mapa Final'!A35</f>
        <v>6</v>
      </c>
      <c r="B35" s="460" t="str">
        <f>'Mapa Final'!B35</f>
        <v>Tener registros desactualizados del parque automotor de la Rama Judicial (Hojas de vida de los vehículos, reporte de novedades) y/o pérdida de la información anéxa documentada.</v>
      </c>
      <c r="C35" s="461" t="str">
        <f>'Mapa Final'!C35</f>
        <v>Incumplimiento de las metas establecidas</v>
      </c>
      <c r="D35" s="461" t="str">
        <f>'Mapa Final'!D35</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64" t="str">
        <f>'Mapa Final'!E35</f>
        <v>No ejecución de las acciones requeridad para la actualización de los registros</v>
      </c>
      <c r="F35" s="464" t="str">
        <f>'Mapa Final'!F35</f>
        <v>Falta de información para realizar seguimiento en términos de cumplimiento, detección y análisis de las novedades de los vehículos.</v>
      </c>
      <c r="G35" s="464" t="str">
        <f>'Mapa Final'!G35</f>
        <v>Ejecución y Administración de Procesos</v>
      </c>
      <c r="H35" s="467" t="str">
        <f>'Mapa Final'!I35</f>
        <v>Alta</v>
      </c>
      <c r="I35" s="470" t="str">
        <f>'Mapa Final'!L35</f>
        <v>Menor</v>
      </c>
      <c r="J35" s="473" t="str">
        <f>'Mapa Final'!N35</f>
        <v>Moderado</v>
      </c>
      <c r="K35" s="450" t="str">
        <f>'Mapa Final'!AA35</f>
        <v>Media</v>
      </c>
      <c r="L35" s="450" t="str">
        <f>'Mapa Final'!AE35</f>
        <v>Menor</v>
      </c>
      <c r="M35" s="476" t="str">
        <f>'Mapa Final'!AG35</f>
        <v>Moderado</v>
      </c>
      <c r="N35" s="450" t="str">
        <f>'Mapa Final'!AH35</f>
        <v>Evitar</v>
      </c>
      <c r="O35" s="453" t="s">
        <v>597</v>
      </c>
      <c r="P35" s="453" t="s">
        <v>587</v>
      </c>
      <c r="Q35" s="453"/>
      <c r="R35" s="455">
        <v>44287</v>
      </c>
      <c r="S35" s="455">
        <v>44377</v>
      </c>
      <c r="T35" s="453" t="s">
        <v>596</v>
      </c>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c r="BQ35" s="271"/>
      <c r="BR35" s="271"/>
      <c r="BS35" s="271"/>
      <c r="BT35" s="271"/>
      <c r="BU35" s="271"/>
      <c r="BV35" s="271"/>
      <c r="BW35" s="271"/>
      <c r="BX35" s="271"/>
      <c r="BY35" s="271"/>
      <c r="BZ35" s="271"/>
      <c r="CA35" s="271"/>
      <c r="CB35" s="271"/>
      <c r="CC35" s="271"/>
      <c r="CD35" s="271"/>
      <c r="CE35" s="271"/>
      <c r="CF35" s="271"/>
      <c r="CG35" s="271"/>
      <c r="CH35" s="271"/>
      <c r="CI35" s="271"/>
      <c r="CJ35" s="271"/>
      <c r="CK35" s="271"/>
      <c r="CL35" s="271"/>
      <c r="CM35" s="271"/>
      <c r="CN35" s="271"/>
      <c r="CO35" s="271"/>
      <c r="CP35" s="271"/>
      <c r="CQ35" s="271"/>
      <c r="CR35" s="271"/>
      <c r="CS35" s="271"/>
      <c r="CT35" s="271"/>
      <c r="CU35" s="271"/>
      <c r="CV35" s="271"/>
      <c r="CW35" s="271"/>
      <c r="CX35" s="271"/>
      <c r="CY35" s="271"/>
      <c r="CZ35" s="271"/>
      <c r="DA35" s="271"/>
      <c r="DB35" s="271"/>
      <c r="DC35" s="271"/>
      <c r="DD35" s="271"/>
      <c r="DE35" s="271"/>
      <c r="DF35" s="271"/>
      <c r="DG35" s="271"/>
      <c r="DH35" s="271"/>
      <c r="DI35" s="271"/>
      <c r="DJ35" s="271"/>
      <c r="DK35" s="271"/>
      <c r="DL35" s="271"/>
      <c r="DM35" s="271"/>
      <c r="DN35" s="271"/>
      <c r="DO35" s="271"/>
      <c r="DP35" s="271"/>
      <c r="DQ35" s="271"/>
      <c r="DR35" s="271"/>
      <c r="DS35" s="271"/>
      <c r="DT35" s="271"/>
      <c r="DU35" s="271"/>
      <c r="DV35" s="271"/>
      <c r="DW35" s="271"/>
      <c r="DX35" s="271"/>
      <c r="DY35" s="271"/>
      <c r="DZ35" s="271"/>
      <c r="EA35" s="271"/>
      <c r="EB35" s="271"/>
      <c r="EC35" s="271"/>
      <c r="ED35" s="271"/>
      <c r="EE35" s="271"/>
      <c r="EF35" s="271"/>
      <c r="EG35" s="271"/>
      <c r="EH35" s="271"/>
      <c r="EI35" s="271"/>
      <c r="EJ35" s="271"/>
      <c r="EK35" s="271"/>
      <c r="EL35" s="271"/>
      <c r="EM35" s="271"/>
      <c r="EN35" s="271"/>
      <c r="EO35" s="271"/>
      <c r="EP35" s="271"/>
      <c r="EQ35" s="271"/>
      <c r="ER35" s="271"/>
      <c r="ES35" s="271"/>
      <c r="ET35" s="271"/>
      <c r="EU35" s="271"/>
      <c r="EV35" s="271"/>
      <c r="EW35" s="271"/>
      <c r="EX35" s="271"/>
      <c r="EY35" s="271"/>
      <c r="EZ35" s="271"/>
      <c r="FA35" s="271"/>
      <c r="FB35" s="271"/>
      <c r="FC35" s="271"/>
      <c r="FD35" s="271"/>
      <c r="FE35" s="271"/>
      <c r="FF35" s="271"/>
      <c r="FG35" s="271"/>
      <c r="FH35" s="271"/>
      <c r="FI35" s="271"/>
      <c r="FJ35" s="271"/>
      <c r="FK35" s="271"/>
      <c r="FL35" s="271"/>
      <c r="FM35" s="271"/>
      <c r="FN35" s="271"/>
      <c r="FO35" s="271"/>
      <c r="FP35" s="271"/>
      <c r="FQ35" s="271"/>
      <c r="FR35" s="271"/>
      <c r="FS35" s="271"/>
      <c r="FT35" s="271"/>
      <c r="FU35" s="272"/>
      <c r="FV35" s="272"/>
      <c r="FW35" s="272"/>
      <c r="FX35" s="272"/>
      <c r="FY35" s="272"/>
      <c r="FZ35" s="272"/>
      <c r="GA35" s="272"/>
      <c r="GB35" s="272"/>
      <c r="GC35" s="272"/>
      <c r="GD35" s="272"/>
      <c r="GE35" s="272"/>
      <c r="GF35" s="272"/>
      <c r="GG35" s="272"/>
      <c r="GH35" s="272"/>
      <c r="GI35" s="272"/>
      <c r="GJ35" s="272"/>
      <c r="GK35" s="272"/>
      <c r="GL35" s="272"/>
      <c r="GM35" s="272"/>
      <c r="GN35" s="272"/>
      <c r="GO35" s="272"/>
      <c r="GP35" s="272"/>
      <c r="GQ35" s="272"/>
      <c r="GR35" s="272"/>
      <c r="GS35" s="272"/>
      <c r="GT35" s="272"/>
      <c r="GU35" s="272"/>
      <c r="GV35" s="272"/>
      <c r="GW35" s="272"/>
      <c r="GX35" s="272"/>
      <c r="GY35" s="272"/>
      <c r="GZ35" s="272"/>
      <c r="HA35" s="272"/>
      <c r="HB35" s="272"/>
      <c r="HC35" s="272"/>
      <c r="HD35" s="272"/>
      <c r="HE35" s="272"/>
      <c r="HF35" s="272"/>
      <c r="HG35" s="272"/>
      <c r="HH35" s="272"/>
      <c r="HI35" s="272"/>
      <c r="HJ35" s="272"/>
      <c r="HK35" s="272"/>
      <c r="HL35" s="272"/>
      <c r="HM35" s="272"/>
      <c r="HN35" s="272"/>
      <c r="HO35" s="272"/>
      <c r="HP35" s="272"/>
      <c r="HQ35" s="272"/>
      <c r="HR35" s="272"/>
      <c r="HS35" s="272"/>
      <c r="HT35" s="272"/>
      <c r="HU35" s="272"/>
      <c r="HV35" s="272"/>
      <c r="HW35" s="272"/>
      <c r="HX35" s="272"/>
      <c r="HY35" s="272"/>
      <c r="HZ35" s="272"/>
      <c r="IA35" s="272"/>
      <c r="IB35" s="272"/>
      <c r="IC35" s="272"/>
      <c r="ID35" s="272"/>
      <c r="IE35" s="272"/>
      <c r="IF35" s="272"/>
      <c r="IG35" s="272"/>
      <c r="IH35" s="272"/>
      <c r="II35" s="272"/>
      <c r="IJ35" s="272"/>
      <c r="IK35" s="272"/>
      <c r="IL35" s="272"/>
      <c r="IM35" s="272"/>
      <c r="IN35" s="272"/>
      <c r="IO35" s="272"/>
      <c r="IP35" s="272"/>
      <c r="IQ35" s="272"/>
      <c r="IR35" s="272"/>
      <c r="IS35" s="272"/>
      <c r="IT35" s="272"/>
      <c r="IU35" s="272"/>
      <c r="IV35" s="272"/>
      <c r="IW35" s="272"/>
      <c r="IX35" s="272"/>
      <c r="IY35" s="272"/>
      <c r="IZ35" s="272"/>
      <c r="JA35" s="272"/>
      <c r="JB35" s="272"/>
      <c r="JC35" s="272"/>
      <c r="JD35" s="272"/>
      <c r="JE35" s="272"/>
      <c r="JF35" s="272"/>
      <c r="JG35" s="272"/>
      <c r="JH35" s="272"/>
      <c r="JI35" s="272"/>
      <c r="JJ35" s="272"/>
      <c r="JK35" s="272"/>
      <c r="JL35" s="272"/>
      <c r="JM35" s="272"/>
      <c r="JN35" s="272"/>
      <c r="JO35" s="272"/>
      <c r="JP35" s="272"/>
      <c r="JQ35" s="272"/>
      <c r="JR35" s="272"/>
    </row>
    <row r="36" spans="1:278" ht="40.200000000000003" customHeight="1" x14ac:dyDescent="0.25">
      <c r="A36" s="458"/>
      <c r="B36" s="510"/>
      <c r="C36" s="462"/>
      <c r="D36" s="462"/>
      <c r="E36" s="465"/>
      <c r="F36" s="465"/>
      <c r="G36" s="465"/>
      <c r="H36" s="468"/>
      <c r="I36" s="471"/>
      <c r="J36" s="474"/>
      <c r="K36" s="451"/>
      <c r="L36" s="451"/>
      <c r="M36" s="477"/>
      <c r="N36" s="451"/>
      <c r="O36" s="338"/>
      <c r="P36" s="338"/>
      <c r="Q36" s="338"/>
      <c r="R36" s="376"/>
      <c r="S36" s="376"/>
      <c r="T36" s="338"/>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271"/>
      <c r="CM36" s="271"/>
      <c r="CN36" s="271"/>
      <c r="CO36" s="271"/>
      <c r="CP36" s="271"/>
      <c r="CQ36" s="271"/>
      <c r="CR36" s="271"/>
      <c r="CS36" s="271"/>
      <c r="CT36" s="271"/>
      <c r="CU36" s="271"/>
      <c r="CV36" s="271"/>
      <c r="CW36" s="271"/>
      <c r="CX36" s="271"/>
      <c r="CY36" s="271"/>
      <c r="CZ36" s="271"/>
      <c r="DA36" s="271"/>
      <c r="DB36" s="271"/>
      <c r="DC36" s="271"/>
      <c r="DD36" s="271"/>
      <c r="DE36" s="271"/>
      <c r="DF36" s="271"/>
      <c r="DG36" s="271"/>
      <c r="DH36" s="271"/>
      <c r="DI36" s="271"/>
      <c r="DJ36" s="271"/>
      <c r="DK36" s="271"/>
      <c r="DL36" s="271"/>
      <c r="DM36" s="271"/>
      <c r="DN36" s="271"/>
      <c r="DO36" s="271"/>
      <c r="DP36" s="271"/>
      <c r="DQ36" s="271"/>
      <c r="DR36" s="271"/>
      <c r="DS36" s="271"/>
      <c r="DT36" s="271"/>
      <c r="DU36" s="271"/>
      <c r="DV36" s="271"/>
      <c r="DW36" s="271"/>
      <c r="DX36" s="271"/>
      <c r="DY36" s="271"/>
      <c r="DZ36" s="271"/>
      <c r="EA36" s="271"/>
      <c r="EB36" s="271"/>
      <c r="EC36" s="271"/>
      <c r="ED36" s="271"/>
      <c r="EE36" s="271"/>
      <c r="EF36" s="271"/>
      <c r="EG36" s="271"/>
      <c r="EH36" s="271"/>
      <c r="EI36" s="271"/>
      <c r="EJ36" s="271"/>
      <c r="EK36" s="271"/>
      <c r="EL36" s="271"/>
      <c r="EM36" s="271"/>
      <c r="EN36" s="271"/>
      <c r="EO36" s="271"/>
      <c r="EP36" s="271"/>
      <c r="EQ36" s="271"/>
      <c r="ER36" s="271"/>
      <c r="ES36" s="271"/>
      <c r="ET36" s="271"/>
      <c r="EU36" s="271"/>
      <c r="EV36" s="271"/>
      <c r="EW36" s="271"/>
      <c r="EX36" s="271"/>
      <c r="EY36" s="271"/>
      <c r="EZ36" s="271"/>
      <c r="FA36" s="271"/>
      <c r="FB36" s="271"/>
      <c r="FC36" s="271"/>
      <c r="FD36" s="271"/>
      <c r="FE36" s="271"/>
      <c r="FF36" s="271"/>
      <c r="FG36" s="271"/>
      <c r="FH36" s="271"/>
      <c r="FI36" s="271"/>
      <c r="FJ36" s="271"/>
      <c r="FK36" s="271"/>
      <c r="FL36" s="271"/>
      <c r="FM36" s="271"/>
      <c r="FN36" s="271"/>
      <c r="FO36" s="271"/>
      <c r="FP36" s="271"/>
      <c r="FQ36" s="271"/>
      <c r="FR36" s="271"/>
      <c r="FS36" s="271"/>
      <c r="FT36" s="271"/>
      <c r="FU36" s="272"/>
      <c r="FV36" s="272"/>
      <c r="FW36" s="272"/>
      <c r="FX36" s="272"/>
      <c r="FY36" s="272"/>
      <c r="FZ36" s="272"/>
      <c r="GA36" s="272"/>
      <c r="GB36" s="272"/>
      <c r="GC36" s="272"/>
      <c r="GD36" s="272"/>
      <c r="GE36" s="272"/>
      <c r="GF36" s="272"/>
      <c r="GG36" s="272"/>
      <c r="GH36" s="272"/>
      <c r="GI36" s="272"/>
      <c r="GJ36" s="272"/>
      <c r="GK36" s="272"/>
      <c r="GL36" s="272"/>
      <c r="GM36" s="272"/>
      <c r="GN36" s="272"/>
      <c r="GO36" s="272"/>
      <c r="GP36" s="272"/>
      <c r="GQ36" s="272"/>
      <c r="GR36" s="272"/>
      <c r="GS36" s="272"/>
      <c r="GT36" s="272"/>
      <c r="GU36" s="272"/>
      <c r="GV36" s="272"/>
      <c r="GW36" s="272"/>
      <c r="GX36" s="272"/>
      <c r="GY36" s="272"/>
      <c r="GZ36" s="272"/>
      <c r="HA36" s="272"/>
      <c r="HB36" s="272"/>
      <c r="HC36" s="272"/>
      <c r="HD36" s="272"/>
      <c r="HE36" s="272"/>
      <c r="HF36" s="272"/>
      <c r="HG36" s="272"/>
      <c r="HH36" s="272"/>
      <c r="HI36" s="272"/>
      <c r="HJ36" s="272"/>
      <c r="HK36" s="272"/>
      <c r="HL36" s="272"/>
      <c r="HM36" s="272"/>
      <c r="HN36" s="272"/>
      <c r="HO36" s="272"/>
      <c r="HP36" s="272"/>
      <c r="HQ36" s="272"/>
      <c r="HR36" s="272"/>
      <c r="HS36" s="272"/>
      <c r="HT36" s="272"/>
      <c r="HU36" s="272"/>
      <c r="HV36" s="272"/>
      <c r="HW36" s="272"/>
      <c r="HX36" s="272"/>
      <c r="HY36" s="272"/>
      <c r="HZ36" s="272"/>
      <c r="IA36" s="272"/>
      <c r="IB36" s="272"/>
      <c r="IC36" s="272"/>
      <c r="ID36" s="272"/>
      <c r="IE36" s="272"/>
      <c r="IF36" s="272"/>
      <c r="IG36" s="272"/>
      <c r="IH36" s="272"/>
      <c r="II36" s="272"/>
      <c r="IJ36" s="272"/>
      <c r="IK36" s="272"/>
      <c r="IL36" s="272"/>
      <c r="IM36" s="272"/>
      <c r="IN36" s="272"/>
      <c r="IO36" s="272"/>
      <c r="IP36" s="272"/>
      <c r="IQ36" s="272"/>
      <c r="IR36" s="272"/>
      <c r="IS36" s="272"/>
      <c r="IT36" s="272"/>
      <c r="IU36" s="272"/>
      <c r="IV36" s="272"/>
      <c r="IW36" s="272"/>
      <c r="IX36" s="272"/>
      <c r="IY36" s="272"/>
      <c r="IZ36" s="272"/>
      <c r="JA36" s="272"/>
      <c r="JB36" s="272"/>
      <c r="JC36" s="272"/>
      <c r="JD36" s="272"/>
      <c r="JE36" s="272"/>
      <c r="JF36" s="272"/>
      <c r="JG36" s="272"/>
      <c r="JH36" s="272"/>
      <c r="JI36" s="272"/>
      <c r="JJ36" s="272"/>
      <c r="JK36" s="272"/>
      <c r="JL36" s="272"/>
      <c r="JM36" s="272"/>
      <c r="JN36" s="272"/>
      <c r="JO36" s="272"/>
      <c r="JP36" s="272"/>
      <c r="JQ36" s="272"/>
      <c r="JR36" s="272"/>
    </row>
    <row r="37" spans="1:278" ht="40.200000000000003" customHeight="1" x14ac:dyDescent="0.25">
      <c r="A37" s="458"/>
      <c r="B37" s="510"/>
      <c r="C37" s="462"/>
      <c r="D37" s="462"/>
      <c r="E37" s="465"/>
      <c r="F37" s="465"/>
      <c r="G37" s="465"/>
      <c r="H37" s="468"/>
      <c r="I37" s="471"/>
      <c r="J37" s="474"/>
      <c r="K37" s="451"/>
      <c r="L37" s="451"/>
      <c r="M37" s="477"/>
      <c r="N37" s="451"/>
      <c r="O37" s="338"/>
      <c r="P37" s="338"/>
      <c r="Q37" s="338"/>
      <c r="R37" s="376"/>
      <c r="S37" s="376"/>
      <c r="T37" s="338"/>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271"/>
      <c r="CJ37" s="271"/>
      <c r="CK37" s="271"/>
      <c r="CL37" s="271"/>
      <c r="CM37" s="271"/>
      <c r="CN37" s="271"/>
      <c r="CO37" s="271"/>
      <c r="CP37" s="271"/>
      <c r="CQ37" s="271"/>
      <c r="CR37" s="271"/>
      <c r="CS37" s="271"/>
      <c r="CT37" s="271"/>
      <c r="CU37" s="271"/>
      <c r="CV37" s="271"/>
      <c r="CW37" s="271"/>
      <c r="CX37" s="271"/>
      <c r="CY37" s="271"/>
      <c r="CZ37" s="271"/>
      <c r="DA37" s="271"/>
      <c r="DB37" s="271"/>
      <c r="DC37" s="271"/>
      <c r="DD37" s="271"/>
      <c r="DE37" s="271"/>
      <c r="DF37" s="271"/>
      <c r="DG37" s="271"/>
      <c r="DH37" s="271"/>
      <c r="DI37" s="271"/>
      <c r="DJ37" s="271"/>
      <c r="DK37" s="271"/>
      <c r="DL37" s="271"/>
      <c r="DM37" s="271"/>
      <c r="DN37" s="271"/>
      <c r="DO37" s="271"/>
      <c r="DP37" s="271"/>
      <c r="DQ37" s="271"/>
      <c r="DR37" s="271"/>
      <c r="DS37" s="271"/>
      <c r="DT37" s="271"/>
      <c r="DU37" s="271"/>
      <c r="DV37" s="271"/>
      <c r="DW37" s="271"/>
      <c r="DX37" s="271"/>
      <c r="DY37" s="271"/>
      <c r="DZ37" s="271"/>
      <c r="EA37" s="271"/>
      <c r="EB37" s="271"/>
      <c r="EC37" s="271"/>
      <c r="ED37" s="271"/>
      <c r="EE37" s="271"/>
      <c r="EF37" s="271"/>
      <c r="EG37" s="271"/>
      <c r="EH37" s="271"/>
      <c r="EI37" s="271"/>
      <c r="EJ37" s="271"/>
      <c r="EK37" s="271"/>
      <c r="EL37" s="271"/>
      <c r="EM37" s="271"/>
      <c r="EN37" s="271"/>
      <c r="EO37" s="271"/>
      <c r="EP37" s="271"/>
      <c r="EQ37" s="271"/>
      <c r="ER37" s="271"/>
      <c r="ES37" s="271"/>
      <c r="ET37" s="271"/>
      <c r="EU37" s="271"/>
      <c r="EV37" s="271"/>
      <c r="EW37" s="271"/>
      <c r="EX37" s="271"/>
      <c r="EY37" s="271"/>
      <c r="EZ37" s="271"/>
      <c r="FA37" s="271"/>
      <c r="FB37" s="271"/>
      <c r="FC37" s="271"/>
      <c r="FD37" s="271"/>
      <c r="FE37" s="271"/>
      <c r="FF37" s="271"/>
      <c r="FG37" s="271"/>
      <c r="FH37" s="271"/>
      <c r="FI37" s="271"/>
      <c r="FJ37" s="271"/>
      <c r="FK37" s="271"/>
      <c r="FL37" s="271"/>
      <c r="FM37" s="271"/>
      <c r="FN37" s="271"/>
      <c r="FO37" s="271"/>
      <c r="FP37" s="271"/>
      <c r="FQ37" s="271"/>
      <c r="FR37" s="271"/>
      <c r="FS37" s="271"/>
      <c r="FT37" s="271"/>
      <c r="FU37" s="272"/>
      <c r="FV37" s="272"/>
      <c r="FW37" s="272"/>
      <c r="FX37" s="272"/>
      <c r="FY37" s="272"/>
      <c r="FZ37" s="272"/>
      <c r="GA37" s="272"/>
      <c r="GB37" s="272"/>
      <c r="GC37" s="272"/>
      <c r="GD37" s="272"/>
      <c r="GE37" s="272"/>
      <c r="GF37" s="272"/>
      <c r="GG37" s="272"/>
      <c r="GH37" s="272"/>
      <c r="GI37" s="272"/>
      <c r="GJ37" s="272"/>
      <c r="GK37" s="272"/>
      <c r="GL37" s="272"/>
      <c r="GM37" s="272"/>
      <c r="GN37" s="272"/>
      <c r="GO37" s="272"/>
      <c r="GP37" s="272"/>
      <c r="GQ37" s="272"/>
      <c r="GR37" s="272"/>
      <c r="GS37" s="272"/>
      <c r="GT37" s="272"/>
      <c r="GU37" s="272"/>
      <c r="GV37" s="272"/>
      <c r="GW37" s="272"/>
      <c r="GX37" s="272"/>
      <c r="GY37" s="272"/>
      <c r="GZ37" s="272"/>
      <c r="HA37" s="272"/>
      <c r="HB37" s="272"/>
      <c r="HC37" s="272"/>
      <c r="HD37" s="272"/>
      <c r="HE37" s="272"/>
      <c r="HF37" s="272"/>
      <c r="HG37" s="272"/>
      <c r="HH37" s="272"/>
      <c r="HI37" s="272"/>
      <c r="HJ37" s="272"/>
      <c r="HK37" s="272"/>
      <c r="HL37" s="272"/>
      <c r="HM37" s="272"/>
      <c r="HN37" s="272"/>
      <c r="HO37" s="272"/>
      <c r="HP37" s="272"/>
      <c r="HQ37" s="272"/>
      <c r="HR37" s="272"/>
      <c r="HS37" s="272"/>
      <c r="HT37" s="272"/>
      <c r="HU37" s="272"/>
      <c r="HV37" s="272"/>
      <c r="HW37" s="272"/>
      <c r="HX37" s="272"/>
      <c r="HY37" s="272"/>
      <c r="HZ37" s="272"/>
      <c r="IA37" s="272"/>
      <c r="IB37" s="272"/>
      <c r="IC37" s="272"/>
      <c r="ID37" s="272"/>
      <c r="IE37" s="272"/>
      <c r="IF37" s="272"/>
      <c r="IG37" s="272"/>
      <c r="IH37" s="272"/>
      <c r="II37" s="272"/>
      <c r="IJ37" s="272"/>
      <c r="IK37" s="272"/>
      <c r="IL37" s="272"/>
      <c r="IM37" s="272"/>
      <c r="IN37" s="272"/>
      <c r="IO37" s="272"/>
      <c r="IP37" s="272"/>
      <c r="IQ37" s="272"/>
      <c r="IR37" s="272"/>
      <c r="IS37" s="272"/>
      <c r="IT37" s="272"/>
      <c r="IU37" s="272"/>
      <c r="IV37" s="272"/>
      <c r="IW37" s="272"/>
      <c r="IX37" s="272"/>
      <c r="IY37" s="272"/>
      <c r="IZ37" s="272"/>
      <c r="JA37" s="272"/>
      <c r="JB37" s="272"/>
      <c r="JC37" s="272"/>
      <c r="JD37" s="272"/>
      <c r="JE37" s="272"/>
      <c r="JF37" s="272"/>
      <c r="JG37" s="272"/>
      <c r="JH37" s="272"/>
      <c r="JI37" s="272"/>
      <c r="JJ37" s="272"/>
      <c r="JK37" s="272"/>
      <c r="JL37" s="272"/>
      <c r="JM37" s="272"/>
      <c r="JN37" s="272"/>
      <c r="JO37" s="272"/>
      <c r="JP37" s="272"/>
      <c r="JQ37" s="272"/>
      <c r="JR37" s="272"/>
    </row>
    <row r="38" spans="1:278" ht="40.200000000000003" customHeight="1" x14ac:dyDescent="0.25">
      <c r="A38" s="458"/>
      <c r="B38" s="510"/>
      <c r="C38" s="462"/>
      <c r="D38" s="462"/>
      <c r="E38" s="465"/>
      <c r="F38" s="465"/>
      <c r="G38" s="465"/>
      <c r="H38" s="468"/>
      <c r="I38" s="471"/>
      <c r="J38" s="474"/>
      <c r="K38" s="451"/>
      <c r="L38" s="451"/>
      <c r="M38" s="477"/>
      <c r="N38" s="451"/>
      <c r="O38" s="338"/>
      <c r="P38" s="338"/>
      <c r="Q38" s="338"/>
      <c r="R38" s="376"/>
      <c r="S38" s="376"/>
      <c r="T38" s="338"/>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271"/>
      <c r="DE38" s="271"/>
      <c r="DF38" s="271"/>
      <c r="DG38" s="271"/>
      <c r="DH38" s="271"/>
      <c r="DI38" s="271"/>
      <c r="DJ38" s="271"/>
      <c r="DK38" s="271"/>
      <c r="DL38" s="271"/>
      <c r="DM38" s="271"/>
      <c r="DN38" s="271"/>
      <c r="DO38" s="271"/>
      <c r="DP38" s="271"/>
      <c r="DQ38" s="271"/>
      <c r="DR38" s="271"/>
      <c r="DS38" s="271"/>
      <c r="DT38" s="271"/>
      <c r="DU38" s="271"/>
      <c r="DV38" s="271"/>
      <c r="DW38" s="271"/>
      <c r="DX38" s="271"/>
      <c r="DY38" s="271"/>
      <c r="DZ38" s="271"/>
      <c r="EA38" s="271"/>
      <c r="EB38" s="271"/>
      <c r="EC38" s="271"/>
      <c r="ED38" s="271"/>
      <c r="EE38" s="271"/>
      <c r="EF38" s="271"/>
      <c r="EG38" s="271"/>
      <c r="EH38" s="271"/>
      <c r="EI38" s="271"/>
      <c r="EJ38" s="271"/>
      <c r="EK38" s="271"/>
      <c r="EL38" s="271"/>
      <c r="EM38" s="271"/>
      <c r="EN38" s="271"/>
      <c r="EO38" s="271"/>
      <c r="EP38" s="271"/>
      <c r="EQ38" s="271"/>
      <c r="ER38" s="271"/>
      <c r="ES38" s="271"/>
      <c r="ET38" s="271"/>
      <c r="EU38" s="271"/>
      <c r="EV38" s="271"/>
      <c r="EW38" s="271"/>
      <c r="EX38" s="271"/>
      <c r="EY38" s="271"/>
      <c r="EZ38" s="271"/>
      <c r="FA38" s="271"/>
      <c r="FB38" s="271"/>
      <c r="FC38" s="271"/>
      <c r="FD38" s="271"/>
      <c r="FE38" s="271"/>
      <c r="FF38" s="271"/>
      <c r="FG38" s="271"/>
      <c r="FH38" s="271"/>
      <c r="FI38" s="271"/>
      <c r="FJ38" s="271"/>
      <c r="FK38" s="271"/>
      <c r="FL38" s="271"/>
      <c r="FM38" s="271"/>
      <c r="FN38" s="271"/>
      <c r="FO38" s="271"/>
      <c r="FP38" s="271"/>
      <c r="FQ38" s="271"/>
      <c r="FR38" s="271"/>
      <c r="FS38" s="271"/>
      <c r="FT38" s="271"/>
      <c r="FU38" s="272"/>
      <c r="FV38" s="272"/>
      <c r="FW38" s="272"/>
      <c r="FX38" s="272"/>
      <c r="FY38" s="272"/>
      <c r="FZ38" s="272"/>
      <c r="GA38" s="272"/>
      <c r="GB38" s="272"/>
      <c r="GC38" s="272"/>
      <c r="GD38" s="272"/>
      <c r="GE38" s="272"/>
      <c r="GF38" s="272"/>
      <c r="GG38" s="272"/>
      <c r="GH38" s="272"/>
      <c r="GI38" s="272"/>
      <c r="GJ38" s="272"/>
      <c r="GK38" s="272"/>
      <c r="GL38" s="272"/>
      <c r="GM38" s="272"/>
      <c r="GN38" s="272"/>
      <c r="GO38" s="272"/>
      <c r="GP38" s="272"/>
      <c r="GQ38" s="272"/>
      <c r="GR38" s="272"/>
      <c r="GS38" s="272"/>
      <c r="GT38" s="272"/>
      <c r="GU38" s="272"/>
      <c r="GV38" s="272"/>
      <c r="GW38" s="272"/>
      <c r="GX38" s="272"/>
      <c r="GY38" s="272"/>
      <c r="GZ38" s="272"/>
      <c r="HA38" s="272"/>
      <c r="HB38" s="272"/>
      <c r="HC38" s="272"/>
      <c r="HD38" s="272"/>
      <c r="HE38" s="272"/>
      <c r="HF38" s="272"/>
      <c r="HG38" s="272"/>
      <c r="HH38" s="272"/>
      <c r="HI38" s="272"/>
      <c r="HJ38" s="272"/>
      <c r="HK38" s="272"/>
      <c r="HL38" s="272"/>
      <c r="HM38" s="272"/>
      <c r="HN38" s="272"/>
      <c r="HO38" s="272"/>
      <c r="HP38" s="272"/>
      <c r="HQ38" s="272"/>
      <c r="HR38" s="272"/>
      <c r="HS38" s="272"/>
      <c r="HT38" s="272"/>
      <c r="HU38" s="272"/>
      <c r="HV38" s="272"/>
      <c r="HW38" s="272"/>
      <c r="HX38" s="272"/>
      <c r="HY38" s="272"/>
      <c r="HZ38" s="272"/>
      <c r="IA38" s="272"/>
      <c r="IB38" s="272"/>
      <c r="IC38" s="272"/>
      <c r="ID38" s="272"/>
      <c r="IE38" s="272"/>
      <c r="IF38" s="272"/>
      <c r="IG38" s="272"/>
      <c r="IH38" s="272"/>
      <c r="II38" s="272"/>
      <c r="IJ38" s="272"/>
      <c r="IK38" s="272"/>
      <c r="IL38" s="272"/>
      <c r="IM38" s="272"/>
      <c r="IN38" s="272"/>
      <c r="IO38" s="272"/>
      <c r="IP38" s="272"/>
      <c r="IQ38" s="272"/>
      <c r="IR38" s="272"/>
      <c r="IS38" s="272"/>
      <c r="IT38" s="272"/>
      <c r="IU38" s="272"/>
      <c r="IV38" s="272"/>
      <c r="IW38" s="272"/>
      <c r="IX38" s="272"/>
      <c r="IY38" s="272"/>
      <c r="IZ38" s="272"/>
      <c r="JA38" s="272"/>
      <c r="JB38" s="272"/>
      <c r="JC38" s="272"/>
      <c r="JD38" s="272"/>
      <c r="JE38" s="272"/>
      <c r="JF38" s="272"/>
      <c r="JG38" s="272"/>
      <c r="JH38" s="272"/>
      <c r="JI38" s="272"/>
      <c r="JJ38" s="272"/>
      <c r="JK38" s="272"/>
      <c r="JL38" s="272"/>
      <c r="JM38" s="272"/>
      <c r="JN38" s="272"/>
      <c r="JO38" s="272"/>
      <c r="JP38" s="272"/>
      <c r="JQ38" s="272"/>
      <c r="JR38" s="272"/>
    </row>
    <row r="39" spans="1:278" ht="40.200000000000003" customHeight="1" x14ac:dyDescent="0.25">
      <c r="A39" s="459"/>
      <c r="B39" s="511"/>
      <c r="C39" s="463"/>
      <c r="D39" s="463"/>
      <c r="E39" s="466"/>
      <c r="F39" s="466"/>
      <c r="G39" s="466"/>
      <c r="H39" s="469"/>
      <c r="I39" s="472"/>
      <c r="J39" s="475"/>
      <c r="K39" s="452"/>
      <c r="L39" s="452"/>
      <c r="M39" s="478"/>
      <c r="N39" s="452"/>
      <c r="O39" s="454"/>
      <c r="P39" s="454"/>
      <c r="Q39" s="454"/>
      <c r="R39" s="456"/>
      <c r="S39" s="456"/>
      <c r="T39" s="454"/>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c r="BQ39" s="271"/>
      <c r="BR39" s="271"/>
      <c r="BS39" s="271"/>
      <c r="BT39" s="271"/>
      <c r="BU39" s="271"/>
      <c r="BV39" s="271"/>
      <c r="BW39" s="271"/>
      <c r="BX39" s="271"/>
      <c r="BY39" s="271"/>
      <c r="BZ39" s="271"/>
      <c r="CA39" s="271"/>
      <c r="CB39" s="271"/>
      <c r="CC39" s="271"/>
      <c r="CD39" s="271"/>
      <c r="CE39" s="271"/>
      <c r="CF39" s="271"/>
      <c r="CG39" s="271"/>
      <c r="CH39" s="271"/>
      <c r="CI39" s="271"/>
      <c r="CJ39" s="271"/>
      <c r="CK39" s="271"/>
      <c r="CL39" s="271"/>
      <c r="CM39" s="271"/>
      <c r="CN39" s="271"/>
      <c r="CO39" s="271"/>
      <c r="CP39" s="271"/>
      <c r="CQ39" s="271"/>
      <c r="CR39" s="271"/>
      <c r="CS39" s="271"/>
      <c r="CT39" s="271"/>
      <c r="CU39" s="271"/>
      <c r="CV39" s="271"/>
      <c r="CW39" s="271"/>
      <c r="CX39" s="271"/>
      <c r="CY39" s="271"/>
      <c r="CZ39" s="271"/>
      <c r="DA39" s="271"/>
      <c r="DB39" s="271"/>
      <c r="DC39" s="271"/>
      <c r="DD39" s="271"/>
      <c r="DE39" s="271"/>
      <c r="DF39" s="271"/>
      <c r="DG39" s="271"/>
      <c r="DH39" s="271"/>
      <c r="DI39" s="271"/>
      <c r="DJ39" s="271"/>
      <c r="DK39" s="271"/>
      <c r="DL39" s="271"/>
      <c r="DM39" s="271"/>
      <c r="DN39" s="271"/>
      <c r="DO39" s="271"/>
      <c r="DP39" s="271"/>
      <c r="DQ39" s="271"/>
      <c r="DR39" s="271"/>
      <c r="DS39" s="271"/>
      <c r="DT39" s="271"/>
      <c r="DU39" s="271"/>
      <c r="DV39" s="271"/>
      <c r="DW39" s="271"/>
      <c r="DX39" s="271"/>
      <c r="DY39" s="271"/>
      <c r="DZ39" s="271"/>
      <c r="EA39" s="271"/>
      <c r="EB39" s="271"/>
      <c r="EC39" s="271"/>
      <c r="ED39" s="271"/>
      <c r="EE39" s="271"/>
      <c r="EF39" s="271"/>
      <c r="EG39" s="271"/>
      <c r="EH39" s="271"/>
      <c r="EI39" s="271"/>
      <c r="EJ39" s="271"/>
      <c r="EK39" s="271"/>
      <c r="EL39" s="271"/>
      <c r="EM39" s="271"/>
      <c r="EN39" s="271"/>
      <c r="EO39" s="271"/>
      <c r="EP39" s="271"/>
      <c r="EQ39" s="271"/>
      <c r="ER39" s="271"/>
      <c r="ES39" s="271"/>
      <c r="ET39" s="271"/>
      <c r="EU39" s="271"/>
      <c r="EV39" s="271"/>
      <c r="EW39" s="271"/>
      <c r="EX39" s="271"/>
      <c r="EY39" s="271"/>
      <c r="EZ39" s="271"/>
      <c r="FA39" s="271"/>
      <c r="FB39" s="271"/>
      <c r="FC39" s="271"/>
      <c r="FD39" s="271"/>
      <c r="FE39" s="271"/>
      <c r="FF39" s="271"/>
      <c r="FG39" s="271"/>
      <c r="FH39" s="271"/>
      <c r="FI39" s="271"/>
      <c r="FJ39" s="271"/>
      <c r="FK39" s="271"/>
      <c r="FL39" s="271"/>
      <c r="FM39" s="271"/>
      <c r="FN39" s="271"/>
      <c r="FO39" s="271"/>
      <c r="FP39" s="271"/>
      <c r="FQ39" s="271"/>
      <c r="FR39" s="271"/>
      <c r="FS39" s="271"/>
      <c r="FT39" s="271"/>
      <c r="FU39" s="272"/>
      <c r="FV39" s="272"/>
      <c r="FW39" s="272"/>
      <c r="FX39" s="272"/>
      <c r="FY39" s="272"/>
      <c r="FZ39" s="272"/>
      <c r="GA39" s="272"/>
      <c r="GB39" s="272"/>
      <c r="GC39" s="272"/>
      <c r="GD39" s="272"/>
      <c r="GE39" s="272"/>
      <c r="GF39" s="272"/>
      <c r="GG39" s="272"/>
      <c r="GH39" s="272"/>
      <c r="GI39" s="272"/>
      <c r="GJ39" s="272"/>
      <c r="GK39" s="272"/>
      <c r="GL39" s="272"/>
      <c r="GM39" s="272"/>
      <c r="GN39" s="272"/>
      <c r="GO39" s="272"/>
      <c r="GP39" s="272"/>
      <c r="GQ39" s="272"/>
      <c r="GR39" s="272"/>
      <c r="GS39" s="272"/>
      <c r="GT39" s="272"/>
      <c r="GU39" s="272"/>
      <c r="GV39" s="272"/>
      <c r="GW39" s="272"/>
      <c r="GX39" s="272"/>
      <c r="GY39" s="272"/>
      <c r="GZ39" s="272"/>
      <c r="HA39" s="272"/>
      <c r="HB39" s="272"/>
      <c r="HC39" s="272"/>
      <c r="HD39" s="272"/>
      <c r="HE39" s="272"/>
      <c r="HF39" s="272"/>
      <c r="HG39" s="272"/>
      <c r="HH39" s="272"/>
      <c r="HI39" s="272"/>
      <c r="HJ39" s="272"/>
      <c r="HK39" s="272"/>
      <c r="HL39" s="272"/>
      <c r="HM39" s="272"/>
      <c r="HN39" s="272"/>
      <c r="HO39" s="272"/>
      <c r="HP39" s="272"/>
      <c r="HQ39" s="272"/>
      <c r="HR39" s="272"/>
      <c r="HS39" s="272"/>
      <c r="HT39" s="272"/>
      <c r="HU39" s="272"/>
      <c r="HV39" s="272"/>
      <c r="HW39" s="272"/>
      <c r="HX39" s="272"/>
      <c r="HY39" s="272"/>
      <c r="HZ39" s="272"/>
      <c r="IA39" s="272"/>
      <c r="IB39" s="272"/>
      <c r="IC39" s="272"/>
      <c r="ID39" s="272"/>
      <c r="IE39" s="272"/>
      <c r="IF39" s="272"/>
      <c r="IG39" s="272"/>
      <c r="IH39" s="272"/>
      <c r="II39" s="272"/>
      <c r="IJ39" s="272"/>
      <c r="IK39" s="272"/>
      <c r="IL39" s="272"/>
      <c r="IM39" s="272"/>
      <c r="IN39" s="272"/>
      <c r="IO39" s="272"/>
      <c r="IP39" s="272"/>
      <c r="IQ39" s="272"/>
      <c r="IR39" s="272"/>
      <c r="IS39" s="272"/>
      <c r="IT39" s="272"/>
      <c r="IU39" s="272"/>
      <c r="IV39" s="272"/>
      <c r="IW39" s="272"/>
      <c r="IX39" s="272"/>
      <c r="IY39" s="272"/>
      <c r="IZ39" s="272"/>
      <c r="JA39" s="272"/>
      <c r="JB39" s="272"/>
      <c r="JC39" s="272"/>
      <c r="JD39" s="272"/>
      <c r="JE39" s="272"/>
      <c r="JF39" s="272"/>
      <c r="JG39" s="272"/>
      <c r="JH39" s="272"/>
      <c r="JI39" s="272"/>
      <c r="JJ39" s="272"/>
      <c r="JK39" s="272"/>
      <c r="JL39" s="272"/>
      <c r="JM39" s="272"/>
      <c r="JN39" s="272"/>
      <c r="JO39" s="272"/>
      <c r="JP39" s="272"/>
      <c r="JQ39" s="272"/>
      <c r="JR39" s="272"/>
    </row>
    <row r="40" spans="1:278" ht="40.200000000000003" customHeight="1" x14ac:dyDescent="0.25">
      <c r="A40" s="457">
        <f>'Mapa Final'!A40</f>
        <v>7</v>
      </c>
      <c r="B40" s="460" t="str">
        <f>'Mapa Final'!B40</f>
        <v>Incendio dentro de la edificación</v>
      </c>
      <c r="C40" s="461" t="str">
        <f>'Mapa Final'!C40</f>
        <v>Afectación en la Prestación del Servicio de Justicia</v>
      </c>
      <c r="D40" s="461" t="str">
        <f>'Mapa Final'!D40</f>
        <v>Por vandalismo (bomba molotov).</v>
      </c>
      <c r="E40" s="464" t="str">
        <f>'Mapa Final'!E40</f>
        <v xml:space="preserve">Orden público
</v>
      </c>
      <c r="F40" s="464" t="str">
        <f>'Mapa Final'!F40</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0" s="464" t="str">
        <f>'Mapa Final'!G40</f>
        <v>Daños Activos Fijos/Eventos Externos</v>
      </c>
      <c r="H40" s="467" t="str">
        <f>'Mapa Final'!I40</f>
        <v>Muy Baja</v>
      </c>
      <c r="I40" s="470" t="str">
        <f>'Mapa Final'!L40</f>
        <v>Catastrófico</v>
      </c>
      <c r="J40" s="473" t="str">
        <f>'Mapa Final'!N40</f>
        <v>Extremo</v>
      </c>
      <c r="K40" s="450" t="str">
        <f>'Mapa Final'!AA40</f>
        <v>Muy Baja</v>
      </c>
      <c r="L40" s="450" t="str">
        <f>'Mapa Final'!AE40</f>
        <v>Mayor</v>
      </c>
      <c r="M40" s="476" t="str">
        <f>'Mapa Final'!AG40</f>
        <v xml:space="preserve">Alto </v>
      </c>
      <c r="N40" s="450" t="str">
        <f>'Mapa Final'!AH40</f>
        <v>Reducir(mitigar)</v>
      </c>
      <c r="O40" s="453" t="s">
        <v>598</v>
      </c>
      <c r="P40" s="453" t="s">
        <v>587</v>
      </c>
      <c r="Q40" s="453"/>
      <c r="R40" s="455">
        <v>44287</v>
      </c>
      <c r="S40" s="455">
        <v>44377</v>
      </c>
      <c r="T40" s="453" t="s">
        <v>599</v>
      </c>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1"/>
      <c r="BR40" s="271"/>
      <c r="BS40" s="271"/>
      <c r="BT40" s="271"/>
      <c r="BU40" s="271"/>
      <c r="BV40" s="271"/>
      <c r="BW40" s="271"/>
      <c r="BX40" s="271"/>
      <c r="BY40" s="271"/>
      <c r="BZ40" s="271"/>
      <c r="CA40" s="271"/>
      <c r="CB40" s="271"/>
      <c r="CC40" s="271"/>
      <c r="CD40" s="271"/>
      <c r="CE40" s="271"/>
      <c r="CF40" s="271"/>
      <c r="CG40" s="271"/>
      <c r="CH40" s="271"/>
      <c r="CI40" s="271"/>
      <c r="CJ40" s="271"/>
      <c r="CK40" s="271"/>
      <c r="CL40" s="271"/>
      <c r="CM40" s="271"/>
      <c r="CN40" s="271"/>
      <c r="CO40" s="271"/>
      <c r="CP40" s="271"/>
      <c r="CQ40" s="271"/>
      <c r="CR40" s="271"/>
      <c r="CS40" s="271"/>
      <c r="CT40" s="271"/>
      <c r="CU40" s="271"/>
      <c r="CV40" s="271"/>
      <c r="CW40" s="271"/>
      <c r="CX40" s="271"/>
      <c r="CY40" s="271"/>
      <c r="CZ40" s="271"/>
      <c r="DA40" s="271"/>
      <c r="DB40" s="271"/>
      <c r="DC40" s="271"/>
      <c r="DD40" s="271"/>
      <c r="DE40" s="271"/>
      <c r="DF40" s="271"/>
      <c r="DG40" s="271"/>
      <c r="DH40" s="271"/>
      <c r="DI40" s="271"/>
      <c r="DJ40" s="271"/>
      <c r="DK40" s="271"/>
      <c r="DL40" s="271"/>
      <c r="DM40" s="271"/>
      <c r="DN40" s="271"/>
      <c r="DO40" s="271"/>
      <c r="DP40" s="271"/>
      <c r="DQ40" s="271"/>
      <c r="DR40" s="271"/>
      <c r="DS40" s="271"/>
      <c r="DT40" s="271"/>
      <c r="DU40" s="271"/>
      <c r="DV40" s="271"/>
      <c r="DW40" s="271"/>
      <c r="DX40" s="271"/>
      <c r="DY40" s="271"/>
      <c r="DZ40" s="271"/>
      <c r="EA40" s="271"/>
      <c r="EB40" s="271"/>
      <c r="EC40" s="271"/>
      <c r="ED40" s="271"/>
      <c r="EE40" s="271"/>
      <c r="EF40" s="271"/>
      <c r="EG40" s="271"/>
      <c r="EH40" s="271"/>
      <c r="EI40" s="271"/>
      <c r="EJ40" s="271"/>
      <c r="EK40" s="271"/>
      <c r="EL40" s="271"/>
      <c r="EM40" s="271"/>
      <c r="EN40" s="271"/>
      <c r="EO40" s="271"/>
      <c r="EP40" s="271"/>
      <c r="EQ40" s="271"/>
      <c r="ER40" s="271"/>
      <c r="ES40" s="271"/>
      <c r="ET40" s="271"/>
      <c r="EU40" s="271"/>
      <c r="EV40" s="271"/>
      <c r="EW40" s="271"/>
      <c r="EX40" s="271"/>
      <c r="EY40" s="271"/>
      <c r="EZ40" s="271"/>
      <c r="FA40" s="271"/>
      <c r="FB40" s="271"/>
      <c r="FC40" s="271"/>
      <c r="FD40" s="271"/>
      <c r="FE40" s="271"/>
      <c r="FF40" s="271"/>
      <c r="FG40" s="271"/>
      <c r="FH40" s="271"/>
      <c r="FI40" s="271"/>
      <c r="FJ40" s="271"/>
      <c r="FK40" s="271"/>
      <c r="FL40" s="271"/>
      <c r="FM40" s="271"/>
      <c r="FN40" s="271"/>
      <c r="FO40" s="271"/>
      <c r="FP40" s="271"/>
      <c r="FQ40" s="271"/>
      <c r="FR40" s="271"/>
      <c r="FS40" s="271"/>
      <c r="FT40" s="271"/>
      <c r="FU40" s="272"/>
      <c r="FV40" s="272"/>
      <c r="FW40" s="272"/>
      <c r="FX40" s="272"/>
      <c r="FY40" s="272"/>
      <c r="FZ40" s="272"/>
      <c r="GA40" s="272"/>
      <c r="GB40" s="272"/>
      <c r="GC40" s="272"/>
      <c r="GD40" s="272"/>
      <c r="GE40" s="272"/>
      <c r="GF40" s="272"/>
      <c r="GG40" s="272"/>
      <c r="GH40" s="272"/>
      <c r="GI40" s="272"/>
      <c r="GJ40" s="272"/>
      <c r="GK40" s="272"/>
      <c r="GL40" s="272"/>
      <c r="GM40" s="272"/>
      <c r="GN40" s="272"/>
      <c r="GO40" s="272"/>
      <c r="GP40" s="272"/>
      <c r="GQ40" s="272"/>
      <c r="GR40" s="272"/>
      <c r="GS40" s="272"/>
      <c r="GT40" s="272"/>
      <c r="GU40" s="272"/>
      <c r="GV40" s="272"/>
      <c r="GW40" s="272"/>
      <c r="GX40" s="272"/>
      <c r="GY40" s="272"/>
      <c r="GZ40" s="272"/>
      <c r="HA40" s="272"/>
      <c r="HB40" s="272"/>
      <c r="HC40" s="272"/>
      <c r="HD40" s="272"/>
      <c r="HE40" s="272"/>
      <c r="HF40" s="272"/>
      <c r="HG40" s="272"/>
      <c r="HH40" s="272"/>
      <c r="HI40" s="272"/>
      <c r="HJ40" s="272"/>
      <c r="HK40" s="272"/>
      <c r="HL40" s="272"/>
      <c r="HM40" s="272"/>
      <c r="HN40" s="272"/>
      <c r="HO40" s="272"/>
      <c r="HP40" s="272"/>
      <c r="HQ40" s="272"/>
      <c r="HR40" s="272"/>
      <c r="HS40" s="272"/>
      <c r="HT40" s="272"/>
      <c r="HU40" s="272"/>
      <c r="HV40" s="272"/>
      <c r="HW40" s="272"/>
      <c r="HX40" s="272"/>
      <c r="HY40" s="272"/>
      <c r="HZ40" s="272"/>
      <c r="IA40" s="272"/>
      <c r="IB40" s="272"/>
      <c r="IC40" s="272"/>
      <c r="ID40" s="272"/>
      <c r="IE40" s="272"/>
      <c r="IF40" s="272"/>
      <c r="IG40" s="272"/>
      <c r="IH40" s="272"/>
      <c r="II40" s="272"/>
      <c r="IJ40" s="272"/>
      <c r="IK40" s="272"/>
      <c r="IL40" s="272"/>
      <c r="IM40" s="272"/>
      <c r="IN40" s="272"/>
      <c r="IO40" s="272"/>
      <c r="IP40" s="272"/>
      <c r="IQ40" s="272"/>
      <c r="IR40" s="272"/>
      <c r="IS40" s="272"/>
      <c r="IT40" s="272"/>
      <c r="IU40" s="272"/>
      <c r="IV40" s="272"/>
      <c r="IW40" s="272"/>
      <c r="IX40" s="272"/>
      <c r="IY40" s="272"/>
      <c r="IZ40" s="272"/>
      <c r="JA40" s="272"/>
      <c r="JB40" s="272"/>
      <c r="JC40" s="272"/>
      <c r="JD40" s="272"/>
      <c r="JE40" s="272"/>
      <c r="JF40" s="272"/>
      <c r="JG40" s="272"/>
      <c r="JH40" s="272"/>
      <c r="JI40" s="272"/>
      <c r="JJ40" s="272"/>
      <c r="JK40" s="272"/>
      <c r="JL40" s="272"/>
      <c r="JM40" s="272"/>
      <c r="JN40" s="272"/>
      <c r="JO40" s="272"/>
      <c r="JP40" s="272"/>
      <c r="JQ40" s="272"/>
      <c r="JR40" s="272"/>
    </row>
    <row r="41" spans="1:278" ht="40.200000000000003" customHeight="1" x14ac:dyDescent="0.25">
      <c r="A41" s="458"/>
      <c r="B41" s="510"/>
      <c r="C41" s="462"/>
      <c r="D41" s="462"/>
      <c r="E41" s="465"/>
      <c r="F41" s="465"/>
      <c r="G41" s="465"/>
      <c r="H41" s="468"/>
      <c r="I41" s="471"/>
      <c r="J41" s="474"/>
      <c r="K41" s="451"/>
      <c r="L41" s="451"/>
      <c r="M41" s="477"/>
      <c r="N41" s="451"/>
      <c r="O41" s="338"/>
      <c r="P41" s="338"/>
      <c r="Q41" s="338"/>
      <c r="R41" s="376"/>
      <c r="S41" s="376"/>
      <c r="T41" s="338"/>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271"/>
      <c r="CO41" s="271"/>
      <c r="CP41" s="271"/>
      <c r="CQ41" s="271"/>
      <c r="CR41" s="271"/>
      <c r="CS41" s="271"/>
      <c r="CT41" s="271"/>
      <c r="CU41" s="271"/>
      <c r="CV41" s="271"/>
      <c r="CW41" s="271"/>
      <c r="CX41" s="271"/>
      <c r="CY41" s="271"/>
      <c r="CZ41" s="271"/>
      <c r="DA41" s="271"/>
      <c r="DB41" s="271"/>
      <c r="DC41" s="271"/>
      <c r="DD41" s="271"/>
      <c r="DE41" s="271"/>
      <c r="DF41" s="271"/>
      <c r="DG41" s="271"/>
      <c r="DH41" s="271"/>
      <c r="DI41" s="271"/>
      <c r="DJ41" s="271"/>
      <c r="DK41" s="271"/>
      <c r="DL41" s="271"/>
      <c r="DM41" s="271"/>
      <c r="DN41" s="271"/>
      <c r="DO41" s="271"/>
      <c r="DP41" s="271"/>
      <c r="DQ41" s="271"/>
      <c r="DR41" s="271"/>
      <c r="DS41" s="271"/>
      <c r="DT41" s="271"/>
      <c r="DU41" s="271"/>
      <c r="DV41" s="271"/>
      <c r="DW41" s="271"/>
      <c r="DX41" s="271"/>
      <c r="DY41" s="271"/>
      <c r="DZ41" s="271"/>
      <c r="EA41" s="271"/>
      <c r="EB41" s="271"/>
      <c r="EC41" s="271"/>
      <c r="ED41" s="271"/>
      <c r="EE41" s="271"/>
      <c r="EF41" s="271"/>
      <c r="EG41" s="271"/>
      <c r="EH41" s="271"/>
      <c r="EI41" s="271"/>
      <c r="EJ41" s="271"/>
      <c r="EK41" s="271"/>
      <c r="EL41" s="271"/>
      <c r="EM41" s="271"/>
      <c r="EN41" s="271"/>
      <c r="EO41" s="271"/>
      <c r="EP41" s="271"/>
      <c r="EQ41" s="271"/>
      <c r="ER41" s="271"/>
      <c r="ES41" s="271"/>
      <c r="ET41" s="271"/>
      <c r="EU41" s="271"/>
      <c r="EV41" s="271"/>
      <c r="EW41" s="271"/>
      <c r="EX41" s="271"/>
      <c r="EY41" s="271"/>
      <c r="EZ41" s="271"/>
      <c r="FA41" s="271"/>
      <c r="FB41" s="271"/>
      <c r="FC41" s="271"/>
      <c r="FD41" s="271"/>
      <c r="FE41" s="271"/>
      <c r="FF41" s="271"/>
      <c r="FG41" s="271"/>
      <c r="FH41" s="271"/>
      <c r="FI41" s="271"/>
      <c r="FJ41" s="271"/>
      <c r="FK41" s="271"/>
      <c r="FL41" s="271"/>
      <c r="FM41" s="271"/>
      <c r="FN41" s="271"/>
      <c r="FO41" s="271"/>
      <c r="FP41" s="271"/>
      <c r="FQ41" s="271"/>
      <c r="FR41" s="271"/>
      <c r="FS41" s="271"/>
      <c r="FT41" s="271"/>
      <c r="FU41" s="272"/>
      <c r="FV41" s="272"/>
      <c r="FW41" s="272"/>
      <c r="FX41" s="272"/>
      <c r="FY41" s="272"/>
      <c r="FZ41" s="272"/>
      <c r="GA41" s="272"/>
      <c r="GB41" s="272"/>
      <c r="GC41" s="272"/>
      <c r="GD41" s="272"/>
      <c r="GE41" s="272"/>
      <c r="GF41" s="272"/>
      <c r="GG41" s="272"/>
      <c r="GH41" s="272"/>
      <c r="GI41" s="272"/>
      <c r="GJ41" s="272"/>
      <c r="GK41" s="272"/>
      <c r="GL41" s="272"/>
      <c r="GM41" s="272"/>
      <c r="GN41" s="272"/>
      <c r="GO41" s="272"/>
      <c r="GP41" s="272"/>
      <c r="GQ41" s="272"/>
      <c r="GR41" s="272"/>
      <c r="GS41" s="272"/>
      <c r="GT41" s="272"/>
      <c r="GU41" s="272"/>
      <c r="GV41" s="272"/>
      <c r="GW41" s="272"/>
      <c r="GX41" s="272"/>
      <c r="GY41" s="272"/>
      <c r="GZ41" s="272"/>
      <c r="HA41" s="272"/>
      <c r="HB41" s="272"/>
      <c r="HC41" s="272"/>
      <c r="HD41" s="272"/>
      <c r="HE41" s="272"/>
      <c r="HF41" s="272"/>
      <c r="HG41" s="272"/>
      <c r="HH41" s="272"/>
      <c r="HI41" s="272"/>
      <c r="HJ41" s="272"/>
      <c r="HK41" s="272"/>
      <c r="HL41" s="272"/>
      <c r="HM41" s="272"/>
      <c r="HN41" s="272"/>
      <c r="HO41" s="272"/>
      <c r="HP41" s="272"/>
      <c r="HQ41" s="272"/>
      <c r="HR41" s="272"/>
      <c r="HS41" s="272"/>
      <c r="HT41" s="272"/>
      <c r="HU41" s="272"/>
      <c r="HV41" s="272"/>
      <c r="HW41" s="272"/>
      <c r="HX41" s="272"/>
      <c r="HY41" s="272"/>
      <c r="HZ41" s="272"/>
      <c r="IA41" s="272"/>
      <c r="IB41" s="272"/>
      <c r="IC41" s="272"/>
      <c r="ID41" s="272"/>
      <c r="IE41" s="272"/>
      <c r="IF41" s="272"/>
      <c r="IG41" s="272"/>
      <c r="IH41" s="272"/>
      <c r="II41" s="272"/>
      <c r="IJ41" s="272"/>
      <c r="IK41" s="272"/>
      <c r="IL41" s="272"/>
      <c r="IM41" s="272"/>
      <c r="IN41" s="272"/>
      <c r="IO41" s="272"/>
      <c r="IP41" s="272"/>
      <c r="IQ41" s="272"/>
      <c r="IR41" s="272"/>
      <c r="IS41" s="272"/>
      <c r="IT41" s="272"/>
      <c r="IU41" s="272"/>
      <c r="IV41" s="272"/>
      <c r="IW41" s="272"/>
      <c r="IX41" s="272"/>
      <c r="IY41" s="272"/>
      <c r="IZ41" s="272"/>
      <c r="JA41" s="272"/>
      <c r="JB41" s="272"/>
      <c r="JC41" s="272"/>
      <c r="JD41" s="272"/>
      <c r="JE41" s="272"/>
      <c r="JF41" s="272"/>
      <c r="JG41" s="272"/>
      <c r="JH41" s="272"/>
      <c r="JI41" s="272"/>
      <c r="JJ41" s="272"/>
      <c r="JK41" s="272"/>
      <c r="JL41" s="272"/>
      <c r="JM41" s="272"/>
      <c r="JN41" s="272"/>
      <c r="JO41" s="272"/>
      <c r="JP41" s="272"/>
      <c r="JQ41" s="272"/>
      <c r="JR41" s="272"/>
    </row>
    <row r="42" spans="1:278" ht="40.200000000000003" customHeight="1" x14ac:dyDescent="0.25">
      <c r="A42" s="458"/>
      <c r="B42" s="510"/>
      <c r="C42" s="462"/>
      <c r="D42" s="462"/>
      <c r="E42" s="465"/>
      <c r="F42" s="465"/>
      <c r="G42" s="465"/>
      <c r="H42" s="468"/>
      <c r="I42" s="471"/>
      <c r="J42" s="474"/>
      <c r="K42" s="451"/>
      <c r="L42" s="451"/>
      <c r="M42" s="477"/>
      <c r="N42" s="451"/>
      <c r="O42" s="338"/>
      <c r="P42" s="338"/>
      <c r="Q42" s="338"/>
      <c r="R42" s="376"/>
      <c r="S42" s="376"/>
      <c r="T42" s="338"/>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1"/>
      <c r="BR42" s="271"/>
      <c r="BS42" s="271"/>
      <c r="BT42" s="271"/>
      <c r="BU42" s="271"/>
      <c r="BV42" s="271"/>
      <c r="BW42" s="271"/>
      <c r="BX42" s="271"/>
      <c r="BY42" s="271"/>
      <c r="BZ42" s="271"/>
      <c r="CA42" s="271"/>
      <c r="CB42" s="271"/>
      <c r="CC42" s="271"/>
      <c r="CD42" s="271"/>
      <c r="CE42" s="271"/>
      <c r="CF42" s="271"/>
      <c r="CG42" s="271"/>
      <c r="CH42" s="271"/>
      <c r="CI42" s="271"/>
      <c r="CJ42" s="271"/>
      <c r="CK42" s="271"/>
      <c r="CL42" s="271"/>
      <c r="CM42" s="271"/>
      <c r="CN42" s="271"/>
      <c r="CO42" s="271"/>
      <c r="CP42" s="271"/>
      <c r="CQ42" s="271"/>
      <c r="CR42" s="271"/>
      <c r="CS42" s="271"/>
      <c r="CT42" s="271"/>
      <c r="CU42" s="271"/>
      <c r="CV42" s="271"/>
      <c r="CW42" s="271"/>
      <c r="CX42" s="271"/>
      <c r="CY42" s="271"/>
      <c r="CZ42" s="271"/>
      <c r="DA42" s="271"/>
      <c r="DB42" s="271"/>
      <c r="DC42" s="271"/>
      <c r="DD42" s="271"/>
      <c r="DE42" s="271"/>
      <c r="DF42" s="271"/>
      <c r="DG42" s="271"/>
      <c r="DH42" s="271"/>
      <c r="DI42" s="271"/>
      <c r="DJ42" s="271"/>
      <c r="DK42" s="271"/>
      <c r="DL42" s="271"/>
      <c r="DM42" s="271"/>
      <c r="DN42" s="271"/>
      <c r="DO42" s="271"/>
      <c r="DP42" s="271"/>
      <c r="DQ42" s="271"/>
      <c r="DR42" s="271"/>
      <c r="DS42" s="271"/>
      <c r="DT42" s="271"/>
      <c r="DU42" s="271"/>
      <c r="DV42" s="271"/>
      <c r="DW42" s="271"/>
      <c r="DX42" s="271"/>
      <c r="DY42" s="271"/>
      <c r="DZ42" s="271"/>
      <c r="EA42" s="271"/>
      <c r="EB42" s="271"/>
      <c r="EC42" s="271"/>
      <c r="ED42" s="271"/>
      <c r="EE42" s="271"/>
      <c r="EF42" s="271"/>
      <c r="EG42" s="271"/>
      <c r="EH42" s="271"/>
      <c r="EI42" s="271"/>
      <c r="EJ42" s="271"/>
      <c r="EK42" s="271"/>
      <c r="EL42" s="271"/>
      <c r="EM42" s="271"/>
      <c r="EN42" s="271"/>
      <c r="EO42" s="271"/>
      <c r="EP42" s="271"/>
      <c r="EQ42" s="271"/>
      <c r="ER42" s="271"/>
      <c r="ES42" s="271"/>
      <c r="ET42" s="271"/>
      <c r="EU42" s="271"/>
      <c r="EV42" s="271"/>
      <c r="EW42" s="271"/>
      <c r="EX42" s="271"/>
      <c r="EY42" s="271"/>
      <c r="EZ42" s="271"/>
      <c r="FA42" s="271"/>
      <c r="FB42" s="271"/>
      <c r="FC42" s="271"/>
      <c r="FD42" s="271"/>
      <c r="FE42" s="271"/>
      <c r="FF42" s="271"/>
      <c r="FG42" s="271"/>
      <c r="FH42" s="271"/>
      <c r="FI42" s="271"/>
      <c r="FJ42" s="271"/>
      <c r="FK42" s="271"/>
      <c r="FL42" s="271"/>
      <c r="FM42" s="271"/>
      <c r="FN42" s="271"/>
      <c r="FO42" s="271"/>
      <c r="FP42" s="271"/>
      <c r="FQ42" s="271"/>
      <c r="FR42" s="271"/>
      <c r="FS42" s="271"/>
      <c r="FT42" s="271"/>
      <c r="FU42" s="272"/>
      <c r="FV42" s="272"/>
      <c r="FW42" s="272"/>
      <c r="FX42" s="272"/>
      <c r="FY42" s="272"/>
      <c r="FZ42" s="272"/>
      <c r="GA42" s="272"/>
      <c r="GB42" s="272"/>
      <c r="GC42" s="272"/>
      <c r="GD42" s="272"/>
      <c r="GE42" s="272"/>
      <c r="GF42" s="272"/>
      <c r="GG42" s="272"/>
      <c r="GH42" s="272"/>
      <c r="GI42" s="272"/>
      <c r="GJ42" s="272"/>
      <c r="GK42" s="272"/>
      <c r="GL42" s="272"/>
      <c r="GM42" s="272"/>
      <c r="GN42" s="272"/>
      <c r="GO42" s="272"/>
      <c r="GP42" s="272"/>
      <c r="GQ42" s="272"/>
      <c r="GR42" s="272"/>
      <c r="GS42" s="272"/>
      <c r="GT42" s="272"/>
      <c r="GU42" s="272"/>
      <c r="GV42" s="272"/>
      <c r="GW42" s="272"/>
      <c r="GX42" s="272"/>
      <c r="GY42" s="272"/>
      <c r="GZ42" s="272"/>
      <c r="HA42" s="272"/>
      <c r="HB42" s="272"/>
      <c r="HC42" s="272"/>
      <c r="HD42" s="272"/>
      <c r="HE42" s="272"/>
      <c r="HF42" s="272"/>
      <c r="HG42" s="272"/>
      <c r="HH42" s="272"/>
      <c r="HI42" s="272"/>
      <c r="HJ42" s="272"/>
      <c r="HK42" s="272"/>
      <c r="HL42" s="272"/>
      <c r="HM42" s="272"/>
      <c r="HN42" s="272"/>
      <c r="HO42" s="272"/>
      <c r="HP42" s="272"/>
      <c r="HQ42" s="272"/>
      <c r="HR42" s="272"/>
      <c r="HS42" s="272"/>
      <c r="HT42" s="272"/>
      <c r="HU42" s="272"/>
      <c r="HV42" s="272"/>
      <c r="HW42" s="272"/>
      <c r="HX42" s="272"/>
      <c r="HY42" s="272"/>
      <c r="HZ42" s="272"/>
      <c r="IA42" s="272"/>
      <c r="IB42" s="272"/>
      <c r="IC42" s="272"/>
      <c r="ID42" s="272"/>
      <c r="IE42" s="272"/>
      <c r="IF42" s="272"/>
      <c r="IG42" s="272"/>
      <c r="IH42" s="272"/>
      <c r="II42" s="272"/>
      <c r="IJ42" s="272"/>
      <c r="IK42" s="272"/>
      <c r="IL42" s="272"/>
      <c r="IM42" s="272"/>
      <c r="IN42" s="272"/>
      <c r="IO42" s="272"/>
      <c r="IP42" s="272"/>
      <c r="IQ42" s="272"/>
      <c r="IR42" s="272"/>
      <c r="IS42" s="272"/>
      <c r="IT42" s="272"/>
      <c r="IU42" s="272"/>
      <c r="IV42" s="272"/>
      <c r="IW42" s="272"/>
      <c r="IX42" s="272"/>
      <c r="IY42" s="272"/>
      <c r="IZ42" s="272"/>
      <c r="JA42" s="272"/>
      <c r="JB42" s="272"/>
      <c r="JC42" s="272"/>
      <c r="JD42" s="272"/>
      <c r="JE42" s="272"/>
      <c r="JF42" s="272"/>
      <c r="JG42" s="272"/>
      <c r="JH42" s="272"/>
      <c r="JI42" s="272"/>
      <c r="JJ42" s="272"/>
      <c r="JK42" s="272"/>
      <c r="JL42" s="272"/>
      <c r="JM42" s="272"/>
      <c r="JN42" s="272"/>
      <c r="JO42" s="272"/>
      <c r="JP42" s="272"/>
      <c r="JQ42" s="272"/>
      <c r="JR42" s="272"/>
    </row>
    <row r="43" spans="1:278" ht="40.200000000000003" customHeight="1" x14ac:dyDescent="0.25">
      <c r="A43" s="458"/>
      <c r="B43" s="510"/>
      <c r="C43" s="462"/>
      <c r="D43" s="462"/>
      <c r="E43" s="465"/>
      <c r="F43" s="465"/>
      <c r="G43" s="465"/>
      <c r="H43" s="468"/>
      <c r="I43" s="471"/>
      <c r="J43" s="474"/>
      <c r="K43" s="451"/>
      <c r="L43" s="451"/>
      <c r="M43" s="477"/>
      <c r="N43" s="451"/>
      <c r="O43" s="338"/>
      <c r="P43" s="338"/>
      <c r="Q43" s="338"/>
      <c r="R43" s="376"/>
      <c r="S43" s="376"/>
      <c r="T43" s="338"/>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1"/>
      <c r="BR43" s="271"/>
      <c r="BS43" s="271"/>
      <c r="BT43" s="271"/>
      <c r="BU43" s="271"/>
      <c r="BV43" s="271"/>
      <c r="BW43" s="271"/>
      <c r="BX43" s="271"/>
      <c r="BY43" s="271"/>
      <c r="BZ43" s="271"/>
      <c r="CA43" s="271"/>
      <c r="CB43" s="271"/>
      <c r="CC43" s="271"/>
      <c r="CD43" s="271"/>
      <c r="CE43" s="271"/>
      <c r="CF43" s="271"/>
      <c r="CG43" s="271"/>
      <c r="CH43" s="271"/>
      <c r="CI43" s="271"/>
      <c r="CJ43" s="271"/>
      <c r="CK43" s="271"/>
      <c r="CL43" s="271"/>
      <c r="CM43" s="271"/>
      <c r="CN43" s="271"/>
      <c r="CO43" s="271"/>
      <c r="CP43" s="271"/>
      <c r="CQ43" s="271"/>
      <c r="CR43" s="271"/>
      <c r="CS43" s="271"/>
      <c r="CT43" s="271"/>
      <c r="CU43" s="271"/>
      <c r="CV43" s="271"/>
      <c r="CW43" s="271"/>
      <c r="CX43" s="271"/>
      <c r="CY43" s="271"/>
      <c r="CZ43" s="271"/>
      <c r="DA43" s="271"/>
      <c r="DB43" s="271"/>
      <c r="DC43" s="271"/>
      <c r="DD43" s="271"/>
      <c r="DE43" s="271"/>
      <c r="DF43" s="271"/>
      <c r="DG43" s="271"/>
      <c r="DH43" s="271"/>
      <c r="DI43" s="271"/>
      <c r="DJ43" s="271"/>
      <c r="DK43" s="271"/>
      <c r="DL43" s="271"/>
      <c r="DM43" s="271"/>
      <c r="DN43" s="271"/>
      <c r="DO43" s="271"/>
      <c r="DP43" s="271"/>
      <c r="DQ43" s="271"/>
      <c r="DR43" s="271"/>
      <c r="DS43" s="271"/>
      <c r="DT43" s="271"/>
      <c r="DU43" s="271"/>
      <c r="DV43" s="271"/>
      <c r="DW43" s="271"/>
      <c r="DX43" s="271"/>
      <c r="DY43" s="271"/>
      <c r="DZ43" s="271"/>
      <c r="EA43" s="271"/>
      <c r="EB43" s="271"/>
      <c r="EC43" s="271"/>
      <c r="ED43" s="271"/>
      <c r="EE43" s="271"/>
      <c r="EF43" s="271"/>
      <c r="EG43" s="271"/>
      <c r="EH43" s="271"/>
      <c r="EI43" s="271"/>
      <c r="EJ43" s="271"/>
      <c r="EK43" s="271"/>
      <c r="EL43" s="271"/>
      <c r="EM43" s="271"/>
      <c r="EN43" s="271"/>
      <c r="EO43" s="271"/>
      <c r="EP43" s="271"/>
      <c r="EQ43" s="271"/>
      <c r="ER43" s="271"/>
      <c r="ES43" s="271"/>
      <c r="ET43" s="271"/>
      <c r="EU43" s="271"/>
      <c r="EV43" s="271"/>
      <c r="EW43" s="271"/>
      <c r="EX43" s="271"/>
      <c r="EY43" s="271"/>
      <c r="EZ43" s="271"/>
      <c r="FA43" s="271"/>
      <c r="FB43" s="271"/>
      <c r="FC43" s="271"/>
      <c r="FD43" s="271"/>
      <c r="FE43" s="271"/>
      <c r="FF43" s="271"/>
      <c r="FG43" s="271"/>
      <c r="FH43" s="271"/>
      <c r="FI43" s="271"/>
      <c r="FJ43" s="271"/>
      <c r="FK43" s="271"/>
      <c r="FL43" s="271"/>
      <c r="FM43" s="271"/>
      <c r="FN43" s="271"/>
      <c r="FO43" s="271"/>
      <c r="FP43" s="271"/>
      <c r="FQ43" s="271"/>
      <c r="FR43" s="271"/>
      <c r="FS43" s="271"/>
      <c r="FT43" s="271"/>
      <c r="FU43" s="272"/>
      <c r="FV43" s="272"/>
      <c r="FW43" s="272"/>
      <c r="FX43" s="272"/>
      <c r="FY43" s="272"/>
      <c r="FZ43" s="272"/>
      <c r="GA43" s="272"/>
      <c r="GB43" s="272"/>
      <c r="GC43" s="272"/>
      <c r="GD43" s="272"/>
      <c r="GE43" s="272"/>
      <c r="GF43" s="272"/>
      <c r="GG43" s="272"/>
      <c r="GH43" s="272"/>
      <c r="GI43" s="272"/>
      <c r="GJ43" s="272"/>
      <c r="GK43" s="272"/>
      <c r="GL43" s="272"/>
      <c r="GM43" s="272"/>
      <c r="GN43" s="272"/>
      <c r="GO43" s="272"/>
      <c r="GP43" s="272"/>
      <c r="GQ43" s="272"/>
      <c r="GR43" s="272"/>
      <c r="GS43" s="272"/>
      <c r="GT43" s="272"/>
      <c r="GU43" s="272"/>
      <c r="GV43" s="272"/>
      <c r="GW43" s="272"/>
      <c r="GX43" s="272"/>
      <c r="GY43" s="272"/>
      <c r="GZ43" s="272"/>
      <c r="HA43" s="272"/>
      <c r="HB43" s="272"/>
      <c r="HC43" s="272"/>
      <c r="HD43" s="272"/>
      <c r="HE43" s="272"/>
      <c r="HF43" s="272"/>
      <c r="HG43" s="272"/>
      <c r="HH43" s="272"/>
      <c r="HI43" s="272"/>
      <c r="HJ43" s="272"/>
      <c r="HK43" s="272"/>
      <c r="HL43" s="272"/>
      <c r="HM43" s="272"/>
      <c r="HN43" s="272"/>
      <c r="HO43" s="272"/>
      <c r="HP43" s="272"/>
      <c r="HQ43" s="272"/>
      <c r="HR43" s="272"/>
      <c r="HS43" s="272"/>
      <c r="HT43" s="272"/>
      <c r="HU43" s="272"/>
      <c r="HV43" s="272"/>
      <c r="HW43" s="272"/>
      <c r="HX43" s="272"/>
      <c r="HY43" s="272"/>
      <c r="HZ43" s="272"/>
      <c r="IA43" s="272"/>
      <c r="IB43" s="272"/>
      <c r="IC43" s="272"/>
      <c r="ID43" s="272"/>
      <c r="IE43" s="272"/>
      <c r="IF43" s="272"/>
      <c r="IG43" s="272"/>
      <c r="IH43" s="272"/>
      <c r="II43" s="272"/>
      <c r="IJ43" s="272"/>
      <c r="IK43" s="272"/>
      <c r="IL43" s="272"/>
      <c r="IM43" s="272"/>
      <c r="IN43" s="272"/>
      <c r="IO43" s="272"/>
      <c r="IP43" s="272"/>
      <c r="IQ43" s="272"/>
      <c r="IR43" s="272"/>
      <c r="IS43" s="272"/>
      <c r="IT43" s="272"/>
      <c r="IU43" s="272"/>
      <c r="IV43" s="272"/>
      <c r="IW43" s="272"/>
      <c r="IX43" s="272"/>
      <c r="IY43" s="272"/>
      <c r="IZ43" s="272"/>
      <c r="JA43" s="272"/>
      <c r="JB43" s="272"/>
      <c r="JC43" s="272"/>
      <c r="JD43" s="272"/>
      <c r="JE43" s="272"/>
      <c r="JF43" s="272"/>
      <c r="JG43" s="272"/>
      <c r="JH43" s="272"/>
      <c r="JI43" s="272"/>
      <c r="JJ43" s="272"/>
      <c r="JK43" s="272"/>
      <c r="JL43" s="272"/>
      <c r="JM43" s="272"/>
      <c r="JN43" s="272"/>
      <c r="JO43" s="272"/>
      <c r="JP43" s="272"/>
      <c r="JQ43" s="272"/>
      <c r="JR43" s="272"/>
    </row>
    <row r="44" spans="1:278" ht="40.200000000000003" customHeight="1" x14ac:dyDescent="0.25">
      <c r="A44" s="459"/>
      <c r="B44" s="511"/>
      <c r="C44" s="463"/>
      <c r="D44" s="463"/>
      <c r="E44" s="466"/>
      <c r="F44" s="466"/>
      <c r="G44" s="466"/>
      <c r="H44" s="469"/>
      <c r="I44" s="472"/>
      <c r="J44" s="475"/>
      <c r="K44" s="452"/>
      <c r="L44" s="452"/>
      <c r="M44" s="478"/>
      <c r="N44" s="452"/>
      <c r="O44" s="454"/>
      <c r="P44" s="454"/>
      <c r="Q44" s="454"/>
      <c r="R44" s="456"/>
      <c r="S44" s="456"/>
      <c r="T44" s="454"/>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c r="CY44" s="271"/>
      <c r="CZ44" s="271"/>
      <c r="DA44" s="271"/>
      <c r="DB44" s="271"/>
      <c r="DC44" s="271"/>
      <c r="DD44" s="271"/>
      <c r="DE44" s="271"/>
      <c r="DF44" s="271"/>
      <c r="DG44" s="271"/>
      <c r="DH44" s="271"/>
      <c r="DI44" s="271"/>
      <c r="DJ44" s="271"/>
      <c r="DK44" s="271"/>
      <c r="DL44" s="271"/>
      <c r="DM44" s="271"/>
      <c r="DN44" s="271"/>
      <c r="DO44" s="271"/>
      <c r="DP44" s="271"/>
      <c r="DQ44" s="271"/>
      <c r="DR44" s="271"/>
      <c r="DS44" s="271"/>
      <c r="DT44" s="271"/>
      <c r="DU44" s="271"/>
      <c r="DV44" s="271"/>
      <c r="DW44" s="271"/>
      <c r="DX44" s="271"/>
      <c r="DY44" s="271"/>
      <c r="DZ44" s="271"/>
      <c r="EA44" s="271"/>
      <c r="EB44" s="271"/>
      <c r="EC44" s="271"/>
      <c r="ED44" s="271"/>
      <c r="EE44" s="271"/>
      <c r="EF44" s="271"/>
      <c r="EG44" s="271"/>
      <c r="EH44" s="271"/>
      <c r="EI44" s="271"/>
      <c r="EJ44" s="271"/>
      <c r="EK44" s="271"/>
      <c r="EL44" s="271"/>
      <c r="EM44" s="271"/>
      <c r="EN44" s="271"/>
      <c r="EO44" s="271"/>
      <c r="EP44" s="271"/>
      <c r="EQ44" s="271"/>
      <c r="ER44" s="271"/>
      <c r="ES44" s="271"/>
      <c r="ET44" s="271"/>
      <c r="EU44" s="271"/>
      <c r="EV44" s="271"/>
      <c r="EW44" s="271"/>
      <c r="EX44" s="271"/>
      <c r="EY44" s="271"/>
      <c r="EZ44" s="271"/>
      <c r="FA44" s="271"/>
      <c r="FB44" s="271"/>
      <c r="FC44" s="271"/>
      <c r="FD44" s="271"/>
      <c r="FE44" s="271"/>
      <c r="FF44" s="271"/>
      <c r="FG44" s="271"/>
      <c r="FH44" s="271"/>
      <c r="FI44" s="271"/>
      <c r="FJ44" s="271"/>
      <c r="FK44" s="271"/>
      <c r="FL44" s="271"/>
      <c r="FM44" s="271"/>
      <c r="FN44" s="271"/>
      <c r="FO44" s="271"/>
      <c r="FP44" s="271"/>
      <c r="FQ44" s="271"/>
      <c r="FR44" s="271"/>
      <c r="FS44" s="271"/>
      <c r="FT44" s="271"/>
      <c r="FU44" s="272"/>
      <c r="FV44" s="272"/>
      <c r="FW44" s="272"/>
      <c r="FX44" s="272"/>
      <c r="FY44" s="272"/>
      <c r="FZ44" s="272"/>
      <c r="GA44" s="272"/>
      <c r="GB44" s="272"/>
      <c r="GC44" s="272"/>
      <c r="GD44" s="272"/>
      <c r="GE44" s="272"/>
      <c r="GF44" s="272"/>
      <c r="GG44" s="272"/>
      <c r="GH44" s="272"/>
      <c r="GI44" s="272"/>
      <c r="GJ44" s="272"/>
      <c r="GK44" s="272"/>
      <c r="GL44" s="272"/>
      <c r="GM44" s="272"/>
      <c r="GN44" s="272"/>
      <c r="GO44" s="272"/>
      <c r="GP44" s="272"/>
      <c r="GQ44" s="272"/>
      <c r="GR44" s="272"/>
      <c r="GS44" s="272"/>
      <c r="GT44" s="272"/>
      <c r="GU44" s="272"/>
      <c r="GV44" s="272"/>
      <c r="GW44" s="272"/>
      <c r="GX44" s="272"/>
      <c r="GY44" s="272"/>
      <c r="GZ44" s="272"/>
      <c r="HA44" s="272"/>
      <c r="HB44" s="272"/>
      <c r="HC44" s="272"/>
      <c r="HD44" s="272"/>
      <c r="HE44" s="272"/>
      <c r="HF44" s="272"/>
      <c r="HG44" s="272"/>
      <c r="HH44" s="272"/>
      <c r="HI44" s="272"/>
      <c r="HJ44" s="272"/>
      <c r="HK44" s="272"/>
      <c r="HL44" s="272"/>
      <c r="HM44" s="272"/>
      <c r="HN44" s="272"/>
      <c r="HO44" s="272"/>
      <c r="HP44" s="272"/>
      <c r="HQ44" s="272"/>
      <c r="HR44" s="272"/>
      <c r="HS44" s="272"/>
      <c r="HT44" s="272"/>
      <c r="HU44" s="272"/>
      <c r="HV44" s="272"/>
      <c r="HW44" s="272"/>
      <c r="HX44" s="272"/>
      <c r="HY44" s="272"/>
      <c r="HZ44" s="272"/>
      <c r="IA44" s="272"/>
      <c r="IB44" s="272"/>
      <c r="IC44" s="272"/>
      <c r="ID44" s="272"/>
      <c r="IE44" s="272"/>
      <c r="IF44" s="272"/>
      <c r="IG44" s="272"/>
      <c r="IH44" s="272"/>
      <c r="II44" s="272"/>
      <c r="IJ44" s="272"/>
      <c r="IK44" s="272"/>
      <c r="IL44" s="272"/>
      <c r="IM44" s="272"/>
      <c r="IN44" s="272"/>
      <c r="IO44" s="272"/>
      <c r="IP44" s="272"/>
      <c r="IQ44" s="272"/>
      <c r="IR44" s="272"/>
      <c r="IS44" s="272"/>
      <c r="IT44" s="272"/>
      <c r="IU44" s="272"/>
      <c r="IV44" s="272"/>
      <c r="IW44" s="272"/>
      <c r="IX44" s="272"/>
      <c r="IY44" s="272"/>
      <c r="IZ44" s="272"/>
      <c r="JA44" s="272"/>
      <c r="JB44" s="272"/>
      <c r="JC44" s="272"/>
      <c r="JD44" s="272"/>
      <c r="JE44" s="272"/>
      <c r="JF44" s="272"/>
      <c r="JG44" s="272"/>
      <c r="JH44" s="272"/>
      <c r="JI44" s="272"/>
      <c r="JJ44" s="272"/>
      <c r="JK44" s="272"/>
      <c r="JL44" s="272"/>
      <c r="JM44" s="272"/>
      <c r="JN44" s="272"/>
      <c r="JO44" s="272"/>
      <c r="JP44" s="272"/>
      <c r="JQ44" s="272"/>
      <c r="JR44" s="272"/>
    </row>
    <row r="45" spans="1:278" ht="40.200000000000003" customHeight="1" x14ac:dyDescent="0.25">
      <c r="A45" s="457">
        <f>'Mapa Final'!A43</f>
        <v>8</v>
      </c>
      <c r="B45" s="460" t="str">
        <f>'Mapa Final'!B43</f>
        <v>Incendio dentro de la edificación</v>
      </c>
      <c r="C45" s="461" t="str">
        <f>'Mapa Final'!C43</f>
        <v>Afectación Económica</v>
      </c>
      <c r="D45" s="461" t="str">
        <f>'Mapa Final'!D43</f>
        <v xml:space="preserve">Que entre en contacto con fuentes de ignición (corto circuito) material combustible como papel, muebles almacenados y en uso, insumos de construcción, insumos de aseo, tanque de ACPM, conexión de gas natural, residuos </v>
      </c>
      <c r="E45" s="464" t="str">
        <f>'Mapa Final'!E43</f>
        <v>Sobrecarga por uso de electrodomésticos en las instalaciones</v>
      </c>
      <c r="F45" s="464" t="str">
        <f>'Mapa Final'!F43</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64" t="str">
        <f>'Mapa Final'!G43</f>
        <v>Daños Activos Fijos/Eventos Externos</v>
      </c>
      <c r="H45" s="467" t="str">
        <f>'Mapa Final'!I43</f>
        <v>Baja</v>
      </c>
      <c r="I45" s="470" t="str">
        <f>'Mapa Final'!L43</f>
        <v>Catastrófico</v>
      </c>
      <c r="J45" s="473" t="str">
        <f>'Mapa Final'!N43</f>
        <v>Extremo</v>
      </c>
      <c r="K45" s="450" t="str">
        <f>'Mapa Final'!AA43</f>
        <v>Baja</v>
      </c>
      <c r="L45" s="450" t="str">
        <f>'Mapa Final'!AE43</f>
        <v>Mayor</v>
      </c>
      <c r="M45" s="476" t="str">
        <f>'Mapa Final'!AG43</f>
        <v xml:space="preserve">Alto </v>
      </c>
      <c r="N45" s="450" t="str">
        <f>'Mapa Final'!AH43</f>
        <v>Reducir(mitigar)</v>
      </c>
      <c r="O45" s="453" t="s">
        <v>598</v>
      </c>
      <c r="P45" s="453" t="s">
        <v>587</v>
      </c>
      <c r="Q45" s="453"/>
      <c r="R45" s="455">
        <v>44287</v>
      </c>
      <c r="S45" s="455">
        <v>44377</v>
      </c>
      <c r="T45" s="453" t="s">
        <v>599</v>
      </c>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71"/>
      <c r="DB45" s="271"/>
      <c r="DC45" s="271"/>
      <c r="DD45" s="271"/>
      <c r="DE45" s="271"/>
      <c r="DF45" s="271"/>
      <c r="DG45" s="271"/>
      <c r="DH45" s="271"/>
      <c r="DI45" s="271"/>
      <c r="DJ45" s="271"/>
      <c r="DK45" s="271"/>
      <c r="DL45" s="271"/>
      <c r="DM45" s="271"/>
      <c r="DN45" s="271"/>
      <c r="DO45" s="271"/>
      <c r="DP45" s="271"/>
      <c r="DQ45" s="271"/>
      <c r="DR45" s="271"/>
      <c r="DS45" s="271"/>
      <c r="DT45" s="271"/>
      <c r="DU45" s="271"/>
      <c r="DV45" s="271"/>
      <c r="DW45" s="271"/>
      <c r="DX45" s="271"/>
      <c r="DY45" s="271"/>
      <c r="DZ45" s="271"/>
      <c r="EA45" s="271"/>
      <c r="EB45" s="271"/>
      <c r="EC45" s="271"/>
      <c r="ED45" s="271"/>
      <c r="EE45" s="271"/>
      <c r="EF45" s="271"/>
      <c r="EG45" s="271"/>
      <c r="EH45" s="271"/>
      <c r="EI45" s="271"/>
      <c r="EJ45" s="271"/>
      <c r="EK45" s="271"/>
      <c r="EL45" s="271"/>
      <c r="EM45" s="271"/>
      <c r="EN45" s="271"/>
      <c r="EO45" s="271"/>
      <c r="EP45" s="271"/>
      <c r="EQ45" s="271"/>
      <c r="ER45" s="271"/>
      <c r="ES45" s="271"/>
      <c r="ET45" s="271"/>
      <c r="EU45" s="271"/>
      <c r="EV45" s="271"/>
      <c r="EW45" s="271"/>
      <c r="EX45" s="271"/>
      <c r="EY45" s="271"/>
      <c r="EZ45" s="271"/>
      <c r="FA45" s="271"/>
      <c r="FB45" s="271"/>
      <c r="FC45" s="271"/>
      <c r="FD45" s="271"/>
      <c r="FE45" s="271"/>
      <c r="FF45" s="271"/>
      <c r="FG45" s="271"/>
      <c r="FH45" s="271"/>
      <c r="FI45" s="271"/>
      <c r="FJ45" s="271"/>
      <c r="FK45" s="271"/>
      <c r="FL45" s="271"/>
      <c r="FM45" s="271"/>
      <c r="FN45" s="271"/>
      <c r="FO45" s="271"/>
      <c r="FP45" s="271"/>
      <c r="FQ45" s="271"/>
      <c r="FR45" s="271"/>
      <c r="FS45" s="271"/>
      <c r="FT45" s="271"/>
      <c r="FU45" s="272"/>
      <c r="FV45" s="272"/>
      <c r="FW45" s="272"/>
      <c r="FX45" s="272"/>
      <c r="FY45" s="272"/>
      <c r="FZ45" s="272"/>
      <c r="GA45" s="272"/>
      <c r="GB45" s="272"/>
      <c r="GC45" s="272"/>
      <c r="GD45" s="272"/>
      <c r="GE45" s="272"/>
      <c r="GF45" s="272"/>
      <c r="GG45" s="272"/>
      <c r="GH45" s="272"/>
      <c r="GI45" s="272"/>
      <c r="GJ45" s="272"/>
      <c r="GK45" s="272"/>
      <c r="GL45" s="272"/>
      <c r="GM45" s="272"/>
      <c r="GN45" s="272"/>
      <c r="GO45" s="272"/>
      <c r="GP45" s="272"/>
      <c r="GQ45" s="272"/>
      <c r="GR45" s="272"/>
      <c r="GS45" s="272"/>
      <c r="GT45" s="272"/>
      <c r="GU45" s="272"/>
      <c r="GV45" s="272"/>
      <c r="GW45" s="272"/>
      <c r="GX45" s="272"/>
      <c r="GY45" s="272"/>
      <c r="GZ45" s="272"/>
      <c r="HA45" s="272"/>
      <c r="HB45" s="272"/>
      <c r="HC45" s="272"/>
      <c r="HD45" s="272"/>
      <c r="HE45" s="272"/>
      <c r="HF45" s="272"/>
      <c r="HG45" s="272"/>
      <c r="HH45" s="272"/>
      <c r="HI45" s="272"/>
      <c r="HJ45" s="272"/>
      <c r="HK45" s="272"/>
      <c r="HL45" s="272"/>
      <c r="HM45" s="272"/>
      <c r="HN45" s="272"/>
      <c r="HO45" s="272"/>
      <c r="HP45" s="272"/>
      <c r="HQ45" s="272"/>
      <c r="HR45" s="272"/>
      <c r="HS45" s="272"/>
      <c r="HT45" s="272"/>
      <c r="HU45" s="272"/>
      <c r="HV45" s="272"/>
      <c r="HW45" s="272"/>
      <c r="HX45" s="272"/>
      <c r="HY45" s="272"/>
      <c r="HZ45" s="272"/>
      <c r="IA45" s="272"/>
      <c r="IB45" s="272"/>
      <c r="IC45" s="272"/>
      <c r="ID45" s="272"/>
      <c r="IE45" s="272"/>
      <c r="IF45" s="272"/>
      <c r="IG45" s="272"/>
      <c r="IH45" s="272"/>
      <c r="II45" s="272"/>
      <c r="IJ45" s="272"/>
      <c r="IK45" s="272"/>
      <c r="IL45" s="272"/>
      <c r="IM45" s="272"/>
      <c r="IN45" s="272"/>
      <c r="IO45" s="272"/>
      <c r="IP45" s="272"/>
      <c r="IQ45" s="272"/>
      <c r="IR45" s="272"/>
      <c r="IS45" s="272"/>
      <c r="IT45" s="272"/>
      <c r="IU45" s="272"/>
      <c r="IV45" s="272"/>
      <c r="IW45" s="272"/>
      <c r="IX45" s="272"/>
      <c r="IY45" s="272"/>
      <c r="IZ45" s="272"/>
      <c r="JA45" s="272"/>
      <c r="JB45" s="272"/>
      <c r="JC45" s="272"/>
      <c r="JD45" s="272"/>
      <c r="JE45" s="272"/>
      <c r="JF45" s="272"/>
      <c r="JG45" s="272"/>
      <c r="JH45" s="272"/>
      <c r="JI45" s="272"/>
      <c r="JJ45" s="272"/>
      <c r="JK45" s="272"/>
      <c r="JL45" s="272"/>
      <c r="JM45" s="272"/>
      <c r="JN45" s="272"/>
      <c r="JO45" s="272"/>
      <c r="JP45" s="272"/>
      <c r="JQ45" s="272"/>
      <c r="JR45" s="272"/>
    </row>
    <row r="46" spans="1:278" ht="40.200000000000003" customHeight="1" x14ac:dyDescent="0.25">
      <c r="A46" s="458"/>
      <c r="B46" s="510"/>
      <c r="C46" s="462"/>
      <c r="D46" s="462"/>
      <c r="E46" s="465"/>
      <c r="F46" s="465"/>
      <c r="G46" s="465"/>
      <c r="H46" s="468"/>
      <c r="I46" s="471"/>
      <c r="J46" s="474"/>
      <c r="K46" s="451"/>
      <c r="L46" s="451"/>
      <c r="M46" s="477"/>
      <c r="N46" s="451"/>
      <c r="O46" s="338"/>
      <c r="P46" s="338"/>
      <c r="Q46" s="338"/>
      <c r="R46" s="376"/>
      <c r="S46" s="376"/>
      <c r="T46" s="338"/>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271"/>
      <c r="CO46" s="271"/>
      <c r="CP46" s="271"/>
      <c r="CQ46" s="271"/>
      <c r="CR46" s="271"/>
      <c r="CS46" s="271"/>
      <c r="CT46" s="271"/>
      <c r="CU46" s="271"/>
      <c r="CV46" s="271"/>
      <c r="CW46" s="271"/>
      <c r="CX46" s="271"/>
      <c r="CY46" s="271"/>
      <c r="CZ46" s="271"/>
      <c r="DA46" s="271"/>
      <c r="DB46" s="271"/>
      <c r="DC46" s="271"/>
      <c r="DD46" s="271"/>
      <c r="DE46" s="271"/>
      <c r="DF46" s="271"/>
      <c r="DG46" s="271"/>
      <c r="DH46" s="271"/>
      <c r="DI46" s="271"/>
      <c r="DJ46" s="271"/>
      <c r="DK46" s="271"/>
      <c r="DL46" s="271"/>
      <c r="DM46" s="271"/>
      <c r="DN46" s="271"/>
      <c r="DO46" s="271"/>
      <c r="DP46" s="271"/>
      <c r="DQ46" s="271"/>
      <c r="DR46" s="271"/>
      <c r="DS46" s="271"/>
      <c r="DT46" s="271"/>
      <c r="DU46" s="271"/>
      <c r="DV46" s="271"/>
      <c r="DW46" s="271"/>
      <c r="DX46" s="271"/>
      <c r="DY46" s="271"/>
      <c r="DZ46" s="271"/>
      <c r="EA46" s="271"/>
      <c r="EB46" s="271"/>
      <c r="EC46" s="271"/>
      <c r="ED46" s="271"/>
      <c r="EE46" s="271"/>
      <c r="EF46" s="271"/>
      <c r="EG46" s="271"/>
      <c r="EH46" s="271"/>
      <c r="EI46" s="271"/>
      <c r="EJ46" s="271"/>
      <c r="EK46" s="271"/>
      <c r="EL46" s="271"/>
      <c r="EM46" s="271"/>
      <c r="EN46" s="271"/>
      <c r="EO46" s="271"/>
      <c r="EP46" s="271"/>
      <c r="EQ46" s="271"/>
      <c r="ER46" s="271"/>
      <c r="ES46" s="271"/>
      <c r="ET46" s="271"/>
      <c r="EU46" s="271"/>
      <c r="EV46" s="271"/>
      <c r="EW46" s="271"/>
      <c r="EX46" s="271"/>
      <c r="EY46" s="271"/>
      <c r="EZ46" s="271"/>
      <c r="FA46" s="271"/>
      <c r="FB46" s="271"/>
      <c r="FC46" s="271"/>
      <c r="FD46" s="271"/>
      <c r="FE46" s="271"/>
      <c r="FF46" s="271"/>
      <c r="FG46" s="271"/>
      <c r="FH46" s="271"/>
      <c r="FI46" s="271"/>
      <c r="FJ46" s="271"/>
      <c r="FK46" s="271"/>
      <c r="FL46" s="271"/>
      <c r="FM46" s="271"/>
      <c r="FN46" s="271"/>
      <c r="FO46" s="271"/>
      <c r="FP46" s="271"/>
      <c r="FQ46" s="271"/>
      <c r="FR46" s="271"/>
      <c r="FS46" s="271"/>
      <c r="FT46" s="271"/>
      <c r="FU46" s="272"/>
      <c r="FV46" s="272"/>
      <c r="FW46" s="272"/>
      <c r="FX46" s="272"/>
      <c r="FY46" s="272"/>
      <c r="FZ46" s="272"/>
      <c r="GA46" s="272"/>
      <c r="GB46" s="272"/>
      <c r="GC46" s="272"/>
      <c r="GD46" s="272"/>
      <c r="GE46" s="272"/>
      <c r="GF46" s="272"/>
      <c r="GG46" s="272"/>
      <c r="GH46" s="272"/>
      <c r="GI46" s="272"/>
      <c r="GJ46" s="272"/>
      <c r="GK46" s="272"/>
      <c r="GL46" s="272"/>
      <c r="GM46" s="272"/>
      <c r="GN46" s="272"/>
      <c r="GO46" s="272"/>
      <c r="GP46" s="272"/>
      <c r="GQ46" s="272"/>
      <c r="GR46" s="272"/>
      <c r="GS46" s="272"/>
      <c r="GT46" s="272"/>
      <c r="GU46" s="272"/>
      <c r="GV46" s="272"/>
      <c r="GW46" s="272"/>
      <c r="GX46" s="272"/>
      <c r="GY46" s="272"/>
      <c r="GZ46" s="272"/>
      <c r="HA46" s="272"/>
      <c r="HB46" s="272"/>
      <c r="HC46" s="272"/>
      <c r="HD46" s="272"/>
      <c r="HE46" s="272"/>
      <c r="HF46" s="272"/>
      <c r="HG46" s="272"/>
      <c r="HH46" s="272"/>
      <c r="HI46" s="272"/>
      <c r="HJ46" s="272"/>
      <c r="HK46" s="272"/>
      <c r="HL46" s="272"/>
      <c r="HM46" s="272"/>
      <c r="HN46" s="272"/>
      <c r="HO46" s="272"/>
      <c r="HP46" s="272"/>
      <c r="HQ46" s="272"/>
      <c r="HR46" s="272"/>
      <c r="HS46" s="272"/>
      <c r="HT46" s="272"/>
      <c r="HU46" s="272"/>
      <c r="HV46" s="272"/>
      <c r="HW46" s="272"/>
      <c r="HX46" s="272"/>
      <c r="HY46" s="272"/>
      <c r="HZ46" s="272"/>
      <c r="IA46" s="272"/>
      <c r="IB46" s="272"/>
      <c r="IC46" s="272"/>
      <c r="ID46" s="272"/>
      <c r="IE46" s="272"/>
      <c r="IF46" s="272"/>
      <c r="IG46" s="272"/>
      <c r="IH46" s="272"/>
      <c r="II46" s="272"/>
      <c r="IJ46" s="272"/>
      <c r="IK46" s="272"/>
      <c r="IL46" s="272"/>
      <c r="IM46" s="272"/>
      <c r="IN46" s="272"/>
      <c r="IO46" s="272"/>
      <c r="IP46" s="272"/>
      <c r="IQ46" s="272"/>
      <c r="IR46" s="272"/>
      <c r="IS46" s="272"/>
      <c r="IT46" s="272"/>
      <c r="IU46" s="272"/>
      <c r="IV46" s="272"/>
      <c r="IW46" s="272"/>
      <c r="IX46" s="272"/>
      <c r="IY46" s="272"/>
      <c r="IZ46" s="272"/>
      <c r="JA46" s="272"/>
      <c r="JB46" s="272"/>
      <c r="JC46" s="272"/>
      <c r="JD46" s="272"/>
      <c r="JE46" s="272"/>
      <c r="JF46" s="272"/>
      <c r="JG46" s="272"/>
      <c r="JH46" s="272"/>
      <c r="JI46" s="272"/>
      <c r="JJ46" s="272"/>
      <c r="JK46" s="272"/>
      <c r="JL46" s="272"/>
      <c r="JM46" s="272"/>
      <c r="JN46" s="272"/>
      <c r="JO46" s="272"/>
      <c r="JP46" s="272"/>
      <c r="JQ46" s="272"/>
      <c r="JR46" s="272"/>
    </row>
    <row r="47" spans="1:278" ht="40.200000000000003" customHeight="1" x14ac:dyDescent="0.25">
      <c r="A47" s="458"/>
      <c r="B47" s="510"/>
      <c r="C47" s="462"/>
      <c r="D47" s="462"/>
      <c r="E47" s="465"/>
      <c r="F47" s="465"/>
      <c r="G47" s="465"/>
      <c r="H47" s="468"/>
      <c r="I47" s="471"/>
      <c r="J47" s="474"/>
      <c r="K47" s="451"/>
      <c r="L47" s="451"/>
      <c r="M47" s="477"/>
      <c r="N47" s="451"/>
      <c r="O47" s="338"/>
      <c r="P47" s="338"/>
      <c r="Q47" s="338"/>
      <c r="R47" s="376"/>
      <c r="S47" s="376"/>
      <c r="T47" s="338"/>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c r="DG47" s="271"/>
      <c r="DH47" s="271"/>
      <c r="DI47" s="271"/>
      <c r="DJ47" s="271"/>
      <c r="DK47" s="271"/>
      <c r="DL47" s="271"/>
      <c r="DM47" s="271"/>
      <c r="DN47" s="271"/>
      <c r="DO47" s="271"/>
      <c r="DP47" s="271"/>
      <c r="DQ47" s="271"/>
      <c r="DR47" s="271"/>
      <c r="DS47" s="271"/>
      <c r="DT47" s="271"/>
      <c r="DU47" s="271"/>
      <c r="DV47" s="271"/>
      <c r="DW47" s="271"/>
      <c r="DX47" s="271"/>
      <c r="DY47" s="271"/>
      <c r="DZ47" s="271"/>
      <c r="EA47" s="271"/>
      <c r="EB47" s="271"/>
      <c r="EC47" s="271"/>
      <c r="ED47" s="271"/>
      <c r="EE47" s="271"/>
      <c r="EF47" s="271"/>
      <c r="EG47" s="271"/>
      <c r="EH47" s="271"/>
      <c r="EI47" s="271"/>
      <c r="EJ47" s="271"/>
      <c r="EK47" s="271"/>
      <c r="EL47" s="271"/>
      <c r="EM47" s="271"/>
      <c r="EN47" s="271"/>
      <c r="EO47" s="271"/>
      <c r="EP47" s="271"/>
      <c r="EQ47" s="271"/>
      <c r="ER47" s="271"/>
      <c r="ES47" s="271"/>
      <c r="ET47" s="271"/>
      <c r="EU47" s="271"/>
      <c r="EV47" s="271"/>
      <c r="EW47" s="271"/>
      <c r="EX47" s="271"/>
      <c r="EY47" s="271"/>
      <c r="EZ47" s="271"/>
      <c r="FA47" s="271"/>
      <c r="FB47" s="271"/>
      <c r="FC47" s="271"/>
      <c r="FD47" s="271"/>
      <c r="FE47" s="271"/>
      <c r="FF47" s="271"/>
      <c r="FG47" s="271"/>
      <c r="FH47" s="271"/>
      <c r="FI47" s="271"/>
      <c r="FJ47" s="271"/>
      <c r="FK47" s="271"/>
      <c r="FL47" s="271"/>
      <c r="FM47" s="271"/>
      <c r="FN47" s="271"/>
      <c r="FO47" s="271"/>
      <c r="FP47" s="271"/>
      <c r="FQ47" s="271"/>
      <c r="FR47" s="271"/>
      <c r="FS47" s="271"/>
      <c r="FT47" s="271"/>
      <c r="FU47" s="272"/>
      <c r="FV47" s="272"/>
      <c r="FW47" s="272"/>
      <c r="FX47" s="272"/>
      <c r="FY47" s="272"/>
      <c r="FZ47" s="272"/>
      <c r="GA47" s="272"/>
      <c r="GB47" s="272"/>
      <c r="GC47" s="272"/>
      <c r="GD47" s="272"/>
      <c r="GE47" s="272"/>
      <c r="GF47" s="272"/>
      <c r="GG47" s="272"/>
      <c r="GH47" s="272"/>
      <c r="GI47" s="272"/>
      <c r="GJ47" s="272"/>
      <c r="GK47" s="272"/>
      <c r="GL47" s="272"/>
      <c r="GM47" s="272"/>
      <c r="GN47" s="272"/>
      <c r="GO47" s="272"/>
      <c r="GP47" s="272"/>
      <c r="GQ47" s="272"/>
      <c r="GR47" s="272"/>
      <c r="GS47" s="272"/>
      <c r="GT47" s="272"/>
      <c r="GU47" s="272"/>
      <c r="GV47" s="272"/>
      <c r="GW47" s="272"/>
      <c r="GX47" s="272"/>
      <c r="GY47" s="272"/>
      <c r="GZ47" s="272"/>
      <c r="HA47" s="272"/>
      <c r="HB47" s="272"/>
      <c r="HC47" s="272"/>
      <c r="HD47" s="272"/>
      <c r="HE47" s="272"/>
      <c r="HF47" s="272"/>
      <c r="HG47" s="272"/>
      <c r="HH47" s="272"/>
      <c r="HI47" s="272"/>
      <c r="HJ47" s="272"/>
      <c r="HK47" s="272"/>
      <c r="HL47" s="272"/>
      <c r="HM47" s="272"/>
      <c r="HN47" s="272"/>
      <c r="HO47" s="272"/>
      <c r="HP47" s="272"/>
      <c r="HQ47" s="272"/>
      <c r="HR47" s="272"/>
      <c r="HS47" s="272"/>
      <c r="HT47" s="272"/>
      <c r="HU47" s="272"/>
      <c r="HV47" s="272"/>
      <c r="HW47" s="272"/>
      <c r="HX47" s="272"/>
      <c r="HY47" s="272"/>
      <c r="HZ47" s="272"/>
      <c r="IA47" s="272"/>
      <c r="IB47" s="272"/>
      <c r="IC47" s="272"/>
      <c r="ID47" s="272"/>
      <c r="IE47" s="272"/>
      <c r="IF47" s="272"/>
      <c r="IG47" s="272"/>
      <c r="IH47" s="272"/>
      <c r="II47" s="272"/>
      <c r="IJ47" s="272"/>
      <c r="IK47" s="272"/>
      <c r="IL47" s="272"/>
      <c r="IM47" s="272"/>
      <c r="IN47" s="272"/>
      <c r="IO47" s="272"/>
      <c r="IP47" s="272"/>
      <c r="IQ47" s="272"/>
      <c r="IR47" s="272"/>
      <c r="IS47" s="272"/>
      <c r="IT47" s="272"/>
      <c r="IU47" s="272"/>
      <c r="IV47" s="272"/>
      <c r="IW47" s="272"/>
      <c r="IX47" s="272"/>
      <c r="IY47" s="272"/>
      <c r="IZ47" s="272"/>
      <c r="JA47" s="272"/>
      <c r="JB47" s="272"/>
      <c r="JC47" s="272"/>
      <c r="JD47" s="272"/>
      <c r="JE47" s="272"/>
      <c r="JF47" s="272"/>
      <c r="JG47" s="272"/>
      <c r="JH47" s="272"/>
      <c r="JI47" s="272"/>
      <c r="JJ47" s="272"/>
      <c r="JK47" s="272"/>
      <c r="JL47" s="272"/>
      <c r="JM47" s="272"/>
      <c r="JN47" s="272"/>
      <c r="JO47" s="272"/>
      <c r="JP47" s="272"/>
      <c r="JQ47" s="272"/>
      <c r="JR47" s="272"/>
    </row>
    <row r="48" spans="1:278" ht="40.200000000000003" customHeight="1" x14ac:dyDescent="0.25">
      <c r="A48" s="458"/>
      <c r="B48" s="510"/>
      <c r="C48" s="462"/>
      <c r="D48" s="462"/>
      <c r="E48" s="465"/>
      <c r="F48" s="465"/>
      <c r="G48" s="465"/>
      <c r="H48" s="468"/>
      <c r="I48" s="471"/>
      <c r="J48" s="474"/>
      <c r="K48" s="451"/>
      <c r="L48" s="451"/>
      <c r="M48" s="477"/>
      <c r="N48" s="451"/>
      <c r="O48" s="338"/>
      <c r="P48" s="338"/>
      <c r="Q48" s="338"/>
      <c r="R48" s="376"/>
      <c r="S48" s="376"/>
      <c r="T48" s="338"/>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271"/>
      <c r="CO48" s="271"/>
      <c r="CP48" s="271"/>
      <c r="CQ48" s="271"/>
      <c r="CR48" s="271"/>
      <c r="CS48" s="271"/>
      <c r="CT48" s="271"/>
      <c r="CU48" s="271"/>
      <c r="CV48" s="271"/>
      <c r="CW48" s="271"/>
      <c r="CX48" s="271"/>
      <c r="CY48" s="271"/>
      <c r="CZ48" s="271"/>
      <c r="DA48" s="271"/>
      <c r="DB48" s="271"/>
      <c r="DC48" s="271"/>
      <c r="DD48" s="271"/>
      <c r="DE48" s="271"/>
      <c r="DF48" s="271"/>
      <c r="DG48" s="271"/>
      <c r="DH48" s="271"/>
      <c r="DI48" s="271"/>
      <c r="DJ48" s="271"/>
      <c r="DK48" s="271"/>
      <c r="DL48" s="271"/>
      <c r="DM48" s="271"/>
      <c r="DN48" s="271"/>
      <c r="DO48" s="271"/>
      <c r="DP48" s="271"/>
      <c r="DQ48" s="271"/>
      <c r="DR48" s="271"/>
      <c r="DS48" s="271"/>
      <c r="DT48" s="271"/>
      <c r="DU48" s="271"/>
      <c r="DV48" s="271"/>
      <c r="DW48" s="271"/>
      <c r="DX48" s="271"/>
      <c r="DY48" s="271"/>
      <c r="DZ48" s="271"/>
      <c r="EA48" s="271"/>
      <c r="EB48" s="271"/>
      <c r="EC48" s="271"/>
      <c r="ED48" s="271"/>
      <c r="EE48" s="271"/>
      <c r="EF48" s="271"/>
      <c r="EG48" s="271"/>
      <c r="EH48" s="271"/>
      <c r="EI48" s="271"/>
      <c r="EJ48" s="271"/>
      <c r="EK48" s="271"/>
      <c r="EL48" s="271"/>
      <c r="EM48" s="271"/>
      <c r="EN48" s="271"/>
      <c r="EO48" s="271"/>
      <c r="EP48" s="271"/>
      <c r="EQ48" s="271"/>
      <c r="ER48" s="271"/>
      <c r="ES48" s="271"/>
      <c r="ET48" s="271"/>
      <c r="EU48" s="271"/>
      <c r="EV48" s="271"/>
      <c r="EW48" s="271"/>
      <c r="EX48" s="271"/>
      <c r="EY48" s="271"/>
      <c r="EZ48" s="271"/>
      <c r="FA48" s="271"/>
      <c r="FB48" s="271"/>
      <c r="FC48" s="271"/>
      <c r="FD48" s="271"/>
      <c r="FE48" s="271"/>
      <c r="FF48" s="271"/>
      <c r="FG48" s="271"/>
      <c r="FH48" s="271"/>
      <c r="FI48" s="271"/>
      <c r="FJ48" s="271"/>
      <c r="FK48" s="271"/>
      <c r="FL48" s="271"/>
      <c r="FM48" s="271"/>
      <c r="FN48" s="271"/>
      <c r="FO48" s="271"/>
      <c r="FP48" s="271"/>
      <c r="FQ48" s="271"/>
      <c r="FR48" s="271"/>
      <c r="FS48" s="271"/>
      <c r="FT48" s="271"/>
      <c r="FU48" s="272"/>
      <c r="FV48" s="272"/>
      <c r="FW48" s="272"/>
      <c r="FX48" s="272"/>
      <c r="FY48" s="272"/>
      <c r="FZ48" s="272"/>
      <c r="GA48" s="272"/>
      <c r="GB48" s="272"/>
      <c r="GC48" s="272"/>
      <c r="GD48" s="272"/>
      <c r="GE48" s="272"/>
      <c r="GF48" s="272"/>
      <c r="GG48" s="272"/>
      <c r="GH48" s="272"/>
      <c r="GI48" s="272"/>
      <c r="GJ48" s="272"/>
      <c r="GK48" s="272"/>
      <c r="GL48" s="272"/>
      <c r="GM48" s="272"/>
      <c r="GN48" s="272"/>
      <c r="GO48" s="272"/>
      <c r="GP48" s="272"/>
      <c r="GQ48" s="272"/>
      <c r="GR48" s="272"/>
      <c r="GS48" s="272"/>
      <c r="GT48" s="272"/>
      <c r="GU48" s="272"/>
      <c r="GV48" s="272"/>
      <c r="GW48" s="272"/>
      <c r="GX48" s="272"/>
      <c r="GY48" s="272"/>
      <c r="GZ48" s="272"/>
      <c r="HA48" s="272"/>
      <c r="HB48" s="272"/>
      <c r="HC48" s="272"/>
      <c r="HD48" s="272"/>
      <c r="HE48" s="272"/>
      <c r="HF48" s="272"/>
      <c r="HG48" s="272"/>
      <c r="HH48" s="272"/>
      <c r="HI48" s="272"/>
      <c r="HJ48" s="272"/>
      <c r="HK48" s="272"/>
      <c r="HL48" s="272"/>
      <c r="HM48" s="272"/>
      <c r="HN48" s="272"/>
      <c r="HO48" s="272"/>
      <c r="HP48" s="272"/>
      <c r="HQ48" s="272"/>
      <c r="HR48" s="272"/>
      <c r="HS48" s="272"/>
      <c r="HT48" s="272"/>
      <c r="HU48" s="272"/>
      <c r="HV48" s="272"/>
      <c r="HW48" s="272"/>
      <c r="HX48" s="272"/>
      <c r="HY48" s="272"/>
      <c r="HZ48" s="272"/>
      <c r="IA48" s="272"/>
      <c r="IB48" s="272"/>
      <c r="IC48" s="272"/>
      <c r="ID48" s="272"/>
      <c r="IE48" s="272"/>
      <c r="IF48" s="272"/>
      <c r="IG48" s="272"/>
      <c r="IH48" s="272"/>
      <c r="II48" s="272"/>
      <c r="IJ48" s="272"/>
      <c r="IK48" s="272"/>
      <c r="IL48" s="272"/>
      <c r="IM48" s="272"/>
      <c r="IN48" s="272"/>
      <c r="IO48" s="272"/>
      <c r="IP48" s="272"/>
      <c r="IQ48" s="272"/>
      <c r="IR48" s="272"/>
      <c r="IS48" s="272"/>
      <c r="IT48" s="272"/>
      <c r="IU48" s="272"/>
      <c r="IV48" s="272"/>
      <c r="IW48" s="272"/>
      <c r="IX48" s="272"/>
      <c r="IY48" s="272"/>
      <c r="IZ48" s="272"/>
      <c r="JA48" s="272"/>
      <c r="JB48" s="272"/>
      <c r="JC48" s="272"/>
      <c r="JD48" s="272"/>
      <c r="JE48" s="272"/>
      <c r="JF48" s="272"/>
      <c r="JG48" s="272"/>
      <c r="JH48" s="272"/>
      <c r="JI48" s="272"/>
      <c r="JJ48" s="272"/>
      <c r="JK48" s="272"/>
      <c r="JL48" s="272"/>
      <c r="JM48" s="272"/>
      <c r="JN48" s="272"/>
      <c r="JO48" s="272"/>
      <c r="JP48" s="272"/>
      <c r="JQ48" s="272"/>
      <c r="JR48" s="272"/>
    </row>
    <row r="49" spans="1:278" ht="40.200000000000003" customHeight="1" x14ac:dyDescent="0.25">
      <c r="A49" s="459"/>
      <c r="B49" s="511"/>
      <c r="C49" s="463"/>
      <c r="D49" s="463"/>
      <c r="E49" s="466"/>
      <c r="F49" s="466"/>
      <c r="G49" s="466"/>
      <c r="H49" s="469"/>
      <c r="I49" s="472"/>
      <c r="J49" s="475"/>
      <c r="K49" s="452"/>
      <c r="L49" s="452"/>
      <c r="M49" s="478"/>
      <c r="N49" s="452"/>
      <c r="O49" s="454"/>
      <c r="P49" s="454"/>
      <c r="Q49" s="454"/>
      <c r="R49" s="456"/>
      <c r="S49" s="456"/>
      <c r="T49" s="454"/>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c r="CR49" s="271"/>
      <c r="CS49" s="271"/>
      <c r="CT49" s="271"/>
      <c r="CU49" s="271"/>
      <c r="CV49" s="271"/>
      <c r="CW49" s="271"/>
      <c r="CX49" s="271"/>
      <c r="CY49" s="271"/>
      <c r="CZ49" s="271"/>
      <c r="DA49" s="271"/>
      <c r="DB49" s="271"/>
      <c r="DC49" s="271"/>
      <c r="DD49" s="271"/>
      <c r="DE49" s="271"/>
      <c r="DF49" s="271"/>
      <c r="DG49" s="271"/>
      <c r="DH49" s="271"/>
      <c r="DI49" s="271"/>
      <c r="DJ49" s="271"/>
      <c r="DK49" s="271"/>
      <c r="DL49" s="271"/>
      <c r="DM49" s="271"/>
      <c r="DN49" s="271"/>
      <c r="DO49" s="271"/>
      <c r="DP49" s="271"/>
      <c r="DQ49" s="271"/>
      <c r="DR49" s="271"/>
      <c r="DS49" s="271"/>
      <c r="DT49" s="271"/>
      <c r="DU49" s="271"/>
      <c r="DV49" s="271"/>
      <c r="DW49" s="271"/>
      <c r="DX49" s="271"/>
      <c r="DY49" s="271"/>
      <c r="DZ49" s="271"/>
      <c r="EA49" s="271"/>
      <c r="EB49" s="271"/>
      <c r="EC49" s="271"/>
      <c r="ED49" s="271"/>
      <c r="EE49" s="271"/>
      <c r="EF49" s="271"/>
      <c r="EG49" s="271"/>
      <c r="EH49" s="271"/>
      <c r="EI49" s="271"/>
      <c r="EJ49" s="271"/>
      <c r="EK49" s="271"/>
      <c r="EL49" s="271"/>
      <c r="EM49" s="271"/>
      <c r="EN49" s="271"/>
      <c r="EO49" s="271"/>
      <c r="EP49" s="271"/>
      <c r="EQ49" s="271"/>
      <c r="ER49" s="271"/>
      <c r="ES49" s="271"/>
      <c r="ET49" s="271"/>
      <c r="EU49" s="271"/>
      <c r="EV49" s="271"/>
      <c r="EW49" s="271"/>
      <c r="EX49" s="271"/>
      <c r="EY49" s="271"/>
      <c r="EZ49" s="271"/>
      <c r="FA49" s="271"/>
      <c r="FB49" s="271"/>
      <c r="FC49" s="271"/>
      <c r="FD49" s="271"/>
      <c r="FE49" s="271"/>
      <c r="FF49" s="271"/>
      <c r="FG49" s="271"/>
      <c r="FH49" s="271"/>
      <c r="FI49" s="271"/>
      <c r="FJ49" s="271"/>
      <c r="FK49" s="271"/>
      <c r="FL49" s="271"/>
      <c r="FM49" s="271"/>
      <c r="FN49" s="271"/>
      <c r="FO49" s="271"/>
      <c r="FP49" s="271"/>
      <c r="FQ49" s="271"/>
      <c r="FR49" s="271"/>
      <c r="FS49" s="271"/>
      <c r="FT49" s="271"/>
      <c r="FU49" s="272"/>
      <c r="FV49" s="272"/>
      <c r="FW49" s="272"/>
      <c r="FX49" s="272"/>
      <c r="FY49" s="272"/>
      <c r="FZ49" s="272"/>
      <c r="GA49" s="272"/>
      <c r="GB49" s="272"/>
      <c r="GC49" s="272"/>
      <c r="GD49" s="272"/>
      <c r="GE49" s="272"/>
      <c r="GF49" s="272"/>
      <c r="GG49" s="272"/>
      <c r="GH49" s="272"/>
      <c r="GI49" s="272"/>
      <c r="GJ49" s="272"/>
      <c r="GK49" s="272"/>
      <c r="GL49" s="272"/>
      <c r="GM49" s="272"/>
      <c r="GN49" s="272"/>
      <c r="GO49" s="272"/>
      <c r="GP49" s="272"/>
      <c r="GQ49" s="272"/>
      <c r="GR49" s="272"/>
      <c r="GS49" s="272"/>
      <c r="GT49" s="272"/>
      <c r="GU49" s="272"/>
      <c r="GV49" s="272"/>
      <c r="GW49" s="272"/>
      <c r="GX49" s="272"/>
      <c r="GY49" s="272"/>
      <c r="GZ49" s="272"/>
      <c r="HA49" s="272"/>
      <c r="HB49" s="272"/>
      <c r="HC49" s="272"/>
      <c r="HD49" s="272"/>
      <c r="HE49" s="272"/>
      <c r="HF49" s="272"/>
      <c r="HG49" s="272"/>
      <c r="HH49" s="272"/>
      <c r="HI49" s="272"/>
      <c r="HJ49" s="272"/>
      <c r="HK49" s="272"/>
      <c r="HL49" s="272"/>
      <c r="HM49" s="272"/>
      <c r="HN49" s="272"/>
      <c r="HO49" s="272"/>
      <c r="HP49" s="272"/>
      <c r="HQ49" s="272"/>
      <c r="HR49" s="272"/>
      <c r="HS49" s="272"/>
      <c r="HT49" s="272"/>
      <c r="HU49" s="272"/>
      <c r="HV49" s="272"/>
      <c r="HW49" s="272"/>
      <c r="HX49" s="272"/>
      <c r="HY49" s="272"/>
      <c r="HZ49" s="272"/>
      <c r="IA49" s="272"/>
      <c r="IB49" s="272"/>
      <c r="IC49" s="272"/>
      <c r="ID49" s="272"/>
      <c r="IE49" s="272"/>
      <c r="IF49" s="272"/>
      <c r="IG49" s="272"/>
      <c r="IH49" s="272"/>
      <c r="II49" s="272"/>
      <c r="IJ49" s="272"/>
      <c r="IK49" s="272"/>
      <c r="IL49" s="272"/>
      <c r="IM49" s="272"/>
      <c r="IN49" s="272"/>
      <c r="IO49" s="272"/>
      <c r="IP49" s="272"/>
      <c r="IQ49" s="272"/>
      <c r="IR49" s="272"/>
      <c r="IS49" s="272"/>
      <c r="IT49" s="272"/>
      <c r="IU49" s="272"/>
      <c r="IV49" s="272"/>
      <c r="IW49" s="272"/>
      <c r="IX49" s="272"/>
      <c r="IY49" s="272"/>
      <c r="IZ49" s="272"/>
      <c r="JA49" s="272"/>
      <c r="JB49" s="272"/>
      <c r="JC49" s="272"/>
      <c r="JD49" s="272"/>
      <c r="JE49" s="272"/>
      <c r="JF49" s="272"/>
      <c r="JG49" s="272"/>
      <c r="JH49" s="272"/>
      <c r="JI49" s="272"/>
      <c r="JJ49" s="272"/>
      <c r="JK49" s="272"/>
      <c r="JL49" s="272"/>
      <c r="JM49" s="272"/>
      <c r="JN49" s="272"/>
      <c r="JO49" s="272"/>
      <c r="JP49" s="272"/>
      <c r="JQ49" s="272"/>
      <c r="JR49" s="272"/>
    </row>
    <row r="50" spans="1:278" ht="40.200000000000003" customHeight="1" x14ac:dyDescent="0.25">
      <c r="A50" s="457">
        <f>'Mapa Final'!A47</f>
        <v>9</v>
      </c>
      <c r="B50" s="460" t="str">
        <f>'Mapa Final'!B47</f>
        <v>Inundación dentro de la edificación</v>
      </c>
      <c r="C50" s="461" t="str">
        <f>'Mapa Final'!C47</f>
        <v>Afectación en la Prestación del Servicio de Justicia</v>
      </c>
      <c r="D50" s="461" t="str">
        <f>'Mapa Final'!D47</f>
        <v>Lluvias torrenciales en la temporada invernal</v>
      </c>
      <c r="E50" s="464" t="str">
        <f>'Mapa Final'!E47</f>
        <v>Por el desnivel de las vías se forman arroyos, parte de los cuales desembocan en las edificaciones, inundando los sótanos. También, por efecto del incremento del nivel freático.</v>
      </c>
      <c r="F50" s="464" t="str">
        <f>'Mapa Final'!F47</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64" t="str">
        <f>'Mapa Final'!G47</f>
        <v>Daños Activos Fijos/Eventos Externos</v>
      </c>
      <c r="H50" s="467" t="str">
        <f>'Mapa Final'!I47</f>
        <v>Baja</v>
      </c>
      <c r="I50" s="470" t="str">
        <f>'Mapa Final'!L47</f>
        <v>Mayor</v>
      </c>
      <c r="J50" s="473" t="str">
        <f>'Mapa Final'!N47</f>
        <v xml:space="preserve">Alto </v>
      </c>
      <c r="K50" s="450" t="str">
        <f>'Mapa Final'!AA47</f>
        <v>Baja</v>
      </c>
      <c r="L50" s="450" t="str">
        <f>'Mapa Final'!AE47</f>
        <v>Moderado</v>
      </c>
      <c r="M50" s="476" t="str">
        <f>'Mapa Final'!AG47</f>
        <v>Moderado</v>
      </c>
      <c r="N50" s="450" t="str">
        <f>'Mapa Final'!AH47</f>
        <v>Reducir(mitigar)</v>
      </c>
      <c r="O50" s="453" t="s">
        <v>598</v>
      </c>
      <c r="P50" s="453" t="s">
        <v>587</v>
      </c>
      <c r="Q50" s="453"/>
      <c r="R50" s="455">
        <v>44287</v>
      </c>
      <c r="S50" s="455">
        <v>44377</v>
      </c>
      <c r="T50" s="453" t="s">
        <v>599</v>
      </c>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271"/>
      <c r="CO50" s="271"/>
      <c r="CP50" s="271"/>
      <c r="CQ50" s="271"/>
      <c r="CR50" s="271"/>
      <c r="CS50" s="271"/>
      <c r="CT50" s="271"/>
      <c r="CU50" s="271"/>
      <c r="CV50" s="271"/>
      <c r="CW50" s="271"/>
      <c r="CX50" s="271"/>
      <c r="CY50" s="271"/>
      <c r="CZ50" s="271"/>
      <c r="DA50" s="271"/>
      <c r="DB50" s="271"/>
      <c r="DC50" s="271"/>
      <c r="DD50" s="271"/>
      <c r="DE50" s="271"/>
      <c r="DF50" s="271"/>
      <c r="DG50" s="271"/>
      <c r="DH50" s="271"/>
      <c r="DI50" s="271"/>
      <c r="DJ50" s="271"/>
      <c r="DK50" s="271"/>
      <c r="DL50" s="271"/>
      <c r="DM50" s="271"/>
      <c r="DN50" s="271"/>
      <c r="DO50" s="271"/>
      <c r="DP50" s="271"/>
      <c r="DQ50" s="271"/>
      <c r="DR50" s="271"/>
      <c r="DS50" s="271"/>
      <c r="DT50" s="271"/>
      <c r="DU50" s="271"/>
      <c r="DV50" s="271"/>
      <c r="DW50" s="271"/>
      <c r="DX50" s="271"/>
      <c r="DY50" s="271"/>
      <c r="DZ50" s="271"/>
      <c r="EA50" s="271"/>
      <c r="EB50" s="271"/>
      <c r="EC50" s="271"/>
      <c r="ED50" s="271"/>
      <c r="EE50" s="271"/>
      <c r="EF50" s="271"/>
      <c r="EG50" s="271"/>
      <c r="EH50" s="271"/>
      <c r="EI50" s="271"/>
      <c r="EJ50" s="271"/>
      <c r="EK50" s="271"/>
      <c r="EL50" s="271"/>
      <c r="EM50" s="271"/>
      <c r="EN50" s="271"/>
      <c r="EO50" s="271"/>
      <c r="EP50" s="271"/>
      <c r="EQ50" s="271"/>
      <c r="ER50" s="271"/>
      <c r="ES50" s="271"/>
      <c r="ET50" s="271"/>
      <c r="EU50" s="271"/>
      <c r="EV50" s="271"/>
      <c r="EW50" s="271"/>
      <c r="EX50" s="271"/>
      <c r="EY50" s="271"/>
      <c r="EZ50" s="271"/>
      <c r="FA50" s="271"/>
      <c r="FB50" s="271"/>
      <c r="FC50" s="271"/>
      <c r="FD50" s="271"/>
      <c r="FE50" s="271"/>
      <c r="FF50" s="271"/>
      <c r="FG50" s="271"/>
      <c r="FH50" s="271"/>
      <c r="FI50" s="271"/>
      <c r="FJ50" s="271"/>
      <c r="FK50" s="271"/>
      <c r="FL50" s="271"/>
      <c r="FM50" s="271"/>
      <c r="FN50" s="271"/>
      <c r="FO50" s="271"/>
      <c r="FP50" s="271"/>
      <c r="FQ50" s="271"/>
      <c r="FR50" s="271"/>
      <c r="FS50" s="271"/>
      <c r="FT50" s="271"/>
      <c r="FU50" s="272"/>
      <c r="FV50" s="272"/>
      <c r="FW50" s="272"/>
      <c r="FX50" s="272"/>
      <c r="FY50" s="272"/>
      <c r="FZ50" s="272"/>
      <c r="GA50" s="272"/>
      <c r="GB50" s="272"/>
      <c r="GC50" s="272"/>
      <c r="GD50" s="272"/>
      <c r="GE50" s="272"/>
      <c r="GF50" s="272"/>
      <c r="GG50" s="272"/>
      <c r="GH50" s="272"/>
      <c r="GI50" s="272"/>
      <c r="GJ50" s="272"/>
      <c r="GK50" s="272"/>
      <c r="GL50" s="272"/>
      <c r="GM50" s="272"/>
      <c r="GN50" s="272"/>
      <c r="GO50" s="272"/>
      <c r="GP50" s="272"/>
      <c r="GQ50" s="272"/>
      <c r="GR50" s="272"/>
      <c r="GS50" s="272"/>
      <c r="GT50" s="272"/>
      <c r="GU50" s="272"/>
      <c r="GV50" s="272"/>
      <c r="GW50" s="272"/>
      <c r="GX50" s="272"/>
      <c r="GY50" s="272"/>
      <c r="GZ50" s="272"/>
      <c r="HA50" s="272"/>
      <c r="HB50" s="272"/>
      <c r="HC50" s="272"/>
      <c r="HD50" s="272"/>
      <c r="HE50" s="272"/>
      <c r="HF50" s="272"/>
      <c r="HG50" s="272"/>
      <c r="HH50" s="272"/>
      <c r="HI50" s="272"/>
      <c r="HJ50" s="272"/>
      <c r="HK50" s="272"/>
      <c r="HL50" s="272"/>
      <c r="HM50" s="272"/>
      <c r="HN50" s="272"/>
      <c r="HO50" s="272"/>
      <c r="HP50" s="272"/>
      <c r="HQ50" s="272"/>
      <c r="HR50" s="272"/>
      <c r="HS50" s="272"/>
      <c r="HT50" s="272"/>
      <c r="HU50" s="272"/>
      <c r="HV50" s="272"/>
      <c r="HW50" s="272"/>
      <c r="HX50" s="272"/>
      <c r="HY50" s="272"/>
      <c r="HZ50" s="272"/>
      <c r="IA50" s="272"/>
      <c r="IB50" s="272"/>
      <c r="IC50" s="272"/>
      <c r="ID50" s="272"/>
      <c r="IE50" s="272"/>
      <c r="IF50" s="272"/>
      <c r="IG50" s="272"/>
      <c r="IH50" s="272"/>
      <c r="II50" s="272"/>
      <c r="IJ50" s="272"/>
      <c r="IK50" s="272"/>
      <c r="IL50" s="272"/>
      <c r="IM50" s="272"/>
      <c r="IN50" s="272"/>
      <c r="IO50" s="272"/>
      <c r="IP50" s="272"/>
      <c r="IQ50" s="272"/>
      <c r="IR50" s="272"/>
      <c r="IS50" s="272"/>
      <c r="IT50" s="272"/>
      <c r="IU50" s="272"/>
      <c r="IV50" s="272"/>
      <c r="IW50" s="272"/>
      <c r="IX50" s="272"/>
      <c r="IY50" s="272"/>
      <c r="IZ50" s="272"/>
      <c r="JA50" s="272"/>
      <c r="JB50" s="272"/>
      <c r="JC50" s="272"/>
      <c r="JD50" s="272"/>
      <c r="JE50" s="272"/>
      <c r="JF50" s="272"/>
      <c r="JG50" s="272"/>
      <c r="JH50" s="272"/>
      <c r="JI50" s="272"/>
      <c r="JJ50" s="272"/>
      <c r="JK50" s="272"/>
      <c r="JL50" s="272"/>
      <c r="JM50" s="272"/>
      <c r="JN50" s="272"/>
      <c r="JO50" s="272"/>
      <c r="JP50" s="272"/>
      <c r="JQ50" s="272"/>
      <c r="JR50" s="272"/>
    </row>
    <row r="51" spans="1:278" ht="40.200000000000003" customHeight="1" x14ac:dyDescent="0.25">
      <c r="A51" s="458"/>
      <c r="B51" s="510"/>
      <c r="C51" s="462"/>
      <c r="D51" s="462"/>
      <c r="E51" s="465"/>
      <c r="F51" s="465"/>
      <c r="G51" s="465"/>
      <c r="H51" s="468"/>
      <c r="I51" s="471"/>
      <c r="J51" s="474"/>
      <c r="K51" s="451"/>
      <c r="L51" s="451"/>
      <c r="M51" s="477"/>
      <c r="N51" s="451"/>
      <c r="O51" s="338"/>
      <c r="P51" s="338"/>
      <c r="Q51" s="338"/>
      <c r="R51" s="376"/>
      <c r="S51" s="376"/>
      <c r="T51" s="338"/>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c r="DG51" s="271"/>
      <c r="DH51" s="271"/>
      <c r="DI51" s="271"/>
      <c r="DJ51" s="271"/>
      <c r="DK51" s="271"/>
      <c r="DL51" s="271"/>
      <c r="DM51" s="271"/>
      <c r="DN51" s="271"/>
      <c r="DO51" s="271"/>
      <c r="DP51" s="271"/>
      <c r="DQ51" s="271"/>
      <c r="DR51" s="271"/>
      <c r="DS51" s="271"/>
      <c r="DT51" s="271"/>
      <c r="DU51" s="271"/>
      <c r="DV51" s="271"/>
      <c r="DW51" s="271"/>
      <c r="DX51" s="271"/>
      <c r="DY51" s="271"/>
      <c r="DZ51" s="271"/>
      <c r="EA51" s="271"/>
      <c r="EB51" s="271"/>
      <c r="EC51" s="271"/>
      <c r="ED51" s="271"/>
      <c r="EE51" s="271"/>
      <c r="EF51" s="271"/>
      <c r="EG51" s="271"/>
      <c r="EH51" s="271"/>
      <c r="EI51" s="271"/>
      <c r="EJ51" s="271"/>
      <c r="EK51" s="271"/>
      <c r="EL51" s="271"/>
      <c r="EM51" s="271"/>
      <c r="EN51" s="271"/>
      <c r="EO51" s="271"/>
      <c r="EP51" s="271"/>
      <c r="EQ51" s="271"/>
      <c r="ER51" s="271"/>
      <c r="ES51" s="271"/>
      <c r="ET51" s="271"/>
      <c r="EU51" s="271"/>
      <c r="EV51" s="271"/>
      <c r="EW51" s="271"/>
      <c r="EX51" s="271"/>
      <c r="EY51" s="271"/>
      <c r="EZ51" s="271"/>
      <c r="FA51" s="271"/>
      <c r="FB51" s="271"/>
      <c r="FC51" s="271"/>
      <c r="FD51" s="271"/>
      <c r="FE51" s="271"/>
      <c r="FF51" s="271"/>
      <c r="FG51" s="271"/>
      <c r="FH51" s="271"/>
      <c r="FI51" s="271"/>
      <c r="FJ51" s="271"/>
      <c r="FK51" s="271"/>
      <c r="FL51" s="271"/>
      <c r="FM51" s="271"/>
      <c r="FN51" s="271"/>
      <c r="FO51" s="271"/>
      <c r="FP51" s="271"/>
      <c r="FQ51" s="271"/>
      <c r="FR51" s="271"/>
      <c r="FS51" s="271"/>
      <c r="FT51" s="271"/>
      <c r="FU51" s="272"/>
      <c r="FV51" s="272"/>
      <c r="FW51" s="272"/>
      <c r="FX51" s="272"/>
      <c r="FY51" s="272"/>
      <c r="FZ51" s="272"/>
      <c r="GA51" s="272"/>
      <c r="GB51" s="272"/>
      <c r="GC51" s="272"/>
      <c r="GD51" s="272"/>
      <c r="GE51" s="272"/>
      <c r="GF51" s="272"/>
      <c r="GG51" s="272"/>
      <c r="GH51" s="272"/>
      <c r="GI51" s="272"/>
      <c r="GJ51" s="272"/>
      <c r="GK51" s="272"/>
      <c r="GL51" s="272"/>
      <c r="GM51" s="272"/>
      <c r="GN51" s="272"/>
      <c r="GO51" s="272"/>
      <c r="GP51" s="272"/>
      <c r="GQ51" s="272"/>
      <c r="GR51" s="272"/>
      <c r="GS51" s="272"/>
      <c r="GT51" s="272"/>
      <c r="GU51" s="272"/>
      <c r="GV51" s="272"/>
      <c r="GW51" s="272"/>
      <c r="GX51" s="272"/>
      <c r="GY51" s="272"/>
      <c r="GZ51" s="272"/>
      <c r="HA51" s="272"/>
      <c r="HB51" s="272"/>
      <c r="HC51" s="272"/>
      <c r="HD51" s="272"/>
      <c r="HE51" s="272"/>
      <c r="HF51" s="272"/>
      <c r="HG51" s="272"/>
      <c r="HH51" s="272"/>
      <c r="HI51" s="272"/>
      <c r="HJ51" s="272"/>
      <c r="HK51" s="272"/>
      <c r="HL51" s="272"/>
      <c r="HM51" s="272"/>
      <c r="HN51" s="272"/>
      <c r="HO51" s="272"/>
      <c r="HP51" s="272"/>
      <c r="HQ51" s="272"/>
      <c r="HR51" s="272"/>
      <c r="HS51" s="272"/>
      <c r="HT51" s="272"/>
      <c r="HU51" s="272"/>
      <c r="HV51" s="272"/>
      <c r="HW51" s="272"/>
      <c r="HX51" s="272"/>
      <c r="HY51" s="272"/>
      <c r="HZ51" s="272"/>
      <c r="IA51" s="272"/>
      <c r="IB51" s="272"/>
      <c r="IC51" s="272"/>
      <c r="ID51" s="272"/>
      <c r="IE51" s="272"/>
      <c r="IF51" s="272"/>
      <c r="IG51" s="272"/>
      <c r="IH51" s="272"/>
      <c r="II51" s="272"/>
      <c r="IJ51" s="272"/>
      <c r="IK51" s="272"/>
      <c r="IL51" s="272"/>
      <c r="IM51" s="272"/>
      <c r="IN51" s="272"/>
      <c r="IO51" s="272"/>
      <c r="IP51" s="272"/>
      <c r="IQ51" s="272"/>
      <c r="IR51" s="272"/>
      <c r="IS51" s="272"/>
      <c r="IT51" s="272"/>
      <c r="IU51" s="272"/>
      <c r="IV51" s="272"/>
      <c r="IW51" s="272"/>
      <c r="IX51" s="272"/>
      <c r="IY51" s="272"/>
      <c r="IZ51" s="272"/>
      <c r="JA51" s="272"/>
      <c r="JB51" s="272"/>
      <c r="JC51" s="272"/>
      <c r="JD51" s="272"/>
      <c r="JE51" s="272"/>
      <c r="JF51" s="272"/>
      <c r="JG51" s="272"/>
      <c r="JH51" s="272"/>
      <c r="JI51" s="272"/>
      <c r="JJ51" s="272"/>
      <c r="JK51" s="272"/>
      <c r="JL51" s="272"/>
      <c r="JM51" s="272"/>
      <c r="JN51" s="272"/>
      <c r="JO51" s="272"/>
      <c r="JP51" s="272"/>
      <c r="JQ51" s="272"/>
      <c r="JR51" s="272"/>
    </row>
    <row r="52" spans="1:278" ht="40.200000000000003" customHeight="1" x14ac:dyDescent="0.25">
      <c r="A52" s="458"/>
      <c r="B52" s="510"/>
      <c r="C52" s="462"/>
      <c r="D52" s="462"/>
      <c r="E52" s="465"/>
      <c r="F52" s="465"/>
      <c r="G52" s="465"/>
      <c r="H52" s="468"/>
      <c r="I52" s="471"/>
      <c r="J52" s="474"/>
      <c r="K52" s="451"/>
      <c r="L52" s="451"/>
      <c r="M52" s="477"/>
      <c r="N52" s="451"/>
      <c r="O52" s="338"/>
      <c r="P52" s="338"/>
      <c r="Q52" s="338"/>
      <c r="R52" s="376"/>
      <c r="S52" s="376"/>
      <c r="T52" s="338"/>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c r="CY52" s="271"/>
      <c r="CZ52" s="271"/>
      <c r="DA52" s="271"/>
      <c r="DB52" s="271"/>
      <c r="DC52" s="271"/>
      <c r="DD52" s="271"/>
      <c r="DE52" s="271"/>
      <c r="DF52" s="271"/>
      <c r="DG52" s="271"/>
      <c r="DH52" s="271"/>
      <c r="DI52" s="271"/>
      <c r="DJ52" s="271"/>
      <c r="DK52" s="271"/>
      <c r="DL52" s="271"/>
      <c r="DM52" s="271"/>
      <c r="DN52" s="271"/>
      <c r="DO52" s="271"/>
      <c r="DP52" s="271"/>
      <c r="DQ52" s="271"/>
      <c r="DR52" s="271"/>
      <c r="DS52" s="271"/>
      <c r="DT52" s="271"/>
      <c r="DU52" s="271"/>
      <c r="DV52" s="271"/>
      <c r="DW52" s="271"/>
      <c r="DX52" s="271"/>
      <c r="DY52" s="271"/>
      <c r="DZ52" s="271"/>
      <c r="EA52" s="271"/>
      <c r="EB52" s="271"/>
      <c r="EC52" s="271"/>
      <c r="ED52" s="271"/>
      <c r="EE52" s="271"/>
      <c r="EF52" s="271"/>
      <c r="EG52" s="271"/>
      <c r="EH52" s="271"/>
      <c r="EI52" s="271"/>
      <c r="EJ52" s="271"/>
      <c r="EK52" s="271"/>
      <c r="EL52" s="271"/>
      <c r="EM52" s="271"/>
      <c r="EN52" s="271"/>
      <c r="EO52" s="271"/>
      <c r="EP52" s="271"/>
      <c r="EQ52" s="271"/>
      <c r="ER52" s="271"/>
      <c r="ES52" s="271"/>
      <c r="ET52" s="271"/>
      <c r="EU52" s="271"/>
      <c r="EV52" s="271"/>
      <c r="EW52" s="271"/>
      <c r="EX52" s="271"/>
      <c r="EY52" s="271"/>
      <c r="EZ52" s="271"/>
      <c r="FA52" s="271"/>
      <c r="FB52" s="271"/>
      <c r="FC52" s="271"/>
      <c r="FD52" s="271"/>
      <c r="FE52" s="271"/>
      <c r="FF52" s="271"/>
      <c r="FG52" s="271"/>
      <c r="FH52" s="271"/>
      <c r="FI52" s="271"/>
      <c r="FJ52" s="271"/>
      <c r="FK52" s="271"/>
      <c r="FL52" s="271"/>
      <c r="FM52" s="271"/>
      <c r="FN52" s="271"/>
      <c r="FO52" s="271"/>
      <c r="FP52" s="271"/>
      <c r="FQ52" s="271"/>
      <c r="FR52" s="271"/>
      <c r="FS52" s="271"/>
      <c r="FT52" s="271"/>
      <c r="FU52" s="272"/>
      <c r="FV52" s="272"/>
      <c r="FW52" s="272"/>
      <c r="FX52" s="272"/>
      <c r="FY52" s="272"/>
      <c r="FZ52" s="272"/>
      <c r="GA52" s="272"/>
      <c r="GB52" s="272"/>
      <c r="GC52" s="272"/>
      <c r="GD52" s="272"/>
      <c r="GE52" s="272"/>
      <c r="GF52" s="272"/>
      <c r="GG52" s="272"/>
      <c r="GH52" s="272"/>
      <c r="GI52" s="272"/>
      <c r="GJ52" s="272"/>
      <c r="GK52" s="272"/>
      <c r="GL52" s="272"/>
      <c r="GM52" s="272"/>
      <c r="GN52" s="272"/>
      <c r="GO52" s="272"/>
      <c r="GP52" s="272"/>
      <c r="GQ52" s="272"/>
      <c r="GR52" s="272"/>
      <c r="GS52" s="272"/>
      <c r="GT52" s="272"/>
      <c r="GU52" s="272"/>
      <c r="GV52" s="272"/>
      <c r="GW52" s="272"/>
      <c r="GX52" s="272"/>
      <c r="GY52" s="272"/>
      <c r="GZ52" s="272"/>
      <c r="HA52" s="272"/>
      <c r="HB52" s="272"/>
      <c r="HC52" s="272"/>
      <c r="HD52" s="272"/>
      <c r="HE52" s="272"/>
      <c r="HF52" s="272"/>
      <c r="HG52" s="272"/>
      <c r="HH52" s="272"/>
      <c r="HI52" s="272"/>
      <c r="HJ52" s="272"/>
      <c r="HK52" s="272"/>
      <c r="HL52" s="272"/>
      <c r="HM52" s="272"/>
      <c r="HN52" s="272"/>
      <c r="HO52" s="272"/>
      <c r="HP52" s="272"/>
      <c r="HQ52" s="272"/>
      <c r="HR52" s="272"/>
      <c r="HS52" s="272"/>
      <c r="HT52" s="272"/>
      <c r="HU52" s="272"/>
      <c r="HV52" s="272"/>
      <c r="HW52" s="272"/>
      <c r="HX52" s="272"/>
      <c r="HY52" s="272"/>
      <c r="HZ52" s="272"/>
      <c r="IA52" s="272"/>
      <c r="IB52" s="272"/>
      <c r="IC52" s="272"/>
      <c r="ID52" s="272"/>
      <c r="IE52" s="272"/>
      <c r="IF52" s="272"/>
      <c r="IG52" s="272"/>
      <c r="IH52" s="272"/>
      <c r="II52" s="272"/>
      <c r="IJ52" s="272"/>
      <c r="IK52" s="272"/>
      <c r="IL52" s="272"/>
      <c r="IM52" s="272"/>
      <c r="IN52" s="272"/>
      <c r="IO52" s="272"/>
      <c r="IP52" s="272"/>
      <c r="IQ52" s="272"/>
      <c r="IR52" s="272"/>
      <c r="IS52" s="272"/>
      <c r="IT52" s="272"/>
      <c r="IU52" s="272"/>
      <c r="IV52" s="272"/>
      <c r="IW52" s="272"/>
      <c r="IX52" s="272"/>
      <c r="IY52" s="272"/>
      <c r="IZ52" s="272"/>
      <c r="JA52" s="272"/>
      <c r="JB52" s="272"/>
      <c r="JC52" s="272"/>
      <c r="JD52" s="272"/>
      <c r="JE52" s="272"/>
      <c r="JF52" s="272"/>
      <c r="JG52" s="272"/>
      <c r="JH52" s="272"/>
      <c r="JI52" s="272"/>
      <c r="JJ52" s="272"/>
      <c r="JK52" s="272"/>
      <c r="JL52" s="272"/>
      <c r="JM52" s="272"/>
      <c r="JN52" s="272"/>
      <c r="JO52" s="272"/>
      <c r="JP52" s="272"/>
      <c r="JQ52" s="272"/>
      <c r="JR52" s="272"/>
    </row>
    <row r="53" spans="1:278" ht="40.200000000000003" customHeight="1" x14ac:dyDescent="0.25">
      <c r="A53" s="458"/>
      <c r="B53" s="510"/>
      <c r="C53" s="462"/>
      <c r="D53" s="462"/>
      <c r="E53" s="465"/>
      <c r="F53" s="465"/>
      <c r="G53" s="465"/>
      <c r="H53" s="468"/>
      <c r="I53" s="471"/>
      <c r="J53" s="474"/>
      <c r="K53" s="451"/>
      <c r="L53" s="451"/>
      <c r="M53" s="477"/>
      <c r="N53" s="451"/>
      <c r="O53" s="338"/>
      <c r="P53" s="338"/>
      <c r="Q53" s="338"/>
      <c r="R53" s="376"/>
      <c r="S53" s="376"/>
      <c r="T53" s="338"/>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1"/>
      <c r="CT53" s="271"/>
      <c r="CU53" s="271"/>
      <c r="CV53" s="271"/>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c r="DS53" s="271"/>
      <c r="DT53" s="271"/>
      <c r="DU53" s="271"/>
      <c r="DV53" s="271"/>
      <c r="DW53" s="271"/>
      <c r="DX53" s="271"/>
      <c r="DY53" s="271"/>
      <c r="DZ53" s="271"/>
      <c r="EA53" s="271"/>
      <c r="EB53" s="271"/>
      <c r="EC53" s="271"/>
      <c r="ED53" s="271"/>
      <c r="EE53" s="271"/>
      <c r="EF53" s="271"/>
      <c r="EG53" s="271"/>
      <c r="EH53" s="271"/>
      <c r="EI53" s="271"/>
      <c r="EJ53" s="271"/>
      <c r="EK53" s="271"/>
      <c r="EL53" s="271"/>
      <c r="EM53" s="271"/>
      <c r="EN53" s="271"/>
      <c r="EO53" s="271"/>
      <c r="EP53" s="271"/>
      <c r="EQ53" s="271"/>
      <c r="ER53" s="271"/>
      <c r="ES53" s="271"/>
      <c r="ET53" s="271"/>
      <c r="EU53" s="271"/>
      <c r="EV53" s="271"/>
      <c r="EW53" s="271"/>
      <c r="EX53" s="271"/>
      <c r="EY53" s="271"/>
      <c r="EZ53" s="271"/>
      <c r="FA53" s="271"/>
      <c r="FB53" s="271"/>
      <c r="FC53" s="271"/>
      <c r="FD53" s="271"/>
      <c r="FE53" s="271"/>
      <c r="FF53" s="271"/>
      <c r="FG53" s="271"/>
      <c r="FH53" s="271"/>
      <c r="FI53" s="271"/>
      <c r="FJ53" s="271"/>
      <c r="FK53" s="271"/>
      <c r="FL53" s="271"/>
      <c r="FM53" s="271"/>
      <c r="FN53" s="271"/>
      <c r="FO53" s="271"/>
      <c r="FP53" s="271"/>
      <c r="FQ53" s="271"/>
      <c r="FR53" s="271"/>
      <c r="FS53" s="271"/>
      <c r="FT53" s="271"/>
      <c r="FU53" s="272"/>
      <c r="FV53" s="272"/>
      <c r="FW53" s="272"/>
      <c r="FX53" s="272"/>
      <c r="FY53" s="272"/>
      <c r="FZ53" s="272"/>
      <c r="GA53" s="272"/>
      <c r="GB53" s="272"/>
      <c r="GC53" s="272"/>
      <c r="GD53" s="272"/>
      <c r="GE53" s="272"/>
      <c r="GF53" s="272"/>
      <c r="GG53" s="272"/>
      <c r="GH53" s="272"/>
      <c r="GI53" s="272"/>
      <c r="GJ53" s="272"/>
      <c r="GK53" s="272"/>
      <c r="GL53" s="272"/>
      <c r="GM53" s="272"/>
      <c r="GN53" s="272"/>
      <c r="GO53" s="272"/>
      <c r="GP53" s="272"/>
      <c r="GQ53" s="272"/>
      <c r="GR53" s="272"/>
      <c r="GS53" s="272"/>
      <c r="GT53" s="272"/>
      <c r="GU53" s="272"/>
      <c r="GV53" s="272"/>
      <c r="GW53" s="272"/>
      <c r="GX53" s="272"/>
      <c r="GY53" s="272"/>
      <c r="GZ53" s="272"/>
      <c r="HA53" s="272"/>
      <c r="HB53" s="272"/>
      <c r="HC53" s="272"/>
      <c r="HD53" s="272"/>
      <c r="HE53" s="272"/>
      <c r="HF53" s="272"/>
      <c r="HG53" s="272"/>
      <c r="HH53" s="272"/>
      <c r="HI53" s="272"/>
      <c r="HJ53" s="272"/>
      <c r="HK53" s="272"/>
      <c r="HL53" s="272"/>
      <c r="HM53" s="272"/>
      <c r="HN53" s="272"/>
      <c r="HO53" s="272"/>
      <c r="HP53" s="272"/>
      <c r="HQ53" s="272"/>
      <c r="HR53" s="272"/>
      <c r="HS53" s="272"/>
      <c r="HT53" s="272"/>
      <c r="HU53" s="272"/>
      <c r="HV53" s="272"/>
      <c r="HW53" s="272"/>
      <c r="HX53" s="272"/>
      <c r="HY53" s="272"/>
      <c r="HZ53" s="272"/>
      <c r="IA53" s="272"/>
      <c r="IB53" s="272"/>
      <c r="IC53" s="272"/>
      <c r="ID53" s="272"/>
      <c r="IE53" s="272"/>
      <c r="IF53" s="272"/>
      <c r="IG53" s="272"/>
      <c r="IH53" s="272"/>
      <c r="II53" s="272"/>
      <c r="IJ53" s="272"/>
      <c r="IK53" s="272"/>
      <c r="IL53" s="272"/>
      <c r="IM53" s="272"/>
      <c r="IN53" s="272"/>
      <c r="IO53" s="272"/>
      <c r="IP53" s="272"/>
      <c r="IQ53" s="272"/>
      <c r="IR53" s="272"/>
      <c r="IS53" s="272"/>
      <c r="IT53" s="272"/>
      <c r="IU53" s="272"/>
      <c r="IV53" s="272"/>
      <c r="IW53" s="272"/>
      <c r="IX53" s="272"/>
      <c r="IY53" s="272"/>
      <c r="IZ53" s="272"/>
      <c r="JA53" s="272"/>
      <c r="JB53" s="272"/>
      <c r="JC53" s="272"/>
      <c r="JD53" s="272"/>
      <c r="JE53" s="272"/>
      <c r="JF53" s="272"/>
      <c r="JG53" s="272"/>
      <c r="JH53" s="272"/>
      <c r="JI53" s="272"/>
      <c r="JJ53" s="272"/>
      <c r="JK53" s="272"/>
      <c r="JL53" s="272"/>
      <c r="JM53" s="272"/>
      <c r="JN53" s="272"/>
      <c r="JO53" s="272"/>
      <c r="JP53" s="272"/>
      <c r="JQ53" s="272"/>
      <c r="JR53" s="272"/>
    </row>
    <row r="54" spans="1:278" ht="40.200000000000003" customHeight="1" x14ac:dyDescent="0.25">
      <c r="A54" s="459"/>
      <c r="B54" s="511"/>
      <c r="C54" s="463"/>
      <c r="D54" s="463"/>
      <c r="E54" s="466"/>
      <c r="F54" s="466"/>
      <c r="G54" s="466"/>
      <c r="H54" s="469"/>
      <c r="I54" s="472"/>
      <c r="J54" s="475"/>
      <c r="K54" s="452"/>
      <c r="L54" s="452"/>
      <c r="M54" s="478"/>
      <c r="N54" s="452"/>
      <c r="O54" s="454"/>
      <c r="P54" s="454"/>
      <c r="Q54" s="454"/>
      <c r="R54" s="456"/>
      <c r="S54" s="456"/>
      <c r="T54" s="454"/>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1"/>
      <c r="BR54" s="271"/>
      <c r="BS54" s="271"/>
      <c r="BT54" s="271"/>
      <c r="BU54" s="271"/>
      <c r="BV54" s="271"/>
      <c r="BW54" s="271"/>
      <c r="BX54" s="271"/>
      <c r="BY54" s="271"/>
      <c r="BZ54" s="271"/>
      <c r="CA54" s="271"/>
      <c r="CB54" s="271"/>
      <c r="CC54" s="271"/>
      <c r="CD54" s="271"/>
      <c r="CE54" s="271"/>
      <c r="CF54" s="271"/>
      <c r="CG54" s="271"/>
      <c r="CH54" s="271"/>
      <c r="CI54" s="271"/>
      <c r="CJ54" s="271"/>
      <c r="CK54" s="271"/>
      <c r="CL54" s="271"/>
      <c r="CM54" s="271"/>
      <c r="CN54" s="271"/>
      <c r="CO54" s="271"/>
      <c r="CP54" s="271"/>
      <c r="CQ54" s="271"/>
      <c r="CR54" s="271"/>
      <c r="CS54" s="271"/>
      <c r="CT54" s="271"/>
      <c r="CU54" s="271"/>
      <c r="CV54" s="271"/>
      <c r="CW54" s="271"/>
      <c r="CX54" s="271"/>
      <c r="CY54" s="271"/>
      <c r="CZ54" s="271"/>
      <c r="DA54" s="271"/>
      <c r="DB54" s="271"/>
      <c r="DC54" s="271"/>
      <c r="DD54" s="271"/>
      <c r="DE54" s="271"/>
      <c r="DF54" s="271"/>
      <c r="DG54" s="271"/>
      <c r="DH54" s="271"/>
      <c r="DI54" s="271"/>
      <c r="DJ54" s="271"/>
      <c r="DK54" s="271"/>
      <c r="DL54" s="271"/>
      <c r="DM54" s="271"/>
      <c r="DN54" s="271"/>
      <c r="DO54" s="271"/>
      <c r="DP54" s="271"/>
      <c r="DQ54" s="271"/>
      <c r="DR54" s="271"/>
      <c r="DS54" s="271"/>
      <c r="DT54" s="271"/>
      <c r="DU54" s="271"/>
      <c r="DV54" s="271"/>
      <c r="DW54" s="271"/>
      <c r="DX54" s="271"/>
      <c r="DY54" s="271"/>
      <c r="DZ54" s="271"/>
      <c r="EA54" s="271"/>
      <c r="EB54" s="271"/>
      <c r="EC54" s="271"/>
      <c r="ED54" s="271"/>
      <c r="EE54" s="271"/>
      <c r="EF54" s="271"/>
      <c r="EG54" s="271"/>
      <c r="EH54" s="271"/>
      <c r="EI54" s="271"/>
      <c r="EJ54" s="271"/>
      <c r="EK54" s="271"/>
      <c r="EL54" s="271"/>
      <c r="EM54" s="271"/>
      <c r="EN54" s="271"/>
      <c r="EO54" s="271"/>
      <c r="EP54" s="271"/>
      <c r="EQ54" s="271"/>
      <c r="ER54" s="271"/>
      <c r="ES54" s="271"/>
      <c r="ET54" s="271"/>
      <c r="EU54" s="271"/>
      <c r="EV54" s="271"/>
      <c r="EW54" s="271"/>
      <c r="EX54" s="271"/>
      <c r="EY54" s="271"/>
      <c r="EZ54" s="271"/>
      <c r="FA54" s="271"/>
      <c r="FB54" s="271"/>
      <c r="FC54" s="271"/>
      <c r="FD54" s="271"/>
      <c r="FE54" s="271"/>
      <c r="FF54" s="271"/>
      <c r="FG54" s="271"/>
      <c r="FH54" s="271"/>
      <c r="FI54" s="271"/>
      <c r="FJ54" s="271"/>
      <c r="FK54" s="271"/>
      <c r="FL54" s="271"/>
      <c r="FM54" s="271"/>
      <c r="FN54" s="271"/>
      <c r="FO54" s="271"/>
      <c r="FP54" s="271"/>
      <c r="FQ54" s="271"/>
      <c r="FR54" s="271"/>
      <c r="FS54" s="271"/>
      <c r="FT54" s="271"/>
      <c r="FU54" s="272"/>
      <c r="FV54" s="272"/>
      <c r="FW54" s="272"/>
      <c r="FX54" s="272"/>
      <c r="FY54" s="272"/>
      <c r="FZ54" s="272"/>
      <c r="GA54" s="272"/>
      <c r="GB54" s="272"/>
      <c r="GC54" s="272"/>
      <c r="GD54" s="272"/>
      <c r="GE54" s="272"/>
      <c r="GF54" s="272"/>
      <c r="GG54" s="272"/>
      <c r="GH54" s="272"/>
      <c r="GI54" s="272"/>
      <c r="GJ54" s="272"/>
      <c r="GK54" s="272"/>
      <c r="GL54" s="272"/>
      <c r="GM54" s="272"/>
      <c r="GN54" s="272"/>
      <c r="GO54" s="272"/>
      <c r="GP54" s="272"/>
      <c r="GQ54" s="272"/>
      <c r="GR54" s="272"/>
      <c r="GS54" s="272"/>
      <c r="GT54" s="272"/>
      <c r="GU54" s="272"/>
      <c r="GV54" s="272"/>
      <c r="GW54" s="272"/>
      <c r="GX54" s="272"/>
      <c r="GY54" s="272"/>
      <c r="GZ54" s="272"/>
      <c r="HA54" s="272"/>
      <c r="HB54" s="272"/>
      <c r="HC54" s="272"/>
      <c r="HD54" s="272"/>
      <c r="HE54" s="272"/>
      <c r="HF54" s="272"/>
      <c r="HG54" s="272"/>
      <c r="HH54" s="272"/>
      <c r="HI54" s="272"/>
      <c r="HJ54" s="272"/>
      <c r="HK54" s="272"/>
      <c r="HL54" s="272"/>
      <c r="HM54" s="272"/>
      <c r="HN54" s="272"/>
      <c r="HO54" s="272"/>
      <c r="HP54" s="272"/>
      <c r="HQ54" s="272"/>
      <c r="HR54" s="272"/>
      <c r="HS54" s="272"/>
      <c r="HT54" s="272"/>
      <c r="HU54" s="272"/>
      <c r="HV54" s="272"/>
      <c r="HW54" s="272"/>
      <c r="HX54" s="272"/>
      <c r="HY54" s="272"/>
      <c r="HZ54" s="272"/>
      <c r="IA54" s="272"/>
      <c r="IB54" s="272"/>
      <c r="IC54" s="272"/>
      <c r="ID54" s="272"/>
      <c r="IE54" s="272"/>
      <c r="IF54" s="272"/>
      <c r="IG54" s="272"/>
      <c r="IH54" s="272"/>
      <c r="II54" s="272"/>
      <c r="IJ54" s="272"/>
      <c r="IK54" s="272"/>
      <c r="IL54" s="272"/>
      <c r="IM54" s="272"/>
      <c r="IN54" s="272"/>
      <c r="IO54" s="272"/>
      <c r="IP54" s="272"/>
      <c r="IQ54" s="272"/>
      <c r="IR54" s="272"/>
      <c r="IS54" s="272"/>
      <c r="IT54" s="272"/>
      <c r="IU54" s="272"/>
      <c r="IV54" s="272"/>
      <c r="IW54" s="272"/>
      <c r="IX54" s="272"/>
      <c r="IY54" s="272"/>
      <c r="IZ54" s="272"/>
      <c r="JA54" s="272"/>
      <c r="JB54" s="272"/>
      <c r="JC54" s="272"/>
      <c r="JD54" s="272"/>
      <c r="JE54" s="272"/>
      <c r="JF54" s="272"/>
      <c r="JG54" s="272"/>
      <c r="JH54" s="272"/>
      <c r="JI54" s="272"/>
      <c r="JJ54" s="272"/>
      <c r="JK54" s="272"/>
      <c r="JL54" s="272"/>
      <c r="JM54" s="272"/>
      <c r="JN54" s="272"/>
      <c r="JO54" s="272"/>
      <c r="JP54" s="272"/>
      <c r="JQ54" s="272"/>
      <c r="JR54" s="272"/>
    </row>
    <row r="55" spans="1:278" ht="40.200000000000003" customHeight="1" x14ac:dyDescent="0.25">
      <c r="A55" s="457">
        <f>'Mapa Final'!A48</f>
        <v>10</v>
      </c>
      <c r="B55" s="460" t="str">
        <f>'Mapa Final'!B48</f>
        <v>Diferencia entre el inventario Fisico y el Kardex (SICOF)-selectivo</v>
      </c>
      <c r="C55" s="461" t="str">
        <f>'Mapa Final'!C48</f>
        <v>Reputacional</v>
      </c>
      <c r="D55" s="461" t="str">
        <f>'Mapa Final'!D48</f>
        <v>1-Mala ejecucion en la toma de inventarios 2-No registro en el el sistema 3-Entrega informal de bienes y sin registro en el sicof 4-Falta de tiempo y personal calificado 5- No cumplimiento de politicas de inventarios en la Entidad</v>
      </c>
      <c r="E55" s="464" t="str">
        <f>'Mapa Final'!E48</f>
        <v>Mala entrega y recibo de elementos y entrega informal de bienes y sin registro en el SICOF</v>
      </c>
      <c r="F55" s="464" t="str">
        <f>'Mapa Final'!F48</f>
        <v>El Kardex del almacen no refleja la realidad fisica del inventario</v>
      </c>
      <c r="G55" s="464" t="str">
        <f>'Mapa Final'!G48</f>
        <v>Ejecución y Administración de Procesos</v>
      </c>
      <c r="H55" s="467" t="str">
        <f>'Mapa Final'!I48</f>
        <v>Baja</v>
      </c>
      <c r="I55" s="470" t="str">
        <f>'Mapa Final'!L48</f>
        <v>Moderado</v>
      </c>
      <c r="J55" s="473" t="str">
        <f>'Mapa Final'!N48</f>
        <v>Moderado</v>
      </c>
      <c r="K55" s="450" t="str">
        <f>'Mapa Final'!AA48</f>
        <v>Baja</v>
      </c>
      <c r="L55" s="450" t="str">
        <f>'Mapa Final'!AE48</f>
        <v>Moderado</v>
      </c>
      <c r="M55" s="476" t="str">
        <f>'Mapa Final'!AG48</f>
        <v>Moderado</v>
      </c>
      <c r="N55" s="450" t="str">
        <f>'Mapa Final'!AH48</f>
        <v>Evitar</v>
      </c>
      <c r="O55" s="453" t="s">
        <v>608</v>
      </c>
      <c r="P55" s="453" t="s">
        <v>587</v>
      </c>
      <c r="Q55" s="453"/>
      <c r="R55" s="455">
        <v>44287</v>
      </c>
      <c r="S55" s="455">
        <v>44377</v>
      </c>
      <c r="T55" s="453" t="s">
        <v>609</v>
      </c>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1"/>
      <c r="BR55" s="271"/>
      <c r="BS55" s="271"/>
      <c r="BT55" s="271"/>
      <c r="BU55" s="271"/>
      <c r="BV55" s="271"/>
      <c r="BW55" s="271"/>
      <c r="BX55" s="271"/>
      <c r="BY55" s="271"/>
      <c r="BZ55" s="271"/>
      <c r="CA55" s="271"/>
      <c r="CB55" s="271"/>
      <c r="CC55" s="271"/>
      <c r="CD55" s="271"/>
      <c r="CE55" s="271"/>
      <c r="CF55" s="271"/>
      <c r="CG55" s="271"/>
      <c r="CH55" s="271"/>
      <c r="CI55" s="271"/>
      <c r="CJ55" s="271"/>
      <c r="CK55" s="271"/>
      <c r="CL55" s="271"/>
      <c r="CM55" s="271"/>
      <c r="CN55" s="271"/>
      <c r="CO55" s="271"/>
      <c r="CP55" s="271"/>
      <c r="CQ55" s="271"/>
      <c r="CR55" s="271"/>
      <c r="CS55" s="271"/>
      <c r="CT55" s="271"/>
      <c r="CU55" s="271"/>
      <c r="CV55" s="271"/>
      <c r="CW55" s="271"/>
      <c r="CX55" s="271"/>
      <c r="CY55" s="271"/>
      <c r="CZ55" s="271"/>
      <c r="DA55" s="271"/>
      <c r="DB55" s="271"/>
      <c r="DC55" s="271"/>
      <c r="DD55" s="271"/>
      <c r="DE55" s="271"/>
      <c r="DF55" s="271"/>
      <c r="DG55" s="271"/>
      <c r="DH55" s="271"/>
      <c r="DI55" s="271"/>
      <c r="DJ55" s="271"/>
      <c r="DK55" s="271"/>
      <c r="DL55" s="271"/>
      <c r="DM55" s="271"/>
      <c r="DN55" s="271"/>
      <c r="DO55" s="271"/>
      <c r="DP55" s="271"/>
      <c r="DQ55" s="271"/>
      <c r="DR55" s="271"/>
      <c r="DS55" s="271"/>
      <c r="DT55" s="271"/>
      <c r="DU55" s="271"/>
      <c r="DV55" s="271"/>
      <c r="DW55" s="271"/>
      <c r="DX55" s="271"/>
      <c r="DY55" s="271"/>
      <c r="DZ55" s="271"/>
      <c r="EA55" s="271"/>
      <c r="EB55" s="271"/>
      <c r="EC55" s="271"/>
      <c r="ED55" s="271"/>
      <c r="EE55" s="271"/>
      <c r="EF55" s="271"/>
      <c r="EG55" s="271"/>
      <c r="EH55" s="271"/>
      <c r="EI55" s="271"/>
      <c r="EJ55" s="271"/>
      <c r="EK55" s="271"/>
      <c r="EL55" s="271"/>
      <c r="EM55" s="271"/>
      <c r="EN55" s="271"/>
      <c r="EO55" s="271"/>
      <c r="EP55" s="271"/>
      <c r="EQ55" s="271"/>
      <c r="ER55" s="271"/>
      <c r="ES55" s="271"/>
      <c r="ET55" s="271"/>
      <c r="EU55" s="271"/>
      <c r="EV55" s="271"/>
      <c r="EW55" s="271"/>
      <c r="EX55" s="271"/>
      <c r="EY55" s="271"/>
      <c r="EZ55" s="271"/>
      <c r="FA55" s="271"/>
      <c r="FB55" s="271"/>
      <c r="FC55" s="271"/>
      <c r="FD55" s="271"/>
      <c r="FE55" s="271"/>
      <c r="FF55" s="271"/>
      <c r="FG55" s="271"/>
      <c r="FH55" s="271"/>
      <c r="FI55" s="271"/>
      <c r="FJ55" s="271"/>
      <c r="FK55" s="271"/>
      <c r="FL55" s="271"/>
      <c r="FM55" s="271"/>
      <c r="FN55" s="271"/>
      <c r="FO55" s="271"/>
      <c r="FP55" s="271"/>
      <c r="FQ55" s="271"/>
      <c r="FR55" s="271"/>
      <c r="FS55" s="271"/>
      <c r="FT55" s="271"/>
      <c r="FU55" s="272"/>
      <c r="FV55" s="272"/>
      <c r="FW55" s="272"/>
      <c r="FX55" s="272"/>
      <c r="FY55" s="272"/>
      <c r="FZ55" s="272"/>
      <c r="GA55" s="272"/>
      <c r="GB55" s="272"/>
      <c r="GC55" s="272"/>
      <c r="GD55" s="272"/>
      <c r="GE55" s="272"/>
      <c r="GF55" s="272"/>
      <c r="GG55" s="272"/>
      <c r="GH55" s="272"/>
      <c r="GI55" s="272"/>
      <c r="GJ55" s="272"/>
      <c r="GK55" s="272"/>
      <c r="GL55" s="272"/>
      <c r="GM55" s="272"/>
      <c r="GN55" s="272"/>
      <c r="GO55" s="272"/>
      <c r="GP55" s="272"/>
      <c r="GQ55" s="272"/>
      <c r="GR55" s="272"/>
      <c r="GS55" s="272"/>
      <c r="GT55" s="272"/>
      <c r="GU55" s="272"/>
      <c r="GV55" s="272"/>
      <c r="GW55" s="272"/>
      <c r="GX55" s="272"/>
      <c r="GY55" s="272"/>
      <c r="GZ55" s="272"/>
      <c r="HA55" s="272"/>
      <c r="HB55" s="272"/>
      <c r="HC55" s="272"/>
      <c r="HD55" s="272"/>
      <c r="HE55" s="272"/>
      <c r="HF55" s="272"/>
      <c r="HG55" s="272"/>
      <c r="HH55" s="272"/>
      <c r="HI55" s="272"/>
      <c r="HJ55" s="272"/>
      <c r="HK55" s="272"/>
      <c r="HL55" s="272"/>
      <c r="HM55" s="272"/>
      <c r="HN55" s="272"/>
      <c r="HO55" s="272"/>
      <c r="HP55" s="272"/>
      <c r="HQ55" s="272"/>
      <c r="HR55" s="272"/>
      <c r="HS55" s="272"/>
      <c r="HT55" s="272"/>
      <c r="HU55" s="272"/>
      <c r="HV55" s="272"/>
      <c r="HW55" s="272"/>
      <c r="HX55" s="272"/>
      <c r="HY55" s="272"/>
      <c r="HZ55" s="272"/>
      <c r="IA55" s="272"/>
      <c r="IB55" s="272"/>
      <c r="IC55" s="272"/>
      <c r="ID55" s="272"/>
      <c r="IE55" s="272"/>
      <c r="IF55" s="272"/>
      <c r="IG55" s="272"/>
      <c r="IH55" s="272"/>
      <c r="II55" s="272"/>
      <c r="IJ55" s="272"/>
      <c r="IK55" s="272"/>
      <c r="IL55" s="272"/>
      <c r="IM55" s="272"/>
      <c r="IN55" s="272"/>
      <c r="IO55" s="272"/>
      <c r="IP55" s="272"/>
      <c r="IQ55" s="272"/>
      <c r="IR55" s="272"/>
      <c r="IS55" s="272"/>
      <c r="IT55" s="272"/>
      <c r="IU55" s="272"/>
      <c r="IV55" s="272"/>
      <c r="IW55" s="272"/>
      <c r="IX55" s="272"/>
      <c r="IY55" s="272"/>
      <c r="IZ55" s="272"/>
      <c r="JA55" s="272"/>
      <c r="JB55" s="272"/>
      <c r="JC55" s="272"/>
      <c r="JD55" s="272"/>
      <c r="JE55" s="272"/>
      <c r="JF55" s="272"/>
      <c r="JG55" s="272"/>
      <c r="JH55" s="272"/>
      <c r="JI55" s="272"/>
      <c r="JJ55" s="272"/>
      <c r="JK55" s="272"/>
      <c r="JL55" s="272"/>
      <c r="JM55" s="272"/>
      <c r="JN55" s="272"/>
      <c r="JO55" s="272"/>
      <c r="JP55" s="272"/>
      <c r="JQ55" s="272"/>
      <c r="JR55" s="272"/>
    </row>
    <row r="56" spans="1:278" ht="40.200000000000003" customHeight="1" x14ac:dyDescent="0.25">
      <c r="A56" s="458"/>
      <c r="B56" s="510"/>
      <c r="C56" s="462"/>
      <c r="D56" s="462"/>
      <c r="E56" s="465"/>
      <c r="F56" s="465"/>
      <c r="G56" s="465"/>
      <c r="H56" s="468"/>
      <c r="I56" s="471"/>
      <c r="J56" s="474"/>
      <c r="K56" s="451"/>
      <c r="L56" s="451"/>
      <c r="M56" s="477"/>
      <c r="N56" s="451"/>
      <c r="O56" s="338"/>
      <c r="P56" s="338"/>
      <c r="Q56" s="338"/>
      <c r="R56" s="376"/>
      <c r="S56" s="376"/>
      <c r="T56" s="338"/>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1"/>
      <c r="BR56" s="271"/>
      <c r="BS56" s="271"/>
      <c r="BT56" s="271"/>
      <c r="BU56" s="271"/>
      <c r="BV56" s="271"/>
      <c r="BW56" s="271"/>
      <c r="BX56" s="271"/>
      <c r="BY56" s="271"/>
      <c r="BZ56" s="271"/>
      <c r="CA56" s="271"/>
      <c r="CB56" s="271"/>
      <c r="CC56" s="271"/>
      <c r="CD56" s="271"/>
      <c r="CE56" s="271"/>
      <c r="CF56" s="271"/>
      <c r="CG56" s="271"/>
      <c r="CH56" s="271"/>
      <c r="CI56" s="271"/>
      <c r="CJ56" s="271"/>
      <c r="CK56" s="271"/>
      <c r="CL56" s="271"/>
      <c r="CM56" s="271"/>
      <c r="CN56" s="271"/>
      <c r="CO56" s="271"/>
      <c r="CP56" s="271"/>
      <c r="CQ56" s="271"/>
      <c r="CR56" s="271"/>
      <c r="CS56" s="271"/>
      <c r="CT56" s="271"/>
      <c r="CU56" s="271"/>
      <c r="CV56" s="271"/>
      <c r="CW56" s="271"/>
      <c r="CX56" s="271"/>
      <c r="CY56" s="271"/>
      <c r="CZ56" s="271"/>
      <c r="DA56" s="271"/>
      <c r="DB56" s="271"/>
      <c r="DC56" s="271"/>
      <c r="DD56" s="271"/>
      <c r="DE56" s="271"/>
      <c r="DF56" s="271"/>
      <c r="DG56" s="271"/>
      <c r="DH56" s="271"/>
      <c r="DI56" s="271"/>
      <c r="DJ56" s="271"/>
      <c r="DK56" s="271"/>
      <c r="DL56" s="271"/>
      <c r="DM56" s="271"/>
      <c r="DN56" s="271"/>
      <c r="DO56" s="271"/>
      <c r="DP56" s="271"/>
      <c r="DQ56" s="271"/>
      <c r="DR56" s="271"/>
      <c r="DS56" s="271"/>
      <c r="DT56" s="271"/>
      <c r="DU56" s="271"/>
      <c r="DV56" s="271"/>
      <c r="DW56" s="271"/>
      <c r="DX56" s="271"/>
      <c r="DY56" s="271"/>
      <c r="DZ56" s="271"/>
      <c r="EA56" s="271"/>
      <c r="EB56" s="271"/>
      <c r="EC56" s="271"/>
      <c r="ED56" s="271"/>
      <c r="EE56" s="271"/>
      <c r="EF56" s="271"/>
      <c r="EG56" s="271"/>
      <c r="EH56" s="271"/>
      <c r="EI56" s="271"/>
      <c r="EJ56" s="271"/>
      <c r="EK56" s="271"/>
      <c r="EL56" s="271"/>
      <c r="EM56" s="271"/>
      <c r="EN56" s="271"/>
      <c r="EO56" s="271"/>
      <c r="EP56" s="271"/>
      <c r="EQ56" s="271"/>
      <c r="ER56" s="271"/>
      <c r="ES56" s="271"/>
      <c r="ET56" s="271"/>
      <c r="EU56" s="271"/>
      <c r="EV56" s="271"/>
      <c r="EW56" s="271"/>
      <c r="EX56" s="271"/>
      <c r="EY56" s="271"/>
      <c r="EZ56" s="271"/>
      <c r="FA56" s="271"/>
      <c r="FB56" s="271"/>
      <c r="FC56" s="271"/>
      <c r="FD56" s="271"/>
      <c r="FE56" s="271"/>
      <c r="FF56" s="271"/>
      <c r="FG56" s="271"/>
      <c r="FH56" s="271"/>
      <c r="FI56" s="271"/>
      <c r="FJ56" s="271"/>
      <c r="FK56" s="271"/>
      <c r="FL56" s="271"/>
      <c r="FM56" s="271"/>
      <c r="FN56" s="271"/>
      <c r="FO56" s="271"/>
      <c r="FP56" s="271"/>
      <c r="FQ56" s="271"/>
      <c r="FR56" s="271"/>
      <c r="FS56" s="271"/>
      <c r="FT56" s="271"/>
      <c r="FU56" s="272"/>
      <c r="FV56" s="272"/>
      <c r="FW56" s="272"/>
      <c r="FX56" s="272"/>
      <c r="FY56" s="272"/>
      <c r="FZ56" s="272"/>
      <c r="GA56" s="272"/>
      <c r="GB56" s="272"/>
      <c r="GC56" s="272"/>
      <c r="GD56" s="272"/>
      <c r="GE56" s="272"/>
      <c r="GF56" s="272"/>
      <c r="GG56" s="272"/>
      <c r="GH56" s="272"/>
      <c r="GI56" s="272"/>
      <c r="GJ56" s="272"/>
      <c r="GK56" s="272"/>
      <c r="GL56" s="272"/>
      <c r="GM56" s="272"/>
      <c r="GN56" s="272"/>
      <c r="GO56" s="272"/>
      <c r="GP56" s="272"/>
      <c r="GQ56" s="272"/>
      <c r="GR56" s="272"/>
      <c r="GS56" s="272"/>
      <c r="GT56" s="272"/>
      <c r="GU56" s="272"/>
      <c r="GV56" s="272"/>
      <c r="GW56" s="272"/>
      <c r="GX56" s="272"/>
      <c r="GY56" s="272"/>
      <c r="GZ56" s="272"/>
      <c r="HA56" s="272"/>
      <c r="HB56" s="272"/>
      <c r="HC56" s="272"/>
      <c r="HD56" s="272"/>
      <c r="HE56" s="272"/>
      <c r="HF56" s="272"/>
      <c r="HG56" s="272"/>
      <c r="HH56" s="272"/>
      <c r="HI56" s="272"/>
      <c r="HJ56" s="272"/>
      <c r="HK56" s="272"/>
      <c r="HL56" s="272"/>
      <c r="HM56" s="272"/>
      <c r="HN56" s="272"/>
      <c r="HO56" s="272"/>
      <c r="HP56" s="272"/>
      <c r="HQ56" s="272"/>
      <c r="HR56" s="272"/>
      <c r="HS56" s="272"/>
      <c r="HT56" s="272"/>
      <c r="HU56" s="272"/>
      <c r="HV56" s="272"/>
      <c r="HW56" s="272"/>
      <c r="HX56" s="272"/>
      <c r="HY56" s="272"/>
      <c r="HZ56" s="272"/>
      <c r="IA56" s="272"/>
      <c r="IB56" s="272"/>
      <c r="IC56" s="272"/>
      <c r="ID56" s="272"/>
      <c r="IE56" s="272"/>
      <c r="IF56" s="272"/>
      <c r="IG56" s="272"/>
      <c r="IH56" s="272"/>
      <c r="II56" s="272"/>
      <c r="IJ56" s="272"/>
      <c r="IK56" s="272"/>
      <c r="IL56" s="272"/>
      <c r="IM56" s="272"/>
      <c r="IN56" s="272"/>
      <c r="IO56" s="272"/>
      <c r="IP56" s="272"/>
      <c r="IQ56" s="272"/>
      <c r="IR56" s="272"/>
      <c r="IS56" s="272"/>
      <c r="IT56" s="272"/>
      <c r="IU56" s="272"/>
      <c r="IV56" s="272"/>
      <c r="IW56" s="272"/>
      <c r="IX56" s="272"/>
      <c r="IY56" s="272"/>
      <c r="IZ56" s="272"/>
      <c r="JA56" s="272"/>
      <c r="JB56" s="272"/>
      <c r="JC56" s="272"/>
      <c r="JD56" s="272"/>
      <c r="JE56" s="272"/>
      <c r="JF56" s="272"/>
      <c r="JG56" s="272"/>
      <c r="JH56" s="272"/>
      <c r="JI56" s="272"/>
      <c r="JJ56" s="272"/>
      <c r="JK56" s="272"/>
      <c r="JL56" s="272"/>
      <c r="JM56" s="272"/>
      <c r="JN56" s="272"/>
      <c r="JO56" s="272"/>
      <c r="JP56" s="272"/>
      <c r="JQ56" s="272"/>
      <c r="JR56" s="272"/>
    </row>
    <row r="57" spans="1:278" ht="40.200000000000003" customHeight="1" x14ac:dyDescent="0.25">
      <c r="A57" s="458"/>
      <c r="B57" s="510"/>
      <c r="C57" s="462"/>
      <c r="D57" s="462"/>
      <c r="E57" s="465"/>
      <c r="F57" s="465"/>
      <c r="G57" s="465"/>
      <c r="H57" s="468"/>
      <c r="I57" s="471"/>
      <c r="J57" s="474"/>
      <c r="K57" s="451"/>
      <c r="L57" s="451"/>
      <c r="M57" s="477"/>
      <c r="N57" s="451"/>
      <c r="O57" s="338"/>
      <c r="P57" s="338"/>
      <c r="Q57" s="338"/>
      <c r="R57" s="376"/>
      <c r="S57" s="376"/>
      <c r="T57" s="338"/>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1"/>
      <c r="BR57" s="271"/>
      <c r="BS57" s="271"/>
      <c r="BT57" s="271"/>
      <c r="BU57" s="271"/>
      <c r="BV57" s="271"/>
      <c r="BW57" s="271"/>
      <c r="BX57" s="271"/>
      <c r="BY57" s="271"/>
      <c r="BZ57" s="271"/>
      <c r="CA57" s="271"/>
      <c r="CB57" s="271"/>
      <c r="CC57" s="271"/>
      <c r="CD57" s="271"/>
      <c r="CE57" s="271"/>
      <c r="CF57" s="271"/>
      <c r="CG57" s="271"/>
      <c r="CH57" s="271"/>
      <c r="CI57" s="271"/>
      <c r="CJ57" s="271"/>
      <c r="CK57" s="271"/>
      <c r="CL57" s="271"/>
      <c r="CM57" s="271"/>
      <c r="CN57" s="271"/>
      <c r="CO57" s="271"/>
      <c r="CP57" s="271"/>
      <c r="CQ57" s="271"/>
      <c r="CR57" s="271"/>
      <c r="CS57" s="271"/>
      <c r="CT57" s="271"/>
      <c r="CU57" s="271"/>
      <c r="CV57" s="271"/>
      <c r="CW57" s="271"/>
      <c r="CX57" s="271"/>
      <c r="CY57" s="271"/>
      <c r="CZ57" s="271"/>
      <c r="DA57" s="271"/>
      <c r="DB57" s="271"/>
      <c r="DC57" s="271"/>
      <c r="DD57" s="271"/>
      <c r="DE57" s="271"/>
      <c r="DF57" s="271"/>
      <c r="DG57" s="271"/>
      <c r="DH57" s="271"/>
      <c r="DI57" s="271"/>
      <c r="DJ57" s="271"/>
      <c r="DK57" s="271"/>
      <c r="DL57" s="271"/>
      <c r="DM57" s="271"/>
      <c r="DN57" s="271"/>
      <c r="DO57" s="271"/>
      <c r="DP57" s="271"/>
      <c r="DQ57" s="271"/>
      <c r="DR57" s="271"/>
      <c r="DS57" s="271"/>
      <c r="DT57" s="271"/>
      <c r="DU57" s="271"/>
      <c r="DV57" s="271"/>
      <c r="DW57" s="271"/>
      <c r="DX57" s="271"/>
      <c r="DY57" s="271"/>
      <c r="DZ57" s="271"/>
      <c r="EA57" s="271"/>
      <c r="EB57" s="271"/>
      <c r="EC57" s="271"/>
      <c r="ED57" s="271"/>
      <c r="EE57" s="271"/>
      <c r="EF57" s="271"/>
      <c r="EG57" s="271"/>
      <c r="EH57" s="271"/>
      <c r="EI57" s="271"/>
      <c r="EJ57" s="271"/>
      <c r="EK57" s="271"/>
      <c r="EL57" s="271"/>
      <c r="EM57" s="271"/>
      <c r="EN57" s="271"/>
      <c r="EO57" s="271"/>
      <c r="EP57" s="271"/>
      <c r="EQ57" s="271"/>
      <c r="ER57" s="271"/>
      <c r="ES57" s="271"/>
      <c r="ET57" s="271"/>
      <c r="EU57" s="271"/>
      <c r="EV57" s="271"/>
      <c r="EW57" s="271"/>
      <c r="EX57" s="271"/>
      <c r="EY57" s="271"/>
      <c r="EZ57" s="271"/>
      <c r="FA57" s="271"/>
      <c r="FB57" s="271"/>
      <c r="FC57" s="271"/>
      <c r="FD57" s="271"/>
      <c r="FE57" s="271"/>
      <c r="FF57" s="271"/>
      <c r="FG57" s="271"/>
      <c r="FH57" s="271"/>
      <c r="FI57" s="271"/>
      <c r="FJ57" s="271"/>
      <c r="FK57" s="271"/>
      <c r="FL57" s="271"/>
      <c r="FM57" s="271"/>
      <c r="FN57" s="271"/>
      <c r="FO57" s="271"/>
      <c r="FP57" s="271"/>
      <c r="FQ57" s="271"/>
      <c r="FR57" s="271"/>
      <c r="FS57" s="271"/>
      <c r="FT57" s="271"/>
      <c r="FU57" s="272"/>
      <c r="FV57" s="272"/>
      <c r="FW57" s="272"/>
      <c r="FX57" s="272"/>
      <c r="FY57" s="272"/>
      <c r="FZ57" s="272"/>
      <c r="GA57" s="272"/>
      <c r="GB57" s="272"/>
      <c r="GC57" s="272"/>
      <c r="GD57" s="272"/>
      <c r="GE57" s="272"/>
      <c r="GF57" s="272"/>
      <c r="GG57" s="272"/>
      <c r="GH57" s="272"/>
      <c r="GI57" s="272"/>
      <c r="GJ57" s="272"/>
      <c r="GK57" s="272"/>
      <c r="GL57" s="272"/>
      <c r="GM57" s="272"/>
      <c r="GN57" s="272"/>
      <c r="GO57" s="272"/>
      <c r="GP57" s="272"/>
      <c r="GQ57" s="272"/>
      <c r="GR57" s="272"/>
      <c r="GS57" s="272"/>
      <c r="GT57" s="272"/>
      <c r="GU57" s="272"/>
      <c r="GV57" s="272"/>
      <c r="GW57" s="272"/>
      <c r="GX57" s="272"/>
      <c r="GY57" s="272"/>
      <c r="GZ57" s="272"/>
      <c r="HA57" s="272"/>
      <c r="HB57" s="272"/>
      <c r="HC57" s="272"/>
      <c r="HD57" s="272"/>
      <c r="HE57" s="272"/>
      <c r="HF57" s="272"/>
      <c r="HG57" s="272"/>
      <c r="HH57" s="272"/>
      <c r="HI57" s="272"/>
      <c r="HJ57" s="272"/>
      <c r="HK57" s="272"/>
      <c r="HL57" s="272"/>
      <c r="HM57" s="272"/>
      <c r="HN57" s="272"/>
      <c r="HO57" s="272"/>
      <c r="HP57" s="272"/>
      <c r="HQ57" s="272"/>
      <c r="HR57" s="272"/>
      <c r="HS57" s="272"/>
      <c r="HT57" s="272"/>
      <c r="HU57" s="272"/>
      <c r="HV57" s="272"/>
      <c r="HW57" s="272"/>
      <c r="HX57" s="272"/>
      <c r="HY57" s="272"/>
      <c r="HZ57" s="272"/>
      <c r="IA57" s="272"/>
      <c r="IB57" s="272"/>
      <c r="IC57" s="272"/>
      <c r="ID57" s="272"/>
      <c r="IE57" s="272"/>
      <c r="IF57" s="272"/>
      <c r="IG57" s="272"/>
      <c r="IH57" s="272"/>
      <c r="II57" s="272"/>
      <c r="IJ57" s="272"/>
      <c r="IK57" s="272"/>
      <c r="IL57" s="272"/>
      <c r="IM57" s="272"/>
      <c r="IN57" s="272"/>
      <c r="IO57" s="272"/>
      <c r="IP57" s="272"/>
      <c r="IQ57" s="272"/>
      <c r="IR57" s="272"/>
      <c r="IS57" s="272"/>
      <c r="IT57" s="272"/>
      <c r="IU57" s="272"/>
      <c r="IV57" s="272"/>
      <c r="IW57" s="272"/>
      <c r="IX57" s="272"/>
      <c r="IY57" s="272"/>
      <c r="IZ57" s="272"/>
      <c r="JA57" s="272"/>
      <c r="JB57" s="272"/>
      <c r="JC57" s="272"/>
      <c r="JD57" s="272"/>
      <c r="JE57" s="272"/>
      <c r="JF57" s="272"/>
      <c r="JG57" s="272"/>
      <c r="JH57" s="272"/>
      <c r="JI57" s="272"/>
      <c r="JJ57" s="272"/>
      <c r="JK57" s="272"/>
      <c r="JL57" s="272"/>
      <c r="JM57" s="272"/>
      <c r="JN57" s="272"/>
      <c r="JO57" s="272"/>
      <c r="JP57" s="272"/>
      <c r="JQ57" s="272"/>
      <c r="JR57" s="272"/>
    </row>
    <row r="58" spans="1:278" ht="40.200000000000003" customHeight="1" x14ac:dyDescent="0.25">
      <c r="A58" s="458"/>
      <c r="B58" s="510"/>
      <c r="C58" s="462"/>
      <c r="D58" s="462"/>
      <c r="E58" s="465"/>
      <c r="F58" s="465"/>
      <c r="G58" s="465"/>
      <c r="H58" s="468"/>
      <c r="I58" s="471"/>
      <c r="J58" s="474"/>
      <c r="K58" s="451"/>
      <c r="L58" s="451"/>
      <c r="M58" s="477"/>
      <c r="N58" s="451"/>
      <c r="O58" s="338"/>
      <c r="P58" s="338"/>
      <c r="Q58" s="338"/>
      <c r="R58" s="376"/>
      <c r="S58" s="376"/>
      <c r="T58" s="338"/>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71"/>
      <c r="BR58" s="271"/>
      <c r="BS58" s="271"/>
      <c r="BT58" s="271"/>
      <c r="BU58" s="271"/>
      <c r="BV58" s="271"/>
      <c r="BW58" s="271"/>
      <c r="BX58" s="271"/>
      <c r="BY58" s="271"/>
      <c r="BZ58" s="271"/>
      <c r="CA58" s="271"/>
      <c r="CB58" s="271"/>
      <c r="CC58" s="271"/>
      <c r="CD58" s="271"/>
      <c r="CE58" s="271"/>
      <c r="CF58" s="271"/>
      <c r="CG58" s="271"/>
      <c r="CH58" s="271"/>
      <c r="CI58" s="271"/>
      <c r="CJ58" s="271"/>
      <c r="CK58" s="271"/>
      <c r="CL58" s="271"/>
      <c r="CM58" s="271"/>
      <c r="CN58" s="271"/>
      <c r="CO58" s="271"/>
      <c r="CP58" s="271"/>
      <c r="CQ58" s="271"/>
      <c r="CR58" s="271"/>
      <c r="CS58" s="271"/>
      <c r="CT58" s="271"/>
      <c r="CU58" s="271"/>
      <c r="CV58" s="271"/>
      <c r="CW58" s="271"/>
      <c r="CX58" s="271"/>
      <c r="CY58" s="271"/>
      <c r="CZ58" s="271"/>
      <c r="DA58" s="271"/>
      <c r="DB58" s="271"/>
      <c r="DC58" s="271"/>
      <c r="DD58" s="271"/>
      <c r="DE58" s="271"/>
      <c r="DF58" s="271"/>
      <c r="DG58" s="271"/>
      <c r="DH58" s="271"/>
      <c r="DI58" s="271"/>
      <c r="DJ58" s="271"/>
      <c r="DK58" s="271"/>
      <c r="DL58" s="271"/>
      <c r="DM58" s="271"/>
      <c r="DN58" s="271"/>
      <c r="DO58" s="271"/>
      <c r="DP58" s="271"/>
      <c r="DQ58" s="271"/>
      <c r="DR58" s="271"/>
      <c r="DS58" s="271"/>
      <c r="DT58" s="271"/>
      <c r="DU58" s="271"/>
      <c r="DV58" s="271"/>
      <c r="DW58" s="271"/>
      <c r="DX58" s="271"/>
      <c r="DY58" s="271"/>
      <c r="DZ58" s="271"/>
      <c r="EA58" s="271"/>
      <c r="EB58" s="271"/>
      <c r="EC58" s="271"/>
      <c r="ED58" s="271"/>
      <c r="EE58" s="271"/>
      <c r="EF58" s="271"/>
      <c r="EG58" s="271"/>
      <c r="EH58" s="271"/>
      <c r="EI58" s="271"/>
      <c r="EJ58" s="271"/>
      <c r="EK58" s="271"/>
      <c r="EL58" s="271"/>
      <c r="EM58" s="271"/>
      <c r="EN58" s="271"/>
      <c r="EO58" s="271"/>
      <c r="EP58" s="271"/>
      <c r="EQ58" s="271"/>
      <c r="ER58" s="271"/>
      <c r="ES58" s="271"/>
      <c r="ET58" s="271"/>
      <c r="EU58" s="271"/>
      <c r="EV58" s="271"/>
      <c r="EW58" s="271"/>
      <c r="EX58" s="271"/>
      <c r="EY58" s="271"/>
      <c r="EZ58" s="271"/>
      <c r="FA58" s="271"/>
      <c r="FB58" s="271"/>
      <c r="FC58" s="271"/>
      <c r="FD58" s="271"/>
      <c r="FE58" s="271"/>
      <c r="FF58" s="271"/>
      <c r="FG58" s="271"/>
      <c r="FH58" s="271"/>
      <c r="FI58" s="271"/>
      <c r="FJ58" s="271"/>
      <c r="FK58" s="271"/>
      <c r="FL58" s="271"/>
      <c r="FM58" s="271"/>
      <c r="FN58" s="271"/>
      <c r="FO58" s="271"/>
      <c r="FP58" s="271"/>
      <c r="FQ58" s="271"/>
      <c r="FR58" s="271"/>
      <c r="FS58" s="271"/>
      <c r="FT58" s="271"/>
      <c r="FU58" s="272"/>
      <c r="FV58" s="272"/>
      <c r="FW58" s="272"/>
      <c r="FX58" s="272"/>
      <c r="FY58" s="272"/>
      <c r="FZ58" s="272"/>
      <c r="GA58" s="272"/>
      <c r="GB58" s="272"/>
      <c r="GC58" s="272"/>
      <c r="GD58" s="272"/>
      <c r="GE58" s="272"/>
      <c r="GF58" s="272"/>
      <c r="GG58" s="272"/>
      <c r="GH58" s="272"/>
      <c r="GI58" s="272"/>
      <c r="GJ58" s="272"/>
      <c r="GK58" s="272"/>
      <c r="GL58" s="272"/>
      <c r="GM58" s="272"/>
      <c r="GN58" s="272"/>
      <c r="GO58" s="272"/>
      <c r="GP58" s="272"/>
      <c r="GQ58" s="272"/>
      <c r="GR58" s="272"/>
      <c r="GS58" s="272"/>
      <c r="GT58" s="272"/>
      <c r="GU58" s="272"/>
      <c r="GV58" s="272"/>
      <c r="GW58" s="272"/>
      <c r="GX58" s="272"/>
      <c r="GY58" s="272"/>
      <c r="GZ58" s="272"/>
      <c r="HA58" s="272"/>
      <c r="HB58" s="272"/>
      <c r="HC58" s="272"/>
      <c r="HD58" s="272"/>
      <c r="HE58" s="272"/>
      <c r="HF58" s="272"/>
      <c r="HG58" s="272"/>
      <c r="HH58" s="272"/>
      <c r="HI58" s="272"/>
      <c r="HJ58" s="272"/>
      <c r="HK58" s="272"/>
      <c r="HL58" s="272"/>
      <c r="HM58" s="272"/>
      <c r="HN58" s="272"/>
      <c r="HO58" s="272"/>
      <c r="HP58" s="272"/>
      <c r="HQ58" s="272"/>
      <c r="HR58" s="272"/>
      <c r="HS58" s="272"/>
      <c r="HT58" s="272"/>
      <c r="HU58" s="272"/>
      <c r="HV58" s="272"/>
      <c r="HW58" s="272"/>
      <c r="HX58" s="272"/>
      <c r="HY58" s="272"/>
      <c r="HZ58" s="272"/>
      <c r="IA58" s="272"/>
      <c r="IB58" s="272"/>
      <c r="IC58" s="272"/>
      <c r="ID58" s="272"/>
      <c r="IE58" s="272"/>
      <c r="IF58" s="272"/>
      <c r="IG58" s="272"/>
      <c r="IH58" s="272"/>
      <c r="II58" s="272"/>
      <c r="IJ58" s="272"/>
      <c r="IK58" s="272"/>
      <c r="IL58" s="272"/>
      <c r="IM58" s="272"/>
      <c r="IN58" s="272"/>
      <c r="IO58" s="272"/>
      <c r="IP58" s="272"/>
      <c r="IQ58" s="272"/>
      <c r="IR58" s="272"/>
      <c r="IS58" s="272"/>
      <c r="IT58" s="272"/>
      <c r="IU58" s="272"/>
      <c r="IV58" s="272"/>
      <c r="IW58" s="272"/>
      <c r="IX58" s="272"/>
      <c r="IY58" s="272"/>
      <c r="IZ58" s="272"/>
      <c r="JA58" s="272"/>
      <c r="JB58" s="272"/>
      <c r="JC58" s="272"/>
      <c r="JD58" s="272"/>
      <c r="JE58" s="272"/>
      <c r="JF58" s="272"/>
      <c r="JG58" s="272"/>
      <c r="JH58" s="272"/>
      <c r="JI58" s="272"/>
      <c r="JJ58" s="272"/>
      <c r="JK58" s="272"/>
      <c r="JL58" s="272"/>
      <c r="JM58" s="272"/>
      <c r="JN58" s="272"/>
      <c r="JO58" s="272"/>
      <c r="JP58" s="272"/>
      <c r="JQ58" s="272"/>
      <c r="JR58" s="272"/>
    </row>
    <row r="59" spans="1:278" ht="40.200000000000003" customHeight="1" x14ac:dyDescent="0.25">
      <c r="A59" s="459"/>
      <c r="B59" s="511"/>
      <c r="C59" s="463"/>
      <c r="D59" s="463"/>
      <c r="E59" s="466"/>
      <c r="F59" s="466"/>
      <c r="G59" s="466"/>
      <c r="H59" s="469"/>
      <c r="I59" s="472"/>
      <c r="J59" s="475"/>
      <c r="K59" s="452"/>
      <c r="L59" s="452"/>
      <c r="M59" s="478"/>
      <c r="N59" s="452"/>
      <c r="O59" s="454"/>
      <c r="P59" s="454"/>
      <c r="Q59" s="454"/>
      <c r="R59" s="456"/>
      <c r="S59" s="456"/>
      <c r="T59" s="454"/>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71"/>
      <c r="BR59" s="271"/>
      <c r="BS59" s="271"/>
      <c r="BT59" s="271"/>
      <c r="BU59" s="271"/>
      <c r="BV59" s="271"/>
      <c r="BW59" s="271"/>
      <c r="BX59" s="271"/>
      <c r="BY59" s="271"/>
      <c r="BZ59" s="271"/>
      <c r="CA59" s="271"/>
      <c r="CB59" s="271"/>
      <c r="CC59" s="271"/>
      <c r="CD59" s="271"/>
      <c r="CE59" s="271"/>
      <c r="CF59" s="271"/>
      <c r="CG59" s="271"/>
      <c r="CH59" s="271"/>
      <c r="CI59" s="271"/>
      <c r="CJ59" s="271"/>
      <c r="CK59" s="271"/>
      <c r="CL59" s="271"/>
      <c r="CM59" s="271"/>
      <c r="CN59" s="271"/>
      <c r="CO59" s="271"/>
      <c r="CP59" s="271"/>
      <c r="CQ59" s="271"/>
      <c r="CR59" s="271"/>
      <c r="CS59" s="271"/>
      <c r="CT59" s="271"/>
      <c r="CU59" s="271"/>
      <c r="CV59" s="271"/>
      <c r="CW59" s="271"/>
      <c r="CX59" s="271"/>
      <c r="CY59" s="271"/>
      <c r="CZ59" s="271"/>
      <c r="DA59" s="271"/>
      <c r="DB59" s="271"/>
      <c r="DC59" s="271"/>
      <c r="DD59" s="271"/>
      <c r="DE59" s="271"/>
      <c r="DF59" s="271"/>
      <c r="DG59" s="271"/>
      <c r="DH59" s="271"/>
      <c r="DI59" s="271"/>
      <c r="DJ59" s="271"/>
      <c r="DK59" s="271"/>
      <c r="DL59" s="271"/>
      <c r="DM59" s="271"/>
      <c r="DN59" s="271"/>
      <c r="DO59" s="271"/>
      <c r="DP59" s="271"/>
      <c r="DQ59" s="271"/>
      <c r="DR59" s="271"/>
      <c r="DS59" s="271"/>
      <c r="DT59" s="271"/>
      <c r="DU59" s="271"/>
      <c r="DV59" s="271"/>
      <c r="DW59" s="271"/>
      <c r="DX59" s="271"/>
      <c r="DY59" s="271"/>
      <c r="DZ59" s="271"/>
      <c r="EA59" s="271"/>
      <c r="EB59" s="271"/>
      <c r="EC59" s="271"/>
      <c r="ED59" s="271"/>
      <c r="EE59" s="271"/>
      <c r="EF59" s="271"/>
      <c r="EG59" s="271"/>
      <c r="EH59" s="271"/>
      <c r="EI59" s="271"/>
      <c r="EJ59" s="271"/>
      <c r="EK59" s="271"/>
      <c r="EL59" s="271"/>
      <c r="EM59" s="271"/>
      <c r="EN59" s="271"/>
      <c r="EO59" s="271"/>
      <c r="EP59" s="271"/>
      <c r="EQ59" s="271"/>
      <c r="ER59" s="271"/>
      <c r="ES59" s="271"/>
      <c r="ET59" s="271"/>
      <c r="EU59" s="271"/>
      <c r="EV59" s="271"/>
      <c r="EW59" s="271"/>
      <c r="EX59" s="271"/>
      <c r="EY59" s="271"/>
      <c r="EZ59" s="271"/>
      <c r="FA59" s="271"/>
      <c r="FB59" s="271"/>
      <c r="FC59" s="271"/>
      <c r="FD59" s="271"/>
      <c r="FE59" s="271"/>
      <c r="FF59" s="271"/>
      <c r="FG59" s="271"/>
      <c r="FH59" s="271"/>
      <c r="FI59" s="271"/>
      <c r="FJ59" s="271"/>
      <c r="FK59" s="271"/>
      <c r="FL59" s="271"/>
      <c r="FM59" s="271"/>
      <c r="FN59" s="271"/>
      <c r="FO59" s="271"/>
      <c r="FP59" s="271"/>
      <c r="FQ59" s="271"/>
      <c r="FR59" s="271"/>
      <c r="FS59" s="271"/>
      <c r="FT59" s="271"/>
      <c r="FU59" s="272"/>
      <c r="FV59" s="272"/>
      <c r="FW59" s="272"/>
      <c r="FX59" s="272"/>
      <c r="FY59" s="272"/>
      <c r="FZ59" s="272"/>
      <c r="GA59" s="272"/>
      <c r="GB59" s="272"/>
      <c r="GC59" s="272"/>
      <c r="GD59" s="272"/>
      <c r="GE59" s="272"/>
      <c r="GF59" s="272"/>
      <c r="GG59" s="272"/>
      <c r="GH59" s="272"/>
      <c r="GI59" s="272"/>
      <c r="GJ59" s="272"/>
      <c r="GK59" s="272"/>
      <c r="GL59" s="272"/>
      <c r="GM59" s="272"/>
      <c r="GN59" s="272"/>
      <c r="GO59" s="272"/>
      <c r="GP59" s="272"/>
      <c r="GQ59" s="272"/>
      <c r="GR59" s="272"/>
      <c r="GS59" s="272"/>
      <c r="GT59" s="272"/>
      <c r="GU59" s="272"/>
      <c r="GV59" s="272"/>
      <c r="GW59" s="272"/>
      <c r="GX59" s="272"/>
      <c r="GY59" s="272"/>
      <c r="GZ59" s="272"/>
      <c r="HA59" s="272"/>
      <c r="HB59" s="272"/>
      <c r="HC59" s="272"/>
      <c r="HD59" s="272"/>
      <c r="HE59" s="272"/>
      <c r="HF59" s="272"/>
      <c r="HG59" s="272"/>
      <c r="HH59" s="272"/>
      <c r="HI59" s="272"/>
      <c r="HJ59" s="272"/>
      <c r="HK59" s="272"/>
      <c r="HL59" s="272"/>
      <c r="HM59" s="272"/>
      <c r="HN59" s="272"/>
      <c r="HO59" s="272"/>
      <c r="HP59" s="272"/>
      <c r="HQ59" s="272"/>
      <c r="HR59" s="272"/>
      <c r="HS59" s="272"/>
      <c r="HT59" s="272"/>
      <c r="HU59" s="272"/>
      <c r="HV59" s="272"/>
      <c r="HW59" s="272"/>
      <c r="HX59" s="272"/>
      <c r="HY59" s="272"/>
      <c r="HZ59" s="272"/>
      <c r="IA59" s="272"/>
      <c r="IB59" s="272"/>
      <c r="IC59" s="272"/>
      <c r="ID59" s="272"/>
      <c r="IE59" s="272"/>
      <c r="IF59" s="272"/>
      <c r="IG59" s="272"/>
      <c r="IH59" s="272"/>
      <c r="II59" s="272"/>
      <c r="IJ59" s="272"/>
      <c r="IK59" s="272"/>
      <c r="IL59" s="272"/>
      <c r="IM59" s="272"/>
      <c r="IN59" s="272"/>
      <c r="IO59" s="272"/>
      <c r="IP59" s="272"/>
      <c r="IQ59" s="272"/>
      <c r="IR59" s="272"/>
      <c r="IS59" s="272"/>
      <c r="IT59" s="272"/>
      <c r="IU59" s="272"/>
      <c r="IV59" s="272"/>
      <c r="IW59" s="272"/>
      <c r="IX59" s="272"/>
      <c r="IY59" s="272"/>
      <c r="IZ59" s="272"/>
      <c r="JA59" s="272"/>
      <c r="JB59" s="272"/>
      <c r="JC59" s="272"/>
      <c r="JD59" s="272"/>
      <c r="JE59" s="272"/>
      <c r="JF59" s="272"/>
      <c r="JG59" s="272"/>
      <c r="JH59" s="272"/>
      <c r="JI59" s="272"/>
      <c r="JJ59" s="272"/>
      <c r="JK59" s="272"/>
      <c r="JL59" s="272"/>
      <c r="JM59" s="272"/>
      <c r="JN59" s="272"/>
      <c r="JO59" s="272"/>
      <c r="JP59" s="272"/>
      <c r="JQ59" s="272"/>
      <c r="JR59" s="272"/>
    </row>
    <row r="60" spans="1:278" ht="40.200000000000003" customHeight="1" x14ac:dyDescent="0.25">
      <c r="A60" s="457">
        <f>'Mapa Final'!A52</f>
        <v>11</v>
      </c>
      <c r="B60" s="460" t="str">
        <f>'Mapa Final'!B52</f>
        <v>Daños en los equipos instalados en los inmuebles a cargo del Nivel Central, por falta de mantenimiento</v>
      </c>
      <c r="C60" s="461" t="str">
        <f>'Mapa Final'!C52</f>
        <v>Afectación Económica</v>
      </c>
      <c r="D60" s="461" t="str">
        <f>'Mapa Final'!D52</f>
        <v xml:space="preserve">1.No cumplimiento de los contratos suscritos para el mantenimiento de equipos.
2.Falta de oportunidad en los procesos de contratación
3.Desconocimiento de los planes de mantenimiento
 </v>
      </c>
      <c r="E60" s="464" t="str">
        <f>'Mapa Final'!E52</f>
        <v>No cumplimiento de los planes de mantenimiento de los equipos</v>
      </c>
      <c r="F60" s="464" t="str">
        <f>'Mapa Final'!F52</f>
        <v>Posibilidad de cortes en servicios de energía, agua, ascensores, que afecten el normal funcionamiento de las dependencias ubicadas en los inmuebles a cargo  del nivel central</v>
      </c>
      <c r="G60" s="464" t="str">
        <f>'Mapa Final'!G52</f>
        <v>Daños Activos Fijos/Eventos Externos</v>
      </c>
      <c r="H60" s="467" t="str">
        <f>'Mapa Final'!I52</f>
        <v>Baja</v>
      </c>
      <c r="I60" s="470" t="str">
        <f>'Mapa Final'!L52</f>
        <v>Moderado</v>
      </c>
      <c r="J60" s="473" t="str">
        <f>'Mapa Final'!N52</f>
        <v>Moderado</v>
      </c>
      <c r="K60" s="450" t="str">
        <f>'Mapa Final'!AA52</f>
        <v>Baja</v>
      </c>
      <c r="L60" s="450" t="str">
        <f>'Mapa Final'!AE52</f>
        <v>Moderado</v>
      </c>
      <c r="M60" s="476" t="str">
        <f>'Mapa Final'!AG52</f>
        <v>Moderado</v>
      </c>
      <c r="N60" s="450" t="str">
        <f>'Mapa Final'!AH52</f>
        <v>Aceptar</v>
      </c>
      <c r="O60" s="453" t="s">
        <v>602</v>
      </c>
      <c r="P60" s="453" t="s">
        <v>587</v>
      </c>
      <c r="Q60" s="453"/>
      <c r="R60" s="455">
        <v>44287</v>
      </c>
      <c r="S60" s="455">
        <v>44377</v>
      </c>
      <c r="T60" s="453" t="s">
        <v>603</v>
      </c>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271"/>
      <c r="CO60" s="271"/>
      <c r="CP60" s="271"/>
      <c r="CQ60" s="271"/>
      <c r="CR60" s="271"/>
      <c r="CS60" s="271"/>
      <c r="CT60" s="271"/>
      <c r="CU60" s="271"/>
      <c r="CV60" s="271"/>
      <c r="CW60" s="271"/>
      <c r="CX60" s="271"/>
      <c r="CY60" s="271"/>
      <c r="CZ60" s="271"/>
      <c r="DA60" s="271"/>
      <c r="DB60" s="271"/>
      <c r="DC60" s="271"/>
      <c r="DD60" s="271"/>
      <c r="DE60" s="271"/>
      <c r="DF60" s="271"/>
      <c r="DG60" s="271"/>
      <c r="DH60" s="271"/>
      <c r="DI60" s="271"/>
      <c r="DJ60" s="271"/>
      <c r="DK60" s="271"/>
      <c r="DL60" s="271"/>
      <c r="DM60" s="271"/>
      <c r="DN60" s="271"/>
      <c r="DO60" s="271"/>
      <c r="DP60" s="271"/>
      <c r="DQ60" s="271"/>
      <c r="DR60" s="271"/>
      <c r="DS60" s="271"/>
      <c r="DT60" s="271"/>
      <c r="DU60" s="271"/>
      <c r="DV60" s="271"/>
      <c r="DW60" s="271"/>
      <c r="DX60" s="271"/>
      <c r="DY60" s="271"/>
      <c r="DZ60" s="271"/>
      <c r="EA60" s="271"/>
      <c r="EB60" s="271"/>
      <c r="EC60" s="271"/>
      <c r="ED60" s="271"/>
      <c r="EE60" s="271"/>
      <c r="EF60" s="271"/>
      <c r="EG60" s="271"/>
      <c r="EH60" s="271"/>
      <c r="EI60" s="271"/>
      <c r="EJ60" s="271"/>
      <c r="EK60" s="271"/>
      <c r="EL60" s="271"/>
      <c r="EM60" s="271"/>
      <c r="EN60" s="271"/>
      <c r="EO60" s="271"/>
      <c r="EP60" s="271"/>
      <c r="EQ60" s="271"/>
      <c r="ER60" s="271"/>
      <c r="ES60" s="271"/>
      <c r="ET60" s="271"/>
      <c r="EU60" s="271"/>
      <c r="EV60" s="271"/>
      <c r="EW60" s="271"/>
      <c r="EX60" s="271"/>
      <c r="EY60" s="271"/>
      <c r="EZ60" s="271"/>
      <c r="FA60" s="271"/>
      <c r="FB60" s="271"/>
      <c r="FC60" s="271"/>
      <c r="FD60" s="271"/>
      <c r="FE60" s="271"/>
      <c r="FF60" s="271"/>
      <c r="FG60" s="271"/>
      <c r="FH60" s="271"/>
      <c r="FI60" s="271"/>
      <c r="FJ60" s="271"/>
      <c r="FK60" s="271"/>
      <c r="FL60" s="271"/>
      <c r="FM60" s="271"/>
      <c r="FN60" s="271"/>
      <c r="FO60" s="271"/>
      <c r="FP60" s="271"/>
      <c r="FQ60" s="271"/>
      <c r="FR60" s="271"/>
      <c r="FS60" s="271"/>
      <c r="FT60" s="271"/>
      <c r="FU60" s="272"/>
      <c r="FV60" s="272"/>
      <c r="FW60" s="272"/>
      <c r="FX60" s="272"/>
      <c r="FY60" s="272"/>
      <c r="FZ60" s="272"/>
      <c r="GA60" s="272"/>
      <c r="GB60" s="272"/>
      <c r="GC60" s="272"/>
      <c r="GD60" s="272"/>
      <c r="GE60" s="272"/>
      <c r="GF60" s="272"/>
      <c r="GG60" s="272"/>
      <c r="GH60" s="272"/>
      <c r="GI60" s="272"/>
      <c r="GJ60" s="272"/>
      <c r="GK60" s="272"/>
      <c r="GL60" s="272"/>
      <c r="GM60" s="272"/>
      <c r="GN60" s="272"/>
      <c r="GO60" s="272"/>
      <c r="GP60" s="272"/>
      <c r="GQ60" s="272"/>
      <c r="GR60" s="272"/>
      <c r="GS60" s="272"/>
      <c r="GT60" s="272"/>
      <c r="GU60" s="272"/>
      <c r="GV60" s="272"/>
      <c r="GW60" s="272"/>
      <c r="GX60" s="272"/>
      <c r="GY60" s="272"/>
      <c r="GZ60" s="272"/>
      <c r="HA60" s="272"/>
      <c r="HB60" s="272"/>
      <c r="HC60" s="272"/>
      <c r="HD60" s="272"/>
      <c r="HE60" s="272"/>
      <c r="HF60" s="272"/>
      <c r="HG60" s="272"/>
      <c r="HH60" s="272"/>
      <c r="HI60" s="272"/>
      <c r="HJ60" s="272"/>
      <c r="HK60" s="272"/>
      <c r="HL60" s="272"/>
      <c r="HM60" s="272"/>
      <c r="HN60" s="272"/>
      <c r="HO60" s="272"/>
      <c r="HP60" s="272"/>
      <c r="HQ60" s="272"/>
      <c r="HR60" s="272"/>
      <c r="HS60" s="272"/>
      <c r="HT60" s="272"/>
      <c r="HU60" s="272"/>
      <c r="HV60" s="272"/>
      <c r="HW60" s="272"/>
      <c r="HX60" s="272"/>
      <c r="HY60" s="272"/>
      <c r="HZ60" s="272"/>
      <c r="IA60" s="272"/>
      <c r="IB60" s="272"/>
      <c r="IC60" s="272"/>
      <c r="ID60" s="272"/>
      <c r="IE60" s="272"/>
      <c r="IF60" s="272"/>
      <c r="IG60" s="272"/>
      <c r="IH60" s="272"/>
      <c r="II60" s="272"/>
      <c r="IJ60" s="272"/>
      <c r="IK60" s="272"/>
      <c r="IL60" s="272"/>
      <c r="IM60" s="272"/>
      <c r="IN60" s="272"/>
      <c r="IO60" s="272"/>
      <c r="IP60" s="272"/>
      <c r="IQ60" s="272"/>
      <c r="IR60" s="272"/>
      <c r="IS60" s="272"/>
      <c r="IT60" s="272"/>
      <c r="IU60" s="272"/>
      <c r="IV60" s="272"/>
      <c r="IW60" s="272"/>
      <c r="IX60" s="272"/>
      <c r="IY60" s="272"/>
      <c r="IZ60" s="272"/>
      <c r="JA60" s="272"/>
      <c r="JB60" s="272"/>
      <c r="JC60" s="272"/>
      <c r="JD60" s="272"/>
      <c r="JE60" s="272"/>
      <c r="JF60" s="272"/>
      <c r="JG60" s="272"/>
      <c r="JH60" s="272"/>
      <c r="JI60" s="272"/>
      <c r="JJ60" s="272"/>
      <c r="JK60" s="272"/>
      <c r="JL60" s="272"/>
      <c r="JM60" s="272"/>
      <c r="JN60" s="272"/>
      <c r="JO60" s="272"/>
      <c r="JP60" s="272"/>
      <c r="JQ60" s="272"/>
      <c r="JR60" s="272"/>
    </row>
    <row r="61" spans="1:278" ht="40.200000000000003" customHeight="1" x14ac:dyDescent="0.25">
      <c r="A61" s="458"/>
      <c r="B61" s="510"/>
      <c r="C61" s="462"/>
      <c r="D61" s="462"/>
      <c r="E61" s="465"/>
      <c r="F61" s="465"/>
      <c r="G61" s="465"/>
      <c r="H61" s="468"/>
      <c r="I61" s="471"/>
      <c r="J61" s="474"/>
      <c r="K61" s="451"/>
      <c r="L61" s="451"/>
      <c r="M61" s="477"/>
      <c r="N61" s="451"/>
      <c r="O61" s="338"/>
      <c r="P61" s="338"/>
      <c r="Q61" s="338"/>
      <c r="R61" s="376"/>
      <c r="S61" s="376"/>
      <c r="T61" s="338"/>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c r="BQ61" s="271"/>
      <c r="BR61" s="271"/>
      <c r="BS61" s="271"/>
      <c r="BT61" s="271"/>
      <c r="BU61" s="271"/>
      <c r="BV61" s="271"/>
      <c r="BW61" s="271"/>
      <c r="BX61" s="271"/>
      <c r="BY61" s="271"/>
      <c r="BZ61" s="271"/>
      <c r="CA61" s="271"/>
      <c r="CB61" s="271"/>
      <c r="CC61" s="271"/>
      <c r="CD61" s="271"/>
      <c r="CE61" s="271"/>
      <c r="CF61" s="271"/>
      <c r="CG61" s="271"/>
      <c r="CH61" s="271"/>
      <c r="CI61" s="271"/>
      <c r="CJ61" s="271"/>
      <c r="CK61" s="271"/>
      <c r="CL61" s="271"/>
      <c r="CM61" s="271"/>
      <c r="CN61" s="271"/>
      <c r="CO61" s="271"/>
      <c r="CP61" s="271"/>
      <c r="CQ61" s="271"/>
      <c r="CR61" s="271"/>
      <c r="CS61" s="271"/>
      <c r="CT61" s="271"/>
      <c r="CU61" s="271"/>
      <c r="CV61" s="271"/>
      <c r="CW61" s="271"/>
      <c r="CX61" s="271"/>
      <c r="CY61" s="271"/>
      <c r="CZ61" s="271"/>
      <c r="DA61" s="271"/>
      <c r="DB61" s="271"/>
      <c r="DC61" s="271"/>
      <c r="DD61" s="271"/>
      <c r="DE61" s="271"/>
      <c r="DF61" s="271"/>
      <c r="DG61" s="271"/>
      <c r="DH61" s="271"/>
      <c r="DI61" s="271"/>
      <c r="DJ61" s="271"/>
      <c r="DK61" s="271"/>
      <c r="DL61" s="271"/>
      <c r="DM61" s="271"/>
      <c r="DN61" s="271"/>
      <c r="DO61" s="271"/>
      <c r="DP61" s="271"/>
      <c r="DQ61" s="271"/>
      <c r="DR61" s="271"/>
      <c r="DS61" s="271"/>
      <c r="DT61" s="271"/>
      <c r="DU61" s="271"/>
      <c r="DV61" s="271"/>
      <c r="DW61" s="271"/>
      <c r="DX61" s="271"/>
      <c r="DY61" s="271"/>
      <c r="DZ61" s="271"/>
      <c r="EA61" s="271"/>
      <c r="EB61" s="271"/>
      <c r="EC61" s="271"/>
      <c r="ED61" s="271"/>
      <c r="EE61" s="271"/>
      <c r="EF61" s="271"/>
      <c r="EG61" s="271"/>
      <c r="EH61" s="271"/>
      <c r="EI61" s="271"/>
      <c r="EJ61" s="271"/>
      <c r="EK61" s="271"/>
      <c r="EL61" s="271"/>
      <c r="EM61" s="271"/>
      <c r="EN61" s="271"/>
      <c r="EO61" s="271"/>
      <c r="EP61" s="271"/>
      <c r="EQ61" s="271"/>
      <c r="ER61" s="271"/>
      <c r="ES61" s="271"/>
      <c r="ET61" s="271"/>
      <c r="EU61" s="271"/>
      <c r="EV61" s="271"/>
      <c r="EW61" s="271"/>
      <c r="EX61" s="271"/>
      <c r="EY61" s="271"/>
      <c r="EZ61" s="271"/>
      <c r="FA61" s="271"/>
      <c r="FB61" s="271"/>
      <c r="FC61" s="271"/>
      <c r="FD61" s="271"/>
      <c r="FE61" s="271"/>
      <c r="FF61" s="271"/>
      <c r="FG61" s="271"/>
      <c r="FH61" s="271"/>
      <c r="FI61" s="271"/>
      <c r="FJ61" s="271"/>
      <c r="FK61" s="271"/>
      <c r="FL61" s="271"/>
      <c r="FM61" s="271"/>
      <c r="FN61" s="271"/>
      <c r="FO61" s="271"/>
      <c r="FP61" s="271"/>
      <c r="FQ61" s="271"/>
      <c r="FR61" s="271"/>
      <c r="FS61" s="271"/>
      <c r="FT61" s="271"/>
      <c r="FU61" s="272"/>
      <c r="FV61" s="272"/>
      <c r="FW61" s="272"/>
      <c r="FX61" s="272"/>
      <c r="FY61" s="272"/>
      <c r="FZ61" s="272"/>
      <c r="GA61" s="272"/>
      <c r="GB61" s="272"/>
      <c r="GC61" s="272"/>
      <c r="GD61" s="272"/>
      <c r="GE61" s="272"/>
      <c r="GF61" s="272"/>
      <c r="GG61" s="272"/>
      <c r="GH61" s="272"/>
      <c r="GI61" s="272"/>
      <c r="GJ61" s="272"/>
      <c r="GK61" s="272"/>
      <c r="GL61" s="272"/>
      <c r="GM61" s="272"/>
      <c r="GN61" s="272"/>
      <c r="GO61" s="272"/>
      <c r="GP61" s="272"/>
      <c r="GQ61" s="272"/>
      <c r="GR61" s="272"/>
      <c r="GS61" s="272"/>
      <c r="GT61" s="272"/>
      <c r="GU61" s="272"/>
      <c r="GV61" s="272"/>
      <c r="GW61" s="272"/>
      <c r="GX61" s="272"/>
      <c r="GY61" s="272"/>
      <c r="GZ61" s="272"/>
      <c r="HA61" s="272"/>
      <c r="HB61" s="272"/>
      <c r="HC61" s="272"/>
      <c r="HD61" s="272"/>
      <c r="HE61" s="272"/>
      <c r="HF61" s="272"/>
      <c r="HG61" s="272"/>
      <c r="HH61" s="272"/>
      <c r="HI61" s="272"/>
      <c r="HJ61" s="272"/>
      <c r="HK61" s="272"/>
      <c r="HL61" s="272"/>
      <c r="HM61" s="272"/>
      <c r="HN61" s="272"/>
      <c r="HO61" s="272"/>
      <c r="HP61" s="272"/>
      <c r="HQ61" s="272"/>
      <c r="HR61" s="272"/>
      <c r="HS61" s="272"/>
      <c r="HT61" s="272"/>
      <c r="HU61" s="272"/>
      <c r="HV61" s="272"/>
      <c r="HW61" s="272"/>
      <c r="HX61" s="272"/>
      <c r="HY61" s="272"/>
      <c r="HZ61" s="272"/>
      <c r="IA61" s="272"/>
      <c r="IB61" s="272"/>
      <c r="IC61" s="272"/>
      <c r="ID61" s="272"/>
      <c r="IE61" s="272"/>
      <c r="IF61" s="272"/>
      <c r="IG61" s="272"/>
      <c r="IH61" s="272"/>
      <c r="II61" s="272"/>
      <c r="IJ61" s="272"/>
      <c r="IK61" s="272"/>
      <c r="IL61" s="272"/>
      <c r="IM61" s="272"/>
      <c r="IN61" s="272"/>
      <c r="IO61" s="272"/>
      <c r="IP61" s="272"/>
      <c r="IQ61" s="272"/>
      <c r="IR61" s="272"/>
      <c r="IS61" s="272"/>
      <c r="IT61" s="272"/>
      <c r="IU61" s="272"/>
      <c r="IV61" s="272"/>
      <c r="IW61" s="272"/>
      <c r="IX61" s="272"/>
      <c r="IY61" s="272"/>
      <c r="IZ61" s="272"/>
      <c r="JA61" s="272"/>
      <c r="JB61" s="272"/>
      <c r="JC61" s="272"/>
      <c r="JD61" s="272"/>
      <c r="JE61" s="272"/>
      <c r="JF61" s="272"/>
      <c r="JG61" s="272"/>
      <c r="JH61" s="272"/>
      <c r="JI61" s="272"/>
      <c r="JJ61" s="272"/>
      <c r="JK61" s="272"/>
      <c r="JL61" s="272"/>
      <c r="JM61" s="272"/>
      <c r="JN61" s="272"/>
      <c r="JO61" s="272"/>
      <c r="JP61" s="272"/>
      <c r="JQ61" s="272"/>
      <c r="JR61" s="272"/>
    </row>
    <row r="62" spans="1:278" ht="40.200000000000003" customHeight="1" x14ac:dyDescent="0.25">
      <c r="A62" s="458"/>
      <c r="B62" s="510"/>
      <c r="C62" s="462"/>
      <c r="D62" s="462"/>
      <c r="E62" s="465"/>
      <c r="F62" s="465"/>
      <c r="G62" s="465"/>
      <c r="H62" s="468"/>
      <c r="I62" s="471"/>
      <c r="J62" s="474"/>
      <c r="K62" s="451"/>
      <c r="L62" s="451"/>
      <c r="M62" s="477"/>
      <c r="N62" s="451"/>
      <c r="O62" s="338"/>
      <c r="P62" s="338"/>
      <c r="Q62" s="338"/>
      <c r="R62" s="376"/>
      <c r="S62" s="376"/>
      <c r="T62" s="338"/>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c r="BQ62" s="271"/>
      <c r="BR62" s="271"/>
      <c r="BS62" s="271"/>
      <c r="BT62" s="271"/>
      <c r="BU62" s="271"/>
      <c r="BV62" s="271"/>
      <c r="BW62" s="271"/>
      <c r="BX62" s="271"/>
      <c r="BY62" s="271"/>
      <c r="BZ62" s="271"/>
      <c r="CA62" s="271"/>
      <c r="CB62" s="271"/>
      <c r="CC62" s="271"/>
      <c r="CD62" s="271"/>
      <c r="CE62" s="271"/>
      <c r="CF62" s="271"/>
      <c r="CG62" s="271"/>
      <c r="CH62" s="271"/>
      <c r="CI62" s="271"/>
      <c r="CJ62" s="271"/>
      <c r="CK62" s="271"/>
      <c r="CL62" s="271"/>
      <c r="CM62" s="271"/>
      <c r="CN62" s="271"/>
      <c r="CO62" s="271"/>
      <c r="CP62" s="271"/>
      <c r="CQ62" s="271"/>
      <c r="CR62" s="271"/>
      <c r="CS62" s="271"/>
      <c r="CT62" s="271"/>
      <c r="CU62" s="271"/>
      <c r="CV62" s="271"/>
      <c r="CW62" s="271"/>
      <c r="CX62" s="271"/>
      <c r="CY62" s="271"/>
      <c r="CZ62" s="271"/>
      <c r="DA62" s="271"/>
      <c r="DB62" s="271"/>
      <c r="DC62" s="271"/>
      <c r="DD62" s="271"/>
      <c r="DE62" s="271"/>
      <c r="DF62" s="271"/>
      <c r="DG62" s="271"/>
      <c r="DH62" s="271"/>
      <c r="DI62" s="271"/>
      <c r="DJ62" s="271"/>
      <c r="DK62" s="271"/>
      <c r="DL62" s="271"/>
      <c r="DM62" s="271"/>
      <c r="DN62" s="271"/>
      <c r="DO62" s="271"/>
      <c r="DP62" s="271"/>
      <c r="DQ62" s="271"/>
      <c r="DR62" s="271"/>
      <c r="DS62" s="271"/>
      <c r="DT62" s="271"/>
      <c r="DU62" s="271"/>
      <c r="DV62" s="271"/>
      <c r="DW62" s="271"/>
      <c r="DX62" s="271"/>
      <c r="DY62" s="271"/>
      <c r="DZ62" s="271"/>
      <c r="EA62" s="271"/>
      <c r="EB62" s="271"/>
      <c r="EC62" s="271"/>
      <c r="ED62" s="271"/>
      <c r="EE62" s="271"/>
      <c r="EF62" s="271"/>
      <c r="EG62" s="271"/>
      <c r="EH62" s="271"/>
      <c r="EI62" s="271"/>
      <c r="EJ62" s="271"/>
      <c r="EK62" s="271"/>
      <c r="EL62" s="271"/>
      <c r="EM62" s="271"/>
      <c r="EN62" s="271"/>
      <c r="EO62" s="271"/>
      <c r="EP62" s="271"/>
      <c r="EQ62" s="271"/>
      <c r="ER62" s="271"/>
      <c r="ES62" s="271"/>
      <c r="ET62" s="271"/>
      <c r="EU62" s="271"/>
      <c r="EV62" s="271"/>
      <c r="EW62" s="271"/>
      <c r="EX62" s="271"/>
      <c r="EY62" s="271"/>
      <c r="EZ62" s="271"/>
      <c r="FA62" s="271"/>
      <c r="FB62" s="271"/>
      <c r="FC62" s="271"/>
      <c r="FD62" s="271"/>
      <c r="FE62" s="271"/>
      <c r="FF62" s="271"/>
      <c r="FG62" s="271"/>
      <c r="FH62" s="271"/>
      <c r="FI62" s="271"/>
      <c r="FJ62" s="271"/>
      <c r="FK62" s="271"/>
      <c r="FL62" s="271"/>
      <c r="FM62" s="271"/>
      <c r="FN62" s="271"/>
      <c r="FO62" s="271"/>
      <c r="FP62" s="271"/>
      <c r="FQ62" s="271"/>
      <c r="FR62" s="271"/>
      <c r="FS62" s="271"/>
      <c r="FT62" s="271"/>
      <c r="FU62" s="272"/>
      <c r="FV62" s="272"/>
      <c r="FW62" s="272"/>
      <c r="FX62" s="272"/>
      <c r="FY62" s="272"/>
      <c r="FZ62" s="272"/>
      <c r="GA62" s="272"/>
      <c r="GB62" s="272"/>
      <c r="GC62" s="272"/>
      <c r="GD62" s="272"/>
      <c r="GE62" s="272"/>
      <c r="GF62" s="272"/>
      <c r="GG62" s="272"/>
      <c r="GH62" s="272"/>
      <c r="GI62" s="272"/>
      <c r="GJ62" s="272"/>
      <c r="GK62" s="272"/>
      <c r="GL62" s="272"/>
      <c r="GM62" s="272"/>
      <c r="GN62" s="272"/>
      <c r="GO62" s="272"/>
      <c r="GP62" s="272"/>
      <c r="GQ62" s="272"/>
      <c r="GR62" s="272"/>
      <c r="GS62" s="272"/>
      <c r="GT62" s="272"/>
      <c r="GU62" s="272"/>
      <c r="GV62" s="272"/>
      <c r="GW62" s="272"/>
      <c r="GX62" s="272"/>
      <c r="GY62" s="272"/>
      <c r="GZ62" s="272"/>
      <c r="HA62" s="272"/>
      <c r="HB62" s="272"/>
      <c r="HC62" s="272"/>
      <c r="HD62" s="272"/>
      <c r="HE62" s="272"/>
      <c r="HF62" s="272"/>
      <c r="HG62" s="272"/>
      <c r="HH62" s="272"/>
      <c r="HI62" s="272"/>
      <c r="HJ62" s="272"/>
      <c r="HK62" s="272"/>
      <c r="HL62" s="272"/>
      <c r="HM62" s="272"/>
      <c r="HN62" s="272"/>
      <c r="HO62" s="272"/>
      <c r="HP62" s="272"/>
      <c r="HQ62" s="272"/>
      <c r="HR62" s="272"/>
      <c r="HS62" s="272"/>
      <c r="HT62" s="272"/>
      <c r="HU62" s="272"/>
      <c r="HV62" s="272"/>
      <c r="HW62" s="272"/>
      <c r="HX62" s="272"/>
      <c r="HY62" s="272"/>
      <c r="HZ62" s="272"/>
      <c r="IA62" s="272"/>
      <c r="IB62" s="272"/>
      <c r="IC62" s="272"/>
      <c r="ID62" s="272"/>
      <c r="IE62" s="272"/>
      <c r="IF62" s="272"/>
      <c r="IG62" s="272"/>
      <c r="IH62" s="272"/>
      <c r="II62" s="272"/>
      <c r="IJ62" s="272"/>
      <c r="IK62" s="272"/>
      <c r="IL62" s="272"/>
      <c r="IM62" s="272"/>
      <c r="IN62" s="272"/>
      <c r="IO62" s="272"/>
      <c r="IP62" s="272"/>
      <c r="IQ62" s="272"/>
      <c r="IR62" s="272"/>
      <c r="IS62" s="272"/>
      <c r="IT62" s="272"/>
      <c r="IU62" s="272"/>
      <c r="IV62" s="272"/>
      <c r="IW62" s="272"/>
      <c r="IX62" s="272"/>
      <c r="IY62" s="272"/>
      <c r="IZ62" s="272"/>
      <c r="JA62" s="272"/>
      <c r="JB62" s="272"/>
      <c r="JC62" s="272"/>
      <c r="JD62" s="272"/>
      <c r="JE62" s="272"/>
      <c r="JF62" s="272"/>
      <c r="JG62" s="272"/>
      <c r="JH62" s="272"/>
      <c r="JI62" s="272"/>
      <c r="JJ62" s="272"/>
      <c r="JK62" s="272"/>
      <c r="JL62" s="272"/>
      <c r="JM62" s="272"/>
      <c r="JN62" s="272"/>
      <c r="JO62" s="272"/>
      <c r="JP62" s="272"/>
      <c r="JQ62" s="272"/>
      <c r="JR62" s="272"/>
    </row>
    <row r="63" spans="1:278" ht="40.200000000000003" customHeight="1" x14ac:dyDescent="0.25">
      <c r="A63" s="458"/>
      <c r="B63" s="510"/>
      <c r="C63" s="462"/>
      <c r="D63" s="462"/>
      <c r="E63" s="465"/>
      <c r="F63" s="465"/>
      <c r="G63" s="465"/>
      <c r="H63" s="468"/>
      <c r="I63" s="471"/>
      <c r="J63" s="474"/>
      <c r="K63" s="451"/>
      <c r="L63" s="451"/>
      <c r="M63" s="477"/>
      <c r="N63" s="451"/>
      <c r="O63" s="338"/>
      <c r="P63" s="338"/>
      <c r="Q63" s="338"/>
      <c r="R63" s="376"/>
      <c r="S63" s="376"/>
      <c r="T63" s="338"/>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c r="BQ63" s="271"/>
      <c r="BR63" s="271"/>
      <c r="BS63" s="271"/>
      <c r="BT63" s="271"/>
      <c r="BU63" s="271"/>
      <c r="BV63" s="271"/>
      <c r="BW63" s="271"/>
      <c r="BX63" s="271"/>
      <c r="BY63" s="271"/>
      <c r="BZ63" s="271"/>
      <c r="CA63" s="271"/>
      <c r="CB63" s="271"/>
      <c r="CC63" s="271"/>
      <c r="CD63" s="271"/>
      <c r="CE63" s="271"/>
      <c r="CF63" s="271"/>
      <c r="CG63" s="271"/>
      <c r="CH63" s="271"/>
      <c r="CI63" s="271"/>
      <c r="CJ63" s="271"/>
      <c r="CK63" s="271"/>
      <c r="CL63" s="271"/>
      <c r="CM63" s="271"/>
      <c r="CN63" s="271"/>
      <c r="CO63" s="271"/>
      <c r="CP63" s="271"/>
      <c r="CQ63" s="271"/>
      <c r="CR63" s="271"/>
      <c r="CS63" s="271"/>
      <c r="CT63" s="271"/>
      <c r="CU63" s="271"/>
      <c r="CV63" s="271"/>
      <c r="CW63" s="271"/>
      <c r="CX63" s="271"/>
      <c r="CY63" s="271"/>
      <c r="CZ63" s="271"/>
      <c r="DA63" s="271"/>
      <c r="DB63" s="271"/>
      <c r="DC63" s="271"/>
      <c r="DD63" s="271"/>
      <c r="DE63" s="271"/>
      <c r="DF63" s="271"/>
      <c r="DG63" s="271"/>
      <c r="DH63" s="271"/>
      <c r="DI63" s="271"/>
      <c r="DJ63" s="271"/>
      <c r="DK63" s="271"/>
      <c r="DL63" s="271"/>
      <c r="DM63" s="271"/>
      <c r="DN63" s="271"/>
      <c r="DO63" s="271"/>
      <c r="DP63" s="271"/>
      <c r="DQ63" s="271"/>
      <c r="DR63" s="271"/>
      <c r="DS63" s="271"/>
      <c r="DT63" s="271"/>
      <c r="DU63" s="271"/>
      <c r="DV63" s="271"/>
      <c r="DW63" s="271"/>
      <c r="DX63" s="271"/>
      <c r="DY63" s="271"/>
      <c r="DZ63" s="271"/>
      <c r="EA63" s="271"/>
      <c r="EB63" s="271"/>
      <c r="EC63" s="271"/>
      <c r="ED63" s="271"/>
      <c r="EE63" s="271"/>
      <c r="EF63" s="271"/>
      <c r="EG63" s="271"/>
      <c r="EH63" s="271"/>
      <c r="EI63" s="271"/>
      <c r="EJ63" s="271"/>
      <c r="EK63" s="271"/>
      <c r="EL63" s="271"/>
      <c r="EM63" s="271"/>
      <c r="EN63" s="271"/>
      <c r="EO63" s="271"/>
      <c r="EP63" s="271"/>
      <c r="EQ63" s="271"/>
      <c r="ER63" s="271"/>
      <c r="ES63" s="271"/>
      <c r="ET63" s="271"/>
      <c r="EU63" s="271"/>
      <c r="EV63" s="271"/>
      <c r="EW63" s="271"/>
      <c r="EX63" s="271"/>
      <c r="EY63" s="271"/>
      <c r="EZ63" s="271"/>
      <c r="FA63" s="271"/>
      <c r="FB63" s="271"/>
      <c r="FC63" s="271"/>
      <c r="FD63" s="271"/>
      <c r="FE63" s="271"/>
      <c r="FF63" s="271"/>
      <c r="FG63" s="271"/>
      <c r="FH63" s="271"/>
      <c r="FI63" s="271"/>
      <c r="FJ63" s="271"/>
      <c r="FK63" s="271"/>
      <c r="FL63" s="271"/>
      <c r="FM63" s="271"/>
      <c r="FN63" s="271"/>
      <c r="FO63" s="271"/>
      <c r="FP63" s="271"/>
      <c r="FQ63" s="271"/>
      <c r="FR63" s="271"/>
      <c r="FS63" s="271"/>
      <c r="FT63" s="271"/>
      <c r="FU63" s="272"/>
      <c r="FV63" s="272"/>
      <c r="FW63" s="272"/>
      <c r="FX63" s="272"/>
      <c r="FY63" s="272"/>
      <c r="FZ63" s="272"/>
      <c r="GA63" s="272"/>
      <c r="GB63" s="272"/>
      <c r="GC63" s="272"/>
      <c r="GD63" s="272"/>
      <c r="GE63" s="272"/>
      <c r="GF63" s="272"/>
      <c r="GG63" s="272"/>
      <c r="GH63" s="272"/>
      <c r="GI63" s="272"/>
      <c r="GJ63" s="272"/>
      <c r="GK63" s="272"/>
      <c r="GL63" s="272"/>
      <c r="GM63" s="272"/>
      <c r="GN63" s="272"/>
      <c r="GO63" s="272"/>
      <c r="GP63" s="272"/>
      <c r="GQ63" s="272"/>
      <c r="GR63" s="272"/>
      <c r="GS63" s="272"/>
      <c r="GT63" s="272"/>
      <c r="GU63" s="272"/>
      <c r="GV63" s="272"/>
      <c r="GW63" s="272"/>
      <c r="GX63" s="272"/>
      <c r="GY63" s="272"/>
      <c r="GZ63" s="272"/>
      <c r="HA63" s="272"/>
      <c r="HB63" s="272"/>
      <c r="HC63" s="272"/>
      <c r="HD63" s="272"/>
      <c r="HE63" s="272"/>
      <c r="HF63" s="272"/>
      <c r="HG63" s="272"/>
      <c r="HH63" s="272"/>
      <c r="HI63" s="272"/>
      <c r="HJ63" s="272"/>
      <c r="HK63" s="272"/>
      <c r="HL63" s="272"/>
      <c r="HM63" s="272"/>
      <c r="HN63" s="272"/>
      <c r="HO63" s="272"/>
      <c r="HP63" s="272"/>
      <c r="HQ63" s="272"/>
      <c r="HR63" s="272"/>
      <c r="HS63" s="272"/>
      <c r="HT63" s="272"/>
      <c r="HU63" s="272"/>
      <c r="HV63" s="272"/>
      <c r="HW63" s="272"/>
      <c r="HX63" s="272"/>
      <c r="HY63" s="272"/>
      <c r="HZ63" s="272"/>
      <c r="IA63" s="272"/>
      <c r="IB63" s="272"/>
      <c r="IC63" s="272"/>
      <c r="ID63" s="272"/>
      <c r="IE63" s="272"/>
      <c r="IF63" s="272"/>
      <c r="IG63" s="272"/>
      <c r="IH63" s="272"/>
      <c r="II63" s="272"/>
      <c r="IJ63" s="272"/>
      <c r="IK63" s="272"/>
      <c r="IL63" s="272"/>
      <c r="IM63" s="272"/>
      <c r="IN63" s="272"/>
      <c r="IO63" s="272"/>
      <c r="IP63" s="272"/>
      <c r="IQ63" s="272"/>
      <c r="IR63" s="272"/>
      <c r="IS63" s="272"/>
      <c r="IT63" s="272"/>
      <c r="IU63" s="272"/>
      <c r="IV63" s="272"/>
      <c r="IW63" s="272"/>
      <c r="IX63" s="272"/>
      <c r="IY63" s="272"/>
      <c r="IZ63" s="272"/>
      <c r="JA63" s="272"/>
      <c r="JB63" s="272"/>
      <c r="JC63" s="272"/>
      <c r="JD63" s="272"/>
      <c r="JE63" s="272"/>
      <c r="JF63" s="272"/>
      <c r="JG63" s="272"/>
      <c r="JH63" s="272"/>
      <c r="JI63" s="272"/>
      <c r="JJ63" s="272"/>
      <c r="JK63" s="272"/>
      <c r="JL63" s="272"/>
      <c r="JM63" s="272"/>
      <c r="JN63" s="272"/>
      <c r="JO63" s="272"/>
      <c r="JP63" s="272"/>
      <c r="JQ63" s="272"/>
      <c r="JR63" s="272"/>
    </row>
    <row r="64" spans="1:278" ht="40.200000000000003" customHeight="1" x14ac:dyDescent="0.25">
      <c r="A64" s="459"/>
      <c r="B64" s="511"/>
      <c r="C64" s="463"/>
      <c r="D64" s="463"/>
      <c r="E64" s="466"/>
      <c r="F64" s="466"/>
      <c r="G64" s="466"/>
      <c r="H64" s="469"/>
      <c r="I64" s="472"/>
      <c r="J64" s="475"/>
      <c r="K64" s="452"/>
      <c r="L64" s="452"/>
      <c r="M64" s="478"/>
      <c r="N64" s="452"/>
      <c r="O64" s="454"/>
      <c r="P64" s="454"/>
      <c r="Q64" s="454"/>
      <c r="R64" s="456"/>
      <c r="S64" s="456"/>
      <c r="T64" s="454"/>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c r="BQ64" s="271"/>
      <c r="BR64" s="271"/>
      <c r="BS64" s="271"/>
      <c r="BT64" s="271"/>
      <c r="BU64" s="271"/>
      <c r="BV64" s="271"/>
      <c r="BW64" s="271"/>
      <c r="BX64" s="271"/>
      <c r="BY64" s="271"/>
      <c r="BZ64" s="271"/>
      <c r="CA64" s="271"/>
      <c r="CB64" s="271"/>
      <c r="CC64" s="271"/>
      <c r="CD64" s="271"/>
      <c r="CE64" s="271"/>
      <c r="CF64" s="271"/>
      <c r="CG64" s="271"/>
      <c r="CH64" s="271"/>
      <c r="CI64" s="271"/>
      <c r="CJ64" s="271"/>
      <c r="CK64" s="271"/>
      <c r="CL64" s="271"/>
      <c r="CM64" s="271"/>
      <c r="CN64" s="271"/>
      <c r="CO64" s="271"/>
      <c r="CP64" s="271"/>
      <c r="CQ64" s="271"/>
      <c r="CR64" s="271"/>
      <c r="CS64" s="271"/>
      <c r="CT64" s="271"/>
      <c r="CU64" s="271"/>
      <c r="CV64" s="271"/>
      <c r="CW64" s="271"/>
      <c r="CX64" s="271"/>
      <c r="CY64" s="271"/>
      <c r="CZ64" s="271"/>
      <c r="DA64" s="271"/>
      <c r="DB64" s="271"/>
      <c r="DC64" s="271"/>
      <c r="DD64" s="271"/>
      <c r="DE64" s="271"/>
      <c r="DF64" s="271"/>
      <c r="DG64" s="271"/>
      <c r="DH64" s="271"/>
      <c r="DI64" s="271"/>
      <c r="DJ64" s="271"/>
      <c r="DK64" s="271"/>
      <c r="DL64" s="271"/>
      <c r="DM64" s="271"/>
      <c r="DN64" s="271"/>
      <c r="DO64" s="271"/>
      <c r="DP64" s="271"/>
      <c r="DQ64" s="271"/>
      <c r="DR64" s="271"/>
      <c r="DS64" s="271"/>
      <c r="DT64" s="271"/>
      <c r="DU64" s="271"/>
      <c r="DV64" s="271"/>
      <c r="DW64" s="271"/>
      <c r="DX64" s="271"/>
      <c r="DY64" s="271"/>
      <c r="DZ64" s="271"/>
      <c r="EA64" s="271"/>
      <c r="EB64" s="271"/>
      <c r="EC64" s="271"/>
      <c r="ED64" s="271"/>
      <c r="EE64" s="271"/>
      <c r="EF64" s="271"/>
      <c r="EG64" s="271"/>
      <c r="EH64" s="271"/>
      <c r="EI64" s="271"/>
      <c r="EJ64" s="271"/>
      <c r="EK64" s="271"/>
      <c r="EL64" s="271"/>
      <c r="EM64" s="271"/>
      <c r="EN64" s="271"/>
      <c r="EO64" s="271"/>
      <c r="EP64" s="271"/>
      <c r="EQ64" s="271"/>
      <c r="ER64" s="271"/>
      <c r="ES64" s="271"/>
      <c r="ET64" s="271"/>
      <c r="EU64" s="271"/>
      <c r="EV64" s="271"/>
      <c r="EW64" s="271"/>
      <c r="EX64" s="271"/>
      <c r="EY64" s="271"/>
      <c r="EZ64" s="271"/>
      <c r="FA64" s="271"/>
      <c r="FB64" s="271"/>
      <c r="FC64" s="271"/>
      <c r="FD64" s="271"/>
      <c r="FE64" s="271"/>
      <c r="FF64" s="271"/>
      <c r="FG64" s="271"/>
      <c r="FH64" s="271"/>
      <c r="FI64" s="271"/>
      <c r="FJ64" s="271"/>
      <c r="FK64" s="271"/>
      <c r="FL64" s="271"/>
      <c r="FM64" s="271"/>
      <c r="FN64" s="271"/>
      <c r="FO64" s="271"/>
      <c r="FP64" s="271"/>
      <c r="FQ64" s="271"/>
      <c r="FR64" s="271"/>
      <c r="FS64" s="271"/>
      <c r="FT64" s="271"/>
      <c r="FU64" s="272"/>
      <c r="FV64" s="272"/>
      <c r="FW64" s="272"/>
      <c r="FX64" s="272"/>
      <c r="FY64" s="272"/>
      <c r="FZ64" s="272"/>
      <c r="GA64" s="272"/>
      <c r="GB64" s="272"/>
      <c r="GC64" s="272"/>
      <c r="GD64" s="272"/>
      <c r="GE64" s="272"/>
      <c r="GF64" s="272"/>
      <c r="GG64" s="272"/>
      <c r="GH64" s="272"/>
      <c r="GI64" s="272"/>
      <c r="GJ64" s="272"/>
      <c r="GK64" s="272"/>
      <c r="GL64" s="272"/>
      <c r="GM64" s="272"/>
      <c r="GN64" s="272"/>
      <c r="GO64" s="272"/>
      <c r="GP64" s="272"/>
      <c r="GQ64" s="272"/>
      <c r="GR64" s="272"/>
      <c r="GS64" s="272"/>
      <c r="GT64" s="272"/>
      <c r="GU64" s="272"/>
      <c r="GV64" s="272"/>
      <c r="GW64" s="272"/>
      <c r="GX64" s="272"/>
      <c r="GY64" s="272"/>
      <c r="GZ64" s="272"/>
      <c r="HA64" s="272"/>
      <c r="HB64" s="272"/>
      <c r="HC64" s="272"/>
      <c r="HD64" s="272"/>
      <c r="HE64" s="272"/>
      <c r="HF64" s="272"/>
      <c r="HG64" s="272"/>
      <c r="HH64" s="272"/>
      <c r="HI64" s="272"/>
      <c r="HJ64" s="272"/>
      <c r="HK64" s="272"/>
      <c r="HL64" s="272"/>
      <c r="HM64" s="272"/>
      <c r="HN64" s="272"/>
      <c r="HO64" s="272"/>
      <c r="HP64" s="272"/>
      <c r="HQ64" s="272"/>
      <c r="HR64" s="272"/>
      <c r="HS64" s="272"/>
      <c r="HT64" s="272"/>
      <c r="HU64" s="272"/>
      <c r="HV64" s="272"/>
      <c r="HW64" s="272"/>
      <c r="HX64" s="272"/>
      <c r="HY64" s="272"/>
      <c r="HZ64" s="272"/>
      <c r="IA64" s="272"/>
      <c r="IB64" s="272"/>
      <c r="IC64" s="272"/>
      <c r="ID64" s="272"/>
      <c r="IE64" s="272"/>
      <c r="IF64" s="272"/>
      <c r="IG64" s="272"/>
      <c r="IH64" s="272"/>
      <c r="II64" s="272"/>
      <c r="IJ64" s="272"/>
      <c r="IK64" s="272"/>
      <c r="IL64" s="272"/>
      <c r="IM64" s="272"/>
      <c r="IN64" s="272"/>
      <c r="IO64" s="272"/>
      <c r="IP64" s="272"/>
      <c r="IQ64" s="272"/>
      <c r="IR64" s="272"/>
      <c r="IS64" s="272"/>
      <c r="IT64" s="272"/>
      <c r="IU64" s="272"/>
      <c r="IV64" s="272"/>
      <c r="IW64" s="272"/>
      <c r="IX64" s="272"/>
      <c r="IY64" s="272"/>
      <c r="IZ64" s="272"/>
      <c r="JA64" s="272"/>
      <c r="JB64" s="272"/>
      <c r="JC64" s="272"/>
      <c r="JD64" s="272"/>
      <c r="JE64" s="272"/>
      <c r="JF64" s="272"/>
      <c r="JG64" s="272"/>
      <c r="JH64" s="272"/>
      <c r="JI64" s="272"/>
      <c r="JJ64" s="272"/>
      <c r="JK64" s="272"/>
      <c r="JL64" s="272"/>
      <c r="JM64" s="272"/>
      <c r="JN64" s="272"/>
      <c r="JO64" s="272"/>
      <c r="JP64" s="272"/>
      <c r="JQ64" s="272"/>
      <c r="JR64" s="272"/>
    </row>
  </sheetData>
  <mergeCells count="239">
    <mergeCell ref="B15:B19"/>
    <mergeCell ref="B20:B24"/>
    <mergeCell ref="B25:B29"/>
    <mergeCell ref="B35:B39"/>
    <mergeCell ref="B40:B44"/>
    <mergeCell ref="B45:B49"/>
    <mergeCell ref="B50:B54"/>
    <mergeCell ref="B60:B64"/>
    <mergeCell ref="K60:K64"/>
    <mergeCell ref="E45:E49"/>
    <mergeCell ref="F45:F49"/>
    <mergeCell ref="G45:G49"/>
    <mergeCell ref="I60:I64"/>
    <mergeCell ref="J60:J64"/>
    <mergeCell ref="I35:I39"/>
    <mergeCell ref="J35:J39"/>
    <mergeCell ref="K35:K39"/>
    <mergeCell ref="K40:K44"/>
    <mergeCell ref="D20:D24"/>
    <mergeCell ref="E20:E24"/>
    <mergeCell ref="F20:F24"/>
    <mergeCell ref="G20:G24"/>
    <mergeCell ref="H45:H49"/>
    <mergeCell ref="I45:I49"/>
    <mergeCell ref="M60:M64"/>
    <mergeCell ref="S50:S54"/>
    <mergeCell ref="T50:T54"/>
    <mergeCell ref="A60:A64"/>
    <mergeCell ref="C60:C64"/>
    <mergeCell ref="D60:D64"/>
    <mergeCell ref="E60:E64"/>
    <mergeCell ref="F60:F64"/>
    <mergeCell ref="G60:G64"/>
    <mergeCell ref="K50:K54"/>
    <mergeCell ref="L50:L54"/>
    <mergeCell ref="M50:M54"/>
    <mergeCell ref="N50:N54"/>
    <mergeCell ref="O50:O54"/>
    <mergeCell ref="P50:P54"/>
    <mergeCell ref="T60:T64"/>
    <mergeCell ref="N60:N64"/>
    <mergeCell ref="O60:O64"/>
    <mergeCell ref="P60:P64"/>
    <mergeCell ref="Q60:Q64"/>
    <mergeCell ref="R60:R64"/>
    <mergeCell ref="S60:S64"/>
    <mergeCell ref="H60:H64"/>
    <mergeCell ref="I55:I59"/>
    <mergeCell ref="J45:J49"/>
    <mergeCell ref="K45:K49"/>
    <mergeCell ref="L45:L49"/>
    <mergeCell ref="A45:A49"/>
    <mergeCell ref="C45:C49"/>
    <mergeCell ref="D45:D49"/>
    <mergeCell ref="L60:L64"/>
    <mergeCell ref="A50:A54"/>
    <mergeCell ref="C50:C54"/>
    <mergeCell ref="D50:D54"/>
    <mergeCell ref="E50:E54"/>
    <mergeCell ref="F50:F54"/>
    <mergeCell ref="G50:G54"/>
    <mergeCell ref="H50:H54"/>
    <mergeCell ref="I50:I54"/>
    <mergeCell ref="J50:J54"/>
    <mergeCell ref="A55:A59"/>
    <mergeCell ref="B55:B59"/>
    <mergeCell ref="C55:C59"/>
    <mergeCell ref="D55:D59"/>
    <mergeCell ref="E55:E59"/>
    <mergeCell ref="F55:F59"/>
    <mergeCell ref="G55:G59"/>
    <mergeCell ref="H55:H59"/>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A40:A44"/>
    <mergeCell ref="C40:C44"/>
    <mergeCell ref="D40:D44"/>
    <mergeCell ref="E40:E44"/>
    <mergeCell ref="F40:F44"/>
    <mergeCell ref="G40:G44"/>
    <mergeCell ref="H40:H44"/>
    <mergeCell ref="I40:I44"/>
    <mergeCell ref="J40:J44"/>
    <mergeCell ref="Q25:Q29"/>
    <mergeCell ref="R25:R29"/>
    <mergeCell ref="S25:S29"/>
    <mergeCell ref="T25:T29"/>
    <mergeCell ref="A35:A39"/>
    <mergeCell ref="C35:C39"/>
    <mergeCell ref="D35:D39"/>
    <mergeCell ref="E35:E39"/>
    <mergeCell ref="F35:F39"/>
    <mergeCell ref="G35:G39"/>
    <mergeCell ref="K25:K29"/>
    <mergeCell ref="L25:L29"/>
    <mergeCell ref="M25:M29"/>
    <mergeCell ref="N25:N29"/>
    <mergeCell ref="O25:O29"/>
    <mergeCell ref="P25:P29"/>
    <mergeCell ref="T35:T39"/>
    <mergeCell ref="N35:N39"/>
    <mergeCell ref="O35:O39"/>
    <mergeCell ref="P35:P39"/>
    <mergeCell ref="Q35:Q39"/>
    <mergeCell ref="R35:R39"/>
    <mergeCell ref="S35:S39"/>
    <mergeCell ref="H35:H39"/>
    <mergeCell ref="T20:T24"/>
    <mergeCell ref="A25:A29"/>
    <mergeCell ref="C25:C29"/>
    <mergeCell ref="D25:D29"/>
    <mergeCell ref="E25:E29"/>
    <mergeCell ref="F25:F29"/>
    <mergeCell ref="G25:G29"/>
    <mergeCell ref="H25:H29"/>
    <mergeCell ref="I25:I29"/>
    <mergeCell ref="J25:J29"/>
    <mergeCell ref="N20:N24"/>
    <mergeCell ref="O20:O24"/>
    <mergeCell ref="P20:P24"/>
    <mergeCell ref="Q20:Q24"/>
    <mergeCell ref="R20:R24"/>
    <mergeCell ref="S20:S24"/>
    <mergeCell ref="H20:H24"/>
    <mergeCell ref="I20:I24"/>
    <mergeCell ref="J20:J24"/>
    <mergeCell ref="K20:K24"/>
    <mergeCell ref="L20:L24"/>
    <mergeCell ref="M20:M24"/>
    <mergeCell ref="A20:A24"/>
    <mergeCell ref="C20:C24"/>
    <mergeCell ref="O15:O19"/>
    <mergeCell ref="P15:P19"/>
    <mergeCell ref="Q15:Q19"/>
    <mergeCell ref="R15:R19"/>
    <mergeCell ref="S15:S19"/>
    <mergeCell ref="D15:D19"/>
    <mergeCell ref="E15:E19"/>
    <mergeCell ref="F15:F19"/>
    <mergeCell ref="G15:G19"/>
    <mergeCell ref="H15:H19"/>
    <mergeCell ref="I15:I19"/>
    <mergeCell ref="J15:J19"/>
    <mergeCell ref="K15:K19"/>
    <mergeCell ref="L15:L19"/>
    <mergeCell ref="M15:M19"/>
    <mergeCell ref="R1:T3"/>
    <mergeCell ref="D1:Q3"/>
    <mergeCell ref="R7:S7"/>
    <mergeCell ref="T7:T8"/>
    <mergeCell ref="A9:N9"/>
    <mergeCell ref="O7:O8"/>
    <mergeCell ref="P7:Q7"/>
    <mergeCell ref="H7:J7"/>
    <mergeCell ref="K7:M7"/>
    <mergeCell ref="N7:N8"/>
    <mergeCell ref="A7:F7"/>
    <mergeCell ref="A1:C2"/>
    <mergeCell ref="A4:C4"/>
    <mergeCell ref="D4:N4"/>
    <mergeCell ref="O4:Q4"/>
    <mergeCell ref="A5:C5"/>
    <mergeCell ref="D5:N5"/>
    <mergeCell ref="A6:C6"/>
    <mergeCell ref="D6:N6"/>
    <mergeCell ref="T15:T19"/>
    <mergeCell ref="N15:N19"/>
    <mergeCell ref="A15:A19"/>
    <mergeCell ref="C15:C19"/>
    <mergeCell ref="A10:A14"/>
    <mergeCell ref="C10:C14"/>
    <mergeCell ref="D10:D14"/>
    <mergeCell ref="E10:E14"/>
    <mergeCell ref="H10:H14"/>
    <mergeCell ref="I10:I14"/>
    <mergeCell ref="F10:F14"/>
    <mergeCell ref="G10:G14"/>
    <mergeCell ref="T10:T14"/>
    <mergeCell ref="O10:O14"/>
    <mergeCell ref="P10:P14"/>
    <mergeCell ref="Q10:Q14"/>
    <mergeCell ref="R10:R14"/>
    <mergeCell ref="S10:S14"/>
    <mergeCell ref="K10:K14"/>
    <mergeCell ref="L10:L14"/>
    <mergeCell ref="M10:M14"/>
    <mergeCell ref="N10:N14"/>
    <mergeCell ref="B10:B14"/>
    <mergeCell ref="J10:J14"/>
    <mergeCell ref="S55:S59"/>
    <mergeCell ref="T55:T59"/>
    <mergeCell ref="J55:J59"/>
    <mergeCell ref="K55:K59"/>
    <mergeCell ref="L55:L59"/>
    <mergeCell ref="M55:M59"/>
    <mergeCell ref="N55:N59"/>
    <mergeCell ref="O55:O59"/>
    <mergeCell ref="P55:P59"/>
    <mergeCell ref="Q55:Q59"/>
    <mergeCell ref="R55:R59"/>
    <mergeCell ref="A30:A34"/>
    <mergeCell ref="B30:B34"/>
    <mergeCell ref="C30:C34"/>
    <mergeCell ref="D30:D34"/>
    <mergeCell ref="E30:E34"/>
    <mergeCell ref="F30:F34"/>
    <mergeCell ref="G30:G34"/>
    <mergeCell ref="H30:H34"/>
    <mergeCell ref="I30:I34"/>
    <mergeCell ref="S30:S34"/>
    <mergeCell ref="T30:T34"/>
    <mergeCell ref="J30:J34"/>
    <mergeCell ref="K30:K34"/>
    <mergeCell ref="L30:L34"/>
    <mergeCell ref="M30:M34"/>
    <mergeCell ref="N30:N34"/>
    <mergeCell ref="O30:O34"/>
    <mergeCell ref="P30:P34"/>
    <mergeCell ref="Q30:Q34"/>
    <mergeCell ref="R30:R34"/>
  </mergeCells>
  <conditionalFormatting sqref="D8:G8 H7 H65:J1048576 A7:B7">
    <cfRule type="containsText" dxfId="2003" priority="843" operator="containsText" text="3- Moderado">
      <formula>NOT(ISERROR(SEARCH("3- Moderado",A7)))</formula>
    </cfRule>
    <cfRule type="containsText" dxfId="2002" priority="844" operator="containsText" text="6- Moderado">
      <formula>NOT(ISERROR(SEARCH("6- Moderado",A7)))</formula>
    </cfRule>
    <cfRule type="containsText" dxfId="2001" priority="845" operator="containsText" text="4- Moderado">
      <formula>NOT(ISERROR(SEARCH("4- Moderado",A7)))</formula>
    </cfRule>
    <cfRule type="containsText" dxfId="2000" priority="846" operator="containsText" text="3- Bajo">
      <formula>NOT(ISERROR(SEARCH("3- Bajo",A7)))</formula>
    </cfRule>
    <cfRule type="containsText" dxfId="1999" priority="847" operator="containsText" text="4- Bajo">
      <formula>NOT(ISERROR(SEARCH("4- Bajo",A7)))</formula>
    </cfRule>
    <cfRule type="containsText" dxfId="1998" priority="848" operator="containsText" text="1- Bajo">
      <formula>NOT(ISERROR(SEARCH("1- Bajo",A7)))</formula>
    </cfRule>
  </conditionalFormatting>
  <conditionalFormatting sqref="H8:J8">
    <cfRule type="containsText" dxfId="1997" priority="836" operator="containsText" text="3- Moderado">
      <formula>NOT(ISERROR(SEARCH("3- Moderado",H8)))</formula>
    </cfRule>
    <cfRule type="containsText" dxfId="1996" priority="837" operator="containsText" text="6- Moderado">
      <formula>NOT(ISERROR(SEARCH("6- Moderado",H8)))</formula>
    </cfRule>
    <cfRule type="containsText" dxfId="1995" priority="838" operator="containsText" text="4- Moderado">
      <formula>NOT(ISERROR(SEARCH("4- Moderado",H8)))</formula>
    </cfRule>
    <cfRule type="containsText" dxfId="1994" priority="839" operator="containsText" text="3- Bajo">
      <formula>NOT(ISERROR(SEARCH("3- Bajo",H8)))</formula>
    </cfRule>
    <cfRule type="containsText" dxfId="1993" priority="840" operator="containsText" text="4- Bajo">
      <formula>NOT(ISERROR(SEARCH("4- Bajo",H8)))</formula>
    </cfRule>
    <cfRule type="containsText" dxfId="1992" priority="842" operator="containsText" text="1- Bajo">
      <formula>NOT(ISERROR(SEARCH("1- Bajo",H8)))</formula>
    </cfRule>
  </conditionalFormatting>
  <conditionalFormatting sqref="J8 J65:J1048576">
    <cfRule type="containsText" dxfId="1991" priority="825" operator="containsText" text="25- Extremo">
      <formula>NOT(ISERROR(SEARCH("25- Extremo",J8)))</formula>
    </cfRule>
    <cfRule type="containsText" dxfId="1990" priority="826" operator="containsText" text="20- Extremo">
      <formula>NOT(ISERROR(SEARCH("20- Extremo",J8)))</formula>
    </cfRule>
    <cfRule type="containsText" dxfId="1989" priority="827" operator="containsText" text="15- Extremo">
      <formula>NOT(ISERROR(SEARCH("15- Extremo",J8)))</formula>
    </cfRule>
    <cfRule type="containsText" dxfId="1988" priority="828" operator="containsText" text="10- Extremo">
      <formula>NOT(ISERROR(SEARCH("10- Extremo",J8)))</formula>
    </cfRule>
    <cfRule type="containsText" dxfId="1987" priority="829" operator="containsText" text="5- Extremo">
      <formula>NOT(ISERROR(SEARCH("5- Extremo",J8)))</formula>
    </cfRule>
    <cfRule type="containsText" dxfId="1986" priority="830" operator="containsText" text="12- Alto">
      <formula>NOT(ISERROR(SEARCH("12- Alto",J8)))</formula>
    </cfRule>
    <cfRule type="containsText" dxfId="1985" priority="831" operator="containsText" text="10- Alto">
      <formula>NOT(ISERROR(SEARCH("10- Alto",J8)))</formula>
    </cfRule>
    <cfRule type="containsText" dxfId="1984" priority="832" operator="containsText" text="9- Alto">
      <formula>NOT(ISERROR(SEARCH("9- Alto",J8)))</formula>
    </cfRule>
    <cfRule type="containsText" dxfId="1983" priority="833" operator="containsText" text="8- Alto">
      <formula>NOT(ISERROR(SEARCH("8- Alto",J8)))</formula>
    </cfRule>
    <cfRule type="containsText" dxfId="1982" priority="834" operator="containsText" text="5- Alto">
      <formula>NOT(ISERROR(SEARCH("5- Alto",J8)))</formula>
    </cfRule>
    <cfRule type="containsText" dxfId="1981" priority="835" operator="containsText" text="4- Alto">
      <formula>NOT(ISERROR(SEARCH("4- Alto",J8)))</formula>
    </cfRule>
    <cfRule type="containsText" dxfId="1980" priority="841" operator="containsText" text="2- Bajo">
      <formula>NOT(ISERROR(SEARCH("2- Bajo",J8)))</formula>
    </cfRule>
  </conditionalFormatting>
  <conditionalFormatting sqref="K10:L10 K15:L15">
    <cfRule type="containsText" dxfId="1979" priority="819" operator="containsText" text="3- Moderado">
      <formula>NOT(ISERROR(SEARCH("3- Moderado",K10)))</formula>
    </cfRule>
    <cfRule type="containsText" dxfId="1978" priority="820" operator="containsText" text="6- Moderado">
      <formula>NOT(ISERROR(SEARCH("6- Moderado",K10)))</formula>
    </cfRule>
    <cfRule type="containsText" dxfId="1977" priority="821" operator="containsText" text="4- Moderado">
      <formula>NOT(ISERROR(SEARCH("4- Moderado",K10)))</formula>
    </cfRule>
    <cfRule type="containsText" dxfId="1976" priority="822" operator="containsText" text="3- Bajo">
      <formula>NOT(ISERROR(SEARCH("3- Bajo",K10)))</formula>
    </cfRule>
    <cfRule type="containsText" dxfId="1975" priority="823" operator="containsText" text="4- Bajo">
      <formula>NOT(ISERROR(SEARCH("4- Bajo",K10)))</formula>
    </cfRule>
    <cfRule type="containsText" dxfId="1974" priority="824" operator="containsText" text="1- Bajo">
      <formula>NOT(ISERROR(SEARCH("1- Bajo",K10)))</formula>
    </cfRule>
  </conditionalFormatting>
  <conditionalFormatting sqref="H10:I10 H15:I15">
    <cfRule type="containsText" dxfId="1973" priority="813" operator="containsText" text="3- Moderado">
      <formula>NOT(ISERROR(SEARCH("3- Moderado",H10)))</formula>
    </cfRule>
    <cfRule type="containsText" dxfId="1972" priority="814" operator="containsText" text="6- Moderado">
      <formula>NOT(ISERROR(SEARCH("6- Moderado",H10)))</formula>
    </cfRule>
    <cfRule type="containsText" dxfId="1971" priority="815" operator="containsText" text="4- Moderado">
      <formula>NOT(ISERROR(SEARCH("4- Moderado",H10)))</formula>
    </cfRule>
    <cfRule type="containsText" dxfId="1970" priority="816" operator="containsText" text="3- Bajo">
      <formula>NOT(ISERROR(SEARCH("3- Bajo",H10)))</formula>
    </cfRule>
    <cfRule type="containsText" dxfId="1969" priority="817" operator="containsText" text="4- Bajo">
      <formula>NOT(ISERROR(SEARCH("4- Bajo",H10)))</formula>
    </cfRule>
    <cfRule type="containsText" dxfId="1968" priority="818" operator="containsText" text="1- Bajo">
      <formula>NOT(ISERROR(SEARCH("1- Bajo",H10)))</formula>
    </cfRule>
  </conditionalFormatting>
  <conditionalFormatting sqref="E10 A10:B10 B15 B20 B25 B35 B40 B45 B50 B60 B30">
    <cfRule type="containsText" dxfId="1967" priority="807" operator="containsText" text="3- Moderado">
      <formula>NOT(ISERROR(SEARCH("3- Moderado",A10)))</formula>
    </cfRule>
    <cfRule type="containsText" dxfId="1966" priority="808" operator="containsText" text="6- Moderado">
      <formula>NOT(ISERROR(SEARCH("6- Moderado",A10)))</formula>
    </cfRule>
    <cfRule type="containsText" dxfId="1965" priority="809" operator="containsText" text="4- Moderado">
      <formula>NOT(ISERROR(SEARCH("4- Moderado",A10)))</formula>
    </cfRule>
    <cfRule type="containsText" dxfId="1964" priority="810" operator="containsText" text="3- Bajo">
      <formula>NOT(ISERROR(SEARCH("3- Bajo",A10)))</formula>
    </cfRule>
    <cfRule type="containsText" dxfId="1963" priority="811" operator="containsText" text="4- Bajo">
      <formula>NOT(ISERROR(SEARCH("4- Bajo",A10)))</formula>
    </cfRule>
    <cfRule type="containsText" dxfId="1962" priority="812" operator="containsText" text="1- Bajo">
      <formula>NOT(ISERROR(SEARCH("1- Bajo",A10)))</formula>
    </cfRule>
  </conditionalFormatting>
  <conditionalFormatting sqref="F10:G10">
    <cfRule type="containsText" dxfId="1961" priority="801" operator="containsText" text="3- Moderado">
      <formula>NOT(ISERROR(SEARCH("3- Moderado",F10)))</formula>
    </cfRule>
    <cfRule type="containsText" dxfId="1960" priority="802" operator="containsText" text="6- Moderado">
      <formula>NOT(ISERROR(SEARCH("6- Moderado",F10)))</formula>
    </cfRule>
    <cfRule type="containsText" dxfId="1959" priority="803" operator="containsText" text="4- Moderado">
      <formula>NOT(ISERROR(SEARCH("4- Moderado",F10)))</formula>
    </cfRule>
    <cfRule type="containsText" dxfId="1958" priority="804" operator="containsText" text="3- Bajo">
      <formula>NOT(ISERROR(SEARCH("3- Bajo",F10)))</formula>
    </cfRule>
    <cfRule type="containsText" dxfId="1957" priority="805" operator="containsText" text="4- Bajo">
      <formula>NOT(ISERROR(SEARCH("4- Bajo",F10)))</formula>
    </cfRule>
    <cfRule type="containsText" dxfId="1956" priority="806" operator="containsText" text="1- Bajo">
      <formula>NOT(ISERROR(SEARCH("1- Bajo",F10)))</formula>
    </cfRule>
  </conditionalFormatting>
  <conditionalFormatting sqref="K8">
    <cfRule type="containsText" dxfId="1955" priority="795" operator="containsText" text="3- Moderado">
      <formula>NOT(ISERROR(SEARCH("3- Moderado",K8)))</formula>
    </cfRule>
    <cfRule type="containsText" dxfId="1954" priority="796" operator="containsText" text="6- Moderado">
      <formula>NOT(ISERROR(SEARCH("6- Moderado",K8)))</formula>
    </cfRule>
    <cfRule type="containsText" dxfId="1953" priority="797" operator="containsText" text="4- Moderado">
      <formula>NOT(ISERROR(SEARCH("4- Moderado",K8)))</formula>
    </cfRule>
    <cfRule type="containsText" dxfId="1952" priority="798" operator="containsText" text="3- Bajo">
      <formula>NOT(ISERROR(SEARCH("3- Bajo",K8)))</formula>
    </cfRule>
    <cfRule type="containsText" dxfId="1951" priority="799" operator="containsText" text="4- Bajo">
      <formula>NOT(ISERROR(SEARCH("4- Bajo",K8)))</formula>
    </cfRule>
    <cfRule type="containsText" dxfId="1950" priority="800" operator="containsText" text="1- Bajo">
      <formula>NOT(ISERROR(SEARCH("1- Bajo",K8)))</formula>
    </cfRule>
  </conditionalFormatting>
  <conditionalFormatting sqref="L8">
    <cfRule type="containsText" dxfId="1949" priority="789" operator="containsText" text="3- Moderado">
      <formula>NOT(ISERROR(SEARCH("3- Moderado",L8)))</formula>
    </cfRule>
    <cfRule type="containsText" dxfId="1948" priority="790" operator="containsText" text="6- Moderado">
      <formula>NOT(ISERROR(SEARCH("6- Moderado",L8)))</formula>
    </cfRule>
    <cfRule type="containsText" dxfId="1947" priority="791" operator="containsText" text="4- Moderado">
      <formula>NOT(ISERROR(SEARCH("4- Moderado",L8)))</formula>
    </cfRule>
    <cfRule type="containsText" dxfId="1946" priority="792" operator="containsText" text="3- Bajo">
      <formula>NOT(ISERROR(SEARCH("3- Bajo",L8)))</formula>
    </cfRule>
    <cfRule type="containsText" dxfId="1945" priority="793" operator="containsText" text="4- Bajo">
      <formula>NOT(ISERROR(SEARCH("4- Bajo",L8)))</formula>
    </cfRule>
    <cfRule type="containsText" dxfId="1944" priority="794" operator="containsText" text="1- Bajo">
      <formula>NOT(ISERROR(SEARCH("1- Bajo",L8)))</formula>
    </cfRule>
  </conditionalFormatting>
  <conditionalFormatting sqref="M8">
    <cfRule type="containsText" dxfId="1943" priority="783" operator="containsText" text="3- Moderado">
      <formula>NOT(ISERROR(SEARCH("3- Moderado",M8)))</formula>
    </cfRule>
    <cfRule type="containsText" dxfId="1942" priority="784" operator="containsText" text="6- Moderado">
      <formula>NOT(ISERROR(SEARCH("6- Moderado",M8)))</formula>
    </cfRule>
    <cfRule type="containsText" dxfId="1941" priority="785" operator="containsText" text="4- Moderado">
      <formula>NOT(ISERROR(SEARCH("4- Moderado",M8)))</formula>
    </cfRule>
    <cfRule type="containsText" dxfId="1940" priority="786" operator="containsText" text="3- Bajo">
      <formula>NOT(ISERROR(SEARCH("3- Bajo",M8)))</formula>
    </cfRule>
    <cfRule type="containsText" dxfId="1939" priority="787" operator="containsText" text="4- Bajo">
      <formula>NOT(ISERROR(SEARCH("4- Bajo",M8)))</formula>
    </cfRule>
    <cfRule type="containsText" dxfId="1938" priority="788" operator="containsText" text="1- Bajo">
      <formula>NOT(ISERROR(SEARCH("1- Bajo",M8)))</formula>
    </cfRule>
  </conditionalFormatting>
  <conditionalFormatting sqref="N10 N15">
    <cfRule type="containsText" dxfId="1937" priority="767" operator="containsText" text="3- Moderado">
      <formula>NOT(ISERROR(SEARCH("3- Moderado",N10)))</formula>
    </cfRule>
    <cfRule type="containsText" dxfId="1936" priority="768" operator="containsText" text="6- Moderado">
      <formula>NOT(ISERROR(SEARCH("6- Moderado",N10)))</formula>
    </cfRule>
    <cfRule type="containsText" dxfId="1935" priority="769" operator="containsText" text="4- Moderado">
      <formula>NOT(ISERROR(SEARCH("4- Moderado",N10)))</formula>
    </cfRule>
    <cfRule type="containsText" dxfId="1934" priority="770" operator="containsText" text="3- Bajo">
      <formula>NOT(ISERROR(SEARCH("3- Bajo",N10)))</formula>
    </cfRule>
    <cfRule type="containsText" dxfId="1933" priority="771" operator="containsText" text="4- Bajo">
      <formula>NOT(ISERROR(SEARCH("4- Bajo",N10)))</formula>
    </cfRule>
    <cfRule type="containsText" dxfId="1932" priority="772" operator="containsText" text="1- Bajo">
      <formula>NOT(ISERROR(SEARCH("1- Bajo",N10)))</formula>
    </cfRule>
  </conditionalFormatting>
  <conditionalFormatting sqref="H10:H19">
    <cfRule type="containsText" dxfId="1931" priority="714" operator="containsText" text="Muy Alta">
      <formula>NOT(ISERROR(SEARCH("Muy Alta",H10)))</formula>
    </cfRule>
    <cfRule type="containsText" dxfId="1930" priority="715" operator="containsText" text="Alta">
      <formula>NOT(ISERROR(SEARCH("Alta",H10)))</formula>
    </cfRule>
    <cfRule type="containsText" dxfId="1929" priority="716" operator="containsText" text="Muy Alta">
      <formula>NOT(ISERROR(SEARCH("Muy Alta",H10)))</formula>
    </cfRule>
    <cfRule type="containsText" dxfId="1928" priority="721" operator="containsText" text="Muy Baja">
      <formula>NOT(ISERROR(SEARCH("Muy Baja",H10)))</formula>
    </cfRule>
    <cfRule type="containsText" dxfId="1927" priority="722" operator="containsText" text="Baja">
      <formula>NOT(ISERROR(SEARCH("Baja",H10)))</formula>
    </cfRule>
    <cfRule type="containsText" dxfId="1926" priority="723" operator="containsText" text="Media">
      <formula>NOT(ISERROR(SEARCH("Media",H10)))</formula>
    </cfRule>
    <cfRule type="containsText" dxfId="1925" priority="724" operator="containsText" text="Alta">
      <formula>NOT(ISERROR(SEARCH("Alta",H10)))</formula>
    </cfRule>
    <cfRule type="containsText" dxfId="1924" priority="726" operator="containsText" text="Muy Alta">
      <formula>NOT(ISERROR(SEARCH("Muy Alta",H10)))</formula>
    </cfRule>
  </conditionalFormatting>
  <conditionalFormatting sqref="I10:I19">
    <cfRule type="containsText" dxfId="1923" priority="717" operator="containsText" text="Catastrófico">
      <formula>NOT(ISERROR(SEARCH("Catastrófico",I10)))</formula>
    </cfRule>
    <cfRule type="containsText" dxfId="1922" priority="718" operator="containsText" text="Mayor">
      <formula>NOT(ISERROR(SEARCH("Mayor",I10)))</formula>
    </cfRule>
    <cfRule type="containsText" dxfId="1921" priority="719" operator="containsText" text="Menor">
      <formula>NOT(ISERROR(SEARCH("Menor",I10)))</formula>
    </cfRule>
    <cfRule type="containsText" dxfId="1920" priority="720" operator="containsText" text="Leve">
      <formula>NOT(ISERROR(SEARCH("Leve",I10)))</formula>
    </cfRule>
    <cfRule type="containsText" dxfId="1919" priority="725" operator="containsText" text="Moderado">
      <formula>NOT(ISERROR(SEARCH("Moderado",I10)))</formula>
    </cfRule>
  </conditionalFormatting>
  <conditionalFormatting sqref="K10:K19">
    <cfRule type="containsText" dxfId="1918" priority="712" operator="containsText" text="Media">
      <formula>NOT(ISERROR(SEARCH("Media",K10)))</formula>
    </cfRule>
  </conditionalFormatting>
  <conditionalFormatting sqref="L10:L19 J10:J19">
    <cfRule type="containsText" dxfId="1917" priority="711" operator="containsText" text="Moderado">
      <formula>NOT(ISERROR(SEARCH("Moderado",J10)))</formula>
    </cfRule>
  </conditionalFormatting>
  <conditionalFormatting sqref="C10">
    <cfRule type="containsText" dxfId="1916" priority="705" operator="containsText" text="3- Moderado">
      <formula>NOT(ISERROR(SEARCH("3- Moderado",C10)))</formula>
    </cfRule>
    <cfRule type="containsText" dxfId="1915" priority="706" operator="containsText" text="6- Moderado">
      <formula>NOT(ISERROR(SEARCH("6- Moderado",C10)))</formula>
    </cfRule>
    <cfRule type="containsText" dxfId="1914" priority="707" operator="containsText" text="4- Moderado">
      <formula>NOT(ISERROR(SEARCH("4- Moderado",C10)))</formula>
    </cfRule>
    <cfRule type="containsText" dxfId="1913" priority="708" operator="containsText" text="3- Bajo">
      <formula>NOT(ISERROR(SEARCH("3- Bajo",C10)))</formula>
    </cfRule>
    <cfRule type="containsText" dxfId="1912" priority="709" operator="containsText" text="4- Bajo">
      <formula>NOT(ISERROR(SEARCH("4- Bajo",C10)))</formula>
    </cfRule>
    <cfRule type="containsText" dxfId="1911" priority="710" operator="containsText" text="1- Bajo">
      <formula>NOT(ISERROR(SEARCH("1- Bajo",C10)))</formula>
    </cfRule>
  </conditionalFormatting>
  <conditionalFormatting sqref="D10">
    <cfRule type="containsText" dxfId="1910" priority="699" operator="containsText" text="3- Moderado">
      <formula>NOT(ISERROR(SEARCH("3- Moderado",D10)))</formula>
    </cfRule>
    <cfRule type="containsText" dxfId="1909" priority="700" operator="containsText" text="6- Moderado">
      <formula>NOT(ISERROR(SEARCH("6- Moderado",D10)))</formula>
    </cfRule>
    <cfRule type="containsText" dxfId="1908" priority="701" operator="containsText" text="4- Moderado">
      <formula>NOT(ISERROR(SEARCH("4- Moderado",D10)))</formula>
    </cfRule>
    <cfRule type="containsText" dxfId="1907" priority="702" operator="containsText" text="3- Bajo">
      <formula>NOT(ISERROR(SEARCH("3- Bajo",D10)))</formula>
    </cfRule>
    <cfRule type="containsText" dxfId="1906" priority="703" operator="containsText" text="4- Bajo">
      <formula>NOT(ISERROR(SEARCH("4- Bajo",D10)))</formula>
    </cfRule>
    <cfRule type="containsText" dxfId="1905" priority="704" operator="containsText" text="1- Bajo">
      <formula>NOT(ISERROR(SEARCH("1- Bajo",D10)))</formula>
    </cfRule>
  </conditionalFormatting>
  <conditionalFormatting sqref="J10:J19">
    <cfRule type="containsText" dxfId="1904" priority="696" operator="containsText" text="Bajo">
      <formula>NOT(ISERROR(SEARCH("Bajo",J10)))</formula>
    </cfRule>
    <cfRule type="containsText" dxfId="1903" priority="697" operator="containsText" text="Extremo">
      <formula>NOT(ISERROR(SEARCH("Extremo",J10)))</formula>
    </cfRule>
  </conditionalFormatting>
  <conditionalFormatting sqref="K10:K19">
    <cfRule type="containsText" dxfId="1902" priority="694" operator="containsText" text="Baja">
      <formula>NOT(ISERROR(SEARCH("Baja",K10)))</formula>
    </cfRule>
    <cfRule type="containsText" dxfId="1901" priority="695" operator="containsText" text="Muy Baja">
      <formula>NOT(ISERROR(SEARCH("Muy Baja",K10)))</formula>
    </cfRule>
  </conditionalFormatting>
  <conditionalFormatting sqref="K10:K19">
    <cfRule type="containsText" dxfId="1900" priority="692" operator="containsText" text="Muy Alta">
      <formula>NOT(ISERROR(SEARCH("Muy Alta",K10)))</formula>
    </cfRule>
    <cfRule type="containsText" dxfId="1899" priority="693" operator="containsText" text="Alta">
      <formula>NOT(ISERROR(SEARCH("Alta",K10)))</formula>
    </cfRule>
  </conditionalFormatting>
  <conditionalFormatting sqref="L10:L19">
    <cfRule type="containsText" dxfId="1898" priority="688" operator="containsText" text="Catastrófico">
      <formula>NOT(ISERROR(SEARCH("Catastrófico",L10)))</formula>
    </cfRule>
    <cfRule type="containsText" dxfId="1897" priority="689" operator="containsText" text="Mayor">
      <formula>NOT(ISERROR(SEARCH("Mayor",L10)))</formula>
    </cfRule>
    <cfRule type="containsText" dxfId="1896" priority="690" operator="containsText" text="Menor">
      <formula>NOT(ISERROR(SEARCH("Menor",L10)))</formula>
    </cfRule>
    <cfRule type="containsText" dxfId="1895" priority="691" operator="containsText" text="Leve">
      <formula>NOT(ISERROR(SEARCH("Leve",L10)))</formula>
    </cfRule>
  </conditionalFormatting>
  <conditionalFormatting sqref="A15 E15">
    <cfRule type="containsText" dxfId="1894" priority="682" operator="containsText" text="3- Moderado">
      <formula>NOT(ISERROR(SEARCH("3- Moderado",A15)))</formula>
    </cfRule>
    <cfRule type="containsText" dxfId="1893" priority="683" operator="containsText" text="6- Moderado">
      <formula>NOT(ISERROR(SEARCH("6- Moderado",A15)))</formula>
    </cfRule>
    <cfRule type="containsText" dxfId="1892" priority="684" operator="containsText" text="4- Moderado">
      <formula>NOT(ISERROR(SEARCH("4- Moderado",A15)))</formula>
    </cfRule>
    <cfRule type="containsText" dxfId="1891" priority="685" operator="containsText" text="3- Bajo">
      <formula>NOT(ISERROR(SEARCH("3- Bajo",A15)))</formula>
    </cfRule>
    <cfRule type="containsText" dxfId="1890" priority="686" operator="containsText" text="4- Bajo">
      <formula>NOT(ISERROR(SEARCH("4- Bajo",A15)))</formula>
    </cfRule>
    <cfRule type="containsText" dxfId="1889" priority="687" operator="containsText" text="1- Bajo">
      <formula>NOT(ISERROR(SEARCH("1- Bajo",A15)))</formula>
    </cfRule>
  </conditionalFormatting>
  <conditionalFormatting sqref="F15:G15">
    <cfRule type="containsText" dxfId="1888" priority="676" operator="containsText" text="3- Moderado">
      <formula>NOT(ISERROR(SEARCH("3- Moderado",F15)))</formula>
    </cfRule>
    <cfRule type="containsText" dxfId="1887" priority="677" operator="containsText" text="6- Moderado">
      <formula>NOT(ISERROR(SEARCH("6- Moderado",F15)))</formula>
    </cfRule>
    <cfRule type="containsText" dxfId="1886" priority="678" operator="containsText" text="4- Moderado">
      <formula>NOT(ISERROR(SEARCH("4- Moderado",F15)))</formula>
    </cfRule>
    <cfRule type="containsText" dxfId="1885" priority="679" operator="containsText" text="3- Bajo">
      <formula>NOT(ISERROR(SEARCH("3- Bajo",F15)))</formula>
    </cfRule>
    <cfRule type="containsText" dxfId="1884" priority="680" operator="containsText" text="4- Bajo">
      <formula>NOT(ISERROR(SEARCH("4- Bajo",F15)))</formula>
    </cfRule>
    <cfRule type="containsText" dxfId="1883" priority="681" operator="containsText" text="1- Bajo">
      <formula>NOT(ISERROR(SEARCH("1- Bajo",F15)))</formula>
    </cfRule>
  </conditionalFormatting>
  <conditionalFormatting sqref="C15">
    <cfRule type="containsText" dxfId="1882" priority="670" operator="containsText" text="3- Moderado">
      <formula>NOT(ISERROR(SEARCH("3- Moderado",C15)))</formula>
    </cfRule>
    <cfRule type="containsText" dxfId="1881" priority="671" operator="containsText" text="6- Moderado">
      <formula>NOT(ISERROR(SEARCH("6- Moderado",C15)))</formula>
    </cfRule>
    <cfRule type="containsText" dxfId="1880" priority="672" operator="containsText" text="4- Moderado">
      <formula>NOT(ISERROR(SEARCH("4- Moderado",C15)))</formula>
    </cfRule>
    <cfRule type="containsText" dxfId="1879" priority="673" operator="containsText" text="3- Bajo">
      <formula>NOT(ISERROR(SEARCH("3- Bajo",C15)))</formula>
    </cfRule>
    <cfRule type="containsText" dxfId="1878" priority="674" operator="containsText" text="4- Bajo">
      <formula>NOT(ISERROR(SEARCH("4- Bajo",C15)))</formula>
    </cfRule>
    <cfRule type="containsText" dxfId="1877" priority="675" operator="containsText" text="1- Bajo">
      <formula>NOT(ISERROR(SEARCH("1- Bajo",C15)))</formula>
    </cfRule>
  </conditionalFormatting>
  <conditionalFormatting sqref="D15">
    <cfRule type="containsText" dxfId="1876" priority="664" operator="containsText" text="3- Moderado">
      <formula>NOT(ISERROR(SEARCH("3- Moderado",D15)))</formula>
    </cfRule>
    <cfRule type="containsText" dxfId="1875" priority="665" operator="containsText" text="6- Moderado">
      <formula>NOT(ISERROR(SEARCH("6- Moderado",D15)))</formula>
    </cfRule>
    <cfRule type="containsText" dxfId="1874" priority="666" operator="containsText" text="4- Moderado">
      <formula>NOT(ISERROR(SEARCH("4- Moderado",D15)))</formula>
    </cfRule>
    <cfRule type="containsText" dxfId="1873" priority="667" operator="containsText" text="3- Bajo">
      <formula>NOT(ISERROR(SEARCH("3- Bajo",D15)))</formula>
    </cfRule>
    <cfRule type="containsText" dxfId="1872" priority="668" operator="containsText" text="4- Bajo">
      <formula>NOT(ISERROR(SEARCH("4- Bajo",D15)))</formula>
    </cfRule>
    <cfRule type="containsText" dxfId="1871" priority="669" operator="containsText" text="1- Bajo">
      <formula>NOT(ISERROR(SEARCH("1- Bajo",D15)))</formula>
    </cfRule>
  </conditionalFormatting>
  <conditionalFormatting sqref="K20:L20">
    <cfRule type="containsText" dxfId="1870" priority="658" operator="containsText" text="3- Moderado">
      <formula>NOT(ISERROR(SEARCH("3- Moderado",K20)))</formula>
    </cfRule>
    <cfRule type="containsText" dxfId="1869" priority="659" operator="containsText" text="6- Moderado">
      <formula>NOT(ISERROR(SEARCH("6- Moderado",K20)))</formula>
    </cfRule>
    <cfRule type="containsText" dxfId="1868" priority="660" operator="containsText" text="4- Moderado">
      <formula>NOT(ISERROR(SEARCH("4- Moderado",K20)))</formula>
    </cfRule>
    <cfRule type="containsText" dxfId="1867" priority="661" operator="containsText" text="3- Bajo">
      <formula>NOT(ISERROR(SEARCH("3- Bajo",K20)))</formula>
    </cfRule>
    <cfRule type="containsText" dxfId="1866" priority="662" operator="containsText" text="4- Bajo">
      <formula>NOT(ISERROR(SEARCH("4- Bajo",K20)))</formula>
    </cfRule>
    <cfRule type="containsText" dxfId="1865" priority="663" operator="containsText" text="1- Bajo">
      <formula>NOT(ISERROR(SEARCH("1- Bajo",K20)))</formula>
    </cfRule>
  </conditionalFormatting>
  <conditionalFormatting sqref="H20:I20">
    <cfRule type="containsText" dxfId="1864" priority="652" operator="containsText" text="3- Moderado">
      <formula>NOT(ISERROR(SEARCH("3- Moderado",H20)))</formula>
    </cfRule>
    <cfRule type="containsText" dxfId="1863" priority="653" operator="containsText" text="6- Moderado">
      <formula>NOT(ISERROR(SEARCH("6- Moderado",H20)))</formula>
    </cfRule>
    <cfRule type="containsText" dxfId="1862" priority="654" operator="containsText" text="4- Moderado">
      <formula>NOT(ISERROR(SEARCH("4- Moderado",H20)))</formula>
    </cfRule>
    <cfRule type="containsText" dxfId="1861" priority="655" operator="containsText" text="3- Bajo">
      <formula>NOT(ISERROR(SEARCH("3- Bajo",H20)))</formula>
    </cfRule>
    <cfRule type="containsText" dxfId="1860" priority="656" operator="containsText" text="4- Bajo">
      <formula>NOT(ISERROR(SEARCH("4- Bajo",H20)))</formula>
    </cfRule>
    <cfRule type="containsText" dxfId="1859" priority="657" operator="containsText" text="1- Bajo">
      <formula>NOT(ISERROR(SEARCH("1- Bajo",H20)))</formula>
    </cfRule>
  </conditionalFormatting>
  <conditionalFormatting sqref="A20 C20:E20">
    <cfRule type="containsText" dxfId="1858" priority="646" operator="containsText" text="3- Moderado">
      <formula>NOT(ISERROR(SEARCH("3- Moderado",A20)))</formula>
    </cfRule>
    <cfRule type="containsText" dxfId="1857" priority="647" operator="containsText" text="6- Moderado">
      <formula>NOT(ISERROR(SEARCH("6- Moderado",A20)))</formula>
    </cfRule>
    <cfRule type="containsText" dxfId="1856" priority="648" operator="containsText" text="4- Moderado">
      <formula>NOT(ISERROR(SEARCH("4- Moderado",A20)))</formula>
    </cfRule>
    <cfRule type="containsText" dxfId="1855" priority="649" operator="containsText" text="3- Bajo">
      <formula>NOT(ISERROR(SEARCH("3- Bajo",A20)))</formula>
    </cfRule>
    <cfRule type="containsText" dxfId="1854" priority="650" operator="containsText" text="4- Bajo">
      <formula>NOT(ISERROR(SEARCH("4- Bajo",A20)))</formula>
    </cfRule>
    <cfRule type="containsText" dxfId="1853" priority="651" operator="containsText" text="1- Bajo">
      <formula>NOT(ISERROR(SEARCH("1- Bajo",A20)))</formula>
    </cfRule>
  </conditionalFormatting>
  <conditionalFormatting sqref="F20:G20">
    <cfRule type="containsText" dxfId="1852" priority="640" operator="containsText" text="3- Moderado">
      <formula>NOT(ISERROR(SEARCH("3- Moderado",F20)))</formula>
    </cfRule>
    <cfRule type="containsText" dxfId="1851" priority="641" operator="containsText" text="6- Moderado">
      <formula>NOT(ISERROR(SEARCH("6- Moderado",F20)))</formula>
    </cfRule>
    <cfRule type="containsText" dxfId="1850" priority="642" operator="containsText" text="4- Moderado">
      <formula>NOT(ISERROR(SEARCH("4- Moderado",F20)))</formula>
    </cfRule>
    <cfRule type="containsText" dxfId="1849" priority="643" operator="containsText" text="3- Bajo">
      <formula>NOT(ISERROR(SEARCH("3- Bajo",F20)))</formula>
    </cfRule>
    <cfRule type="containsText" dxfId="1848" priority="644" operator="containsText" text="4- Bajo">
      <formula>NOT(ISERROR(SEARCH("4- Bajo",F20)))</formula>
    </cfRule>
    <cfRule type="containsText" dxfId="1847" priority="645" operator="containsText" text="1- Bajo">
      <formula>NOT(ISERROR(SEARCH("1- Bajo",F20)))</formula>
    </cfRule>
  </conditionalFormatting>
  <conditionalFormatting sqref="J20:J24">
    <cfRule type="containsText" dxfId="1846" priority="635" operator="containsText" text="Bajo">
      <formula>NOT(ISERROR(SEARCH("Bajo",J20)))</formula>
    </cfRule>
    <cfRule type="containsText" dxfId="1845" priority="636" operator="containsText" text="Moderado">
      <formula>NOT(ISERROR(SEARCH("Moderado",J20)))</formula>
    </cfRule>
    <cfRule type="containsText" dxfId="1844" priority="637" operator="containsText" text="Alto">
      <formula>NOT(ISERROR(SEARCH("Alto",J20)))</formula>
    </cfRule>
    <cfRule type="containsText" dxfId="1843"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1842" priority="610" operator="containsText" text="Moderado">
      <formula>NOT(ISERROR(SEARCH("Moderado",M20)))</formula>
    </cfRule>
    <cfRule type="containsText" dxfId="1841" priority="630" operator="containsText" text="Bajo">
      <formula>NOT(ISERROR(SEARCH("Bajo",M20)))</formula>
    </cfRule>
    <cfRule type="containsText" dxfId="1840" priority="631" operator="containsText" text="Moderado">
      <formula>NOT(ISERROR(SEARCH("Moderado",M20)))</formula>
    </cfRule>
    <cfRule type="containsText" dxfId="1839" priority="632" operator="containsText" text="Alto">
      <formula>NOT(ISERROR(SEARCH("Alto",M20)))</formula>
    </cfRule>
    <cfRule type="containsText" dxfId="1838"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1837" priority="624" operator="containsText" text="3- Moderado">
      <formula>NOT(ISERROR(SEARCH("3- Moderado",N20)))</formula>
    </cfRule>
    <cfRule type="containsText" dxfId="1836" priority="625" operator="containsText" text="6- Moderado">
      <formula>NOT(ISERROR(SEARCH("6- Moderado",N20)))</formula>
    </cfRule>
    <cfRule type="containsText" dxfId="1835" priority="626" operator="containsText" text="4- Moderado">
      <formula>NOT(ISERROR(SEARCH("4- Moderado",N20)))</formula>
    </cfRule>
    <cfRule type="containsText" dxfId="1834" priority="627" operator="containsText" text="3- Bajo">
      <formula>NOT(ISERROR(SEARCH("3- Bajo",N20)))</formula>
    </cfRule>
    <cfRule type="containsText" dxfId="1833" priority="628" operator="containsText" text="4- Bajo">
      <formula>NOT(ISERROR(SEARCH("4- Bajo",N20)))</formula>
    </cfRule>
    <cfRule type="containsText" dxfId="1832" priority="629" operator="containsText" text="1- Bajo">
      <formula>NOT(ISERROR(SEARCH("1- Bajo",N20)))</formula>
    </cfRule>
  </conditionalFormatting>
  <conditionalFormatting sqref="H20:H24">
    <cfRule type="containsText" dxfId="1831" priority="611" operator="containsText" text="Muy Alta">
      <formula>NOT(ISERROR(SEARCH("Muy Alta",H20)))</formula>
    </cfRule>
    <cfRule type="containsText" dxfId="1830" priority="612" operator="containsText" text="Alta">
      <formula>NOT(ISERROR(SEARCH("Alta",H20)))</formula>
    </cfRule>
    <cfRule type="containsText" dxfId="1829" priority="613" operator="containsText" text="Muy Alta">
      <formula>NOT(ISERROR(SEARCH("Muy Alta",H20)))</formula>
    </cfRule>
    <cfRule type="containsText" dxfId="1828" priority="618" operator="containsText" text="Muy Baja">
      <formula>NOT(ISERROR(SEARCH("Muy Baja",H20)))</formula>
    </cfRule>
    <cfRule type="containsText" dxfId="1827" priority="619" operator="containsText" text="Baja">
      <formula>NOT(ISERROR(SEARCH("Baja",H20)))</formula>
    </cfRule>
    <cfRule type="containsText" dxfId="1826" priority="620" operator="containsText" text="Media">
      <formula>NOT(ISERROR(SEARCH("Media",H20)))</formula>
    </cfRule>
    <cfRule type="containsText" dxfId="1825" priority="621" operator="containsText" text="Alta">
      <formula>NOT(ISERROR(SEARCH("Alta",H20)))</formula>
    </cfRule>
    <cfRule type="containsText" dxfId="1824" priority="623" operator="containsText" text="Muy Alta">
      <formula>NOT(ISERROR(SEARCH("Muy Alta",H20)))</formula>
    </cfRule>
  </conditionalFormatting>
  <conditionalFormatting sqref="I20:I24">
    <cfRule type="containsText" dxfId="1823" priority="614" operator="containsText" text="Catastrófico">
      <formula>NOT(ISERROR(SEARCH("Catastrófico",I20)))</formula>
    </cfRule>
    <cfRule type="containsText" dxfId="1822" priority="615" operator="containsText" text="Mayor">
      <formula>NOT(ISERROR(SEARCH("Mayor",I20)))</formula>
    </cfRule>
    <cfRule type="containsText" dxfId="1821" priority="616" operator="containsText" text="Menor">
      <formula>NOT(ISERROR(SEARCH("Menor",I20)))</formula>
    </cfRule>
    <cfRule type="containsText" dxfId="1820" priority="617" operator="containsText" text="Leve">
      <formula>NOT(ISERROR(SEARCH("Leve",I20)))</formula>
    </cfRule>
    <cfRule type="containsText" dxfId="1819" priority="622" operator="containsText" text="Moderado">
      <formula>NOT(ISERROR(SEARCH("Moderado",I20)))</formula>
    </cfRule>
  </conditionalFormatting>
  <conditionalFormatting sqref="K20:K24">
    <cfRule type="containsText" dxfId="1818" priority="609" operator="containsText" text="Media">
      <formula>NOT(ISERROR(SEARCH("Media",K20)))</formula>
    </cfRule>
  </conditionalFormatting>
  <conditionalFormatting sqref="L20:L24">
    <cfRule type="containsText" dxfId="1817" priority="608" operator="containsText" text="Moderado">
      <formula>NOT(ISERROR(SEARCH("Moderado",L20)))</formula>
    </cfRule>
  </conditionalFormatting>
  <conditionalFormatting sqref="J20:J24">
    <cfRule type="containsText" dxfId="1816" priority="607" operator="containsText" text="Moderado">
      <formula>NOT(ISERROR(SEARCH("Moderado",J20)))</formula>
    </cfRule>
  </conditionalFormatting>
  <conditionalFormatting sqref="J20:J24">
    <cfRule type="containsText" dxfId="1815" priority="605" operator="containsText" text="Bajo">
      <formula>NOT(ISERROR(SEARCH("Bajo",J20)))</formula>
    </cfRule>
    <cfRule type="containsText" dxfId="1814" priority="606" operator="containsText" text="Extremo">
      <formula>NOT(ISERROR(SEARCH("Extremo",J20)))</formula>
    </cfRule>
  </conditionalFormatting>
  <conditionalFormatting sqref="K20:K24">
    <cfRule type="containsText" dxfId="1813" priority="603" operator="containsText" text="Baja">
      <formula>NOT(ISERROR(SEARCH("Baja",K20)))</formula>
    </cfRule>
    <cfRule type="containsText" dxfId="1812" priority="604" operator="containsText" text="Muy Baja">
      <formula>NOT(ISERROR(SEARCH("Muy Baja",K20)))</formula>
    </cfRule>
  </conditionalFormatting>
  <conditionalFormatting sqref="K20:K24">
    <cfRule type="containsText" dxfId="1811" priority="601" operator="containsText" text="Muy Alta">
      <formula>NOT(ISERROR(SEARCH("Muy Alta",K20)))</formula>
    </cfRule>
    <cfRule type="containsText" dxfId="1810" priority="602" operator="containsText" text="Alta">
      <formula>NOT(ISERROR(SEARCH("Alta",K20)))</formula>
    </cfRule>
  </conditionalFormatting>
  <conditionalFormatting sqref="L20:L24">
    <cfRule type="containsText" dxfId="1809" priority="597" operator="containsText" text="Catastrófico">
      <formula>NOT(ISERROR(SEARCH("Catastrófico",L20)))</formula>
    </cfRule>
    <cfRule type="containsText" dxfId="1808" priority="598" operator="containsText" text="Mayor">
      <formula>NOT(ISERROR(SEARCH("Mayor",L20)))</formula>
    </cfRule>
    <cfRule type="containsText" dxfId="1807" priority="599" operator="containsText" text="Menor">
      <formula>NOT(ISERROR(SEARCH("Menor",L20)))</formula>
    </cfRule>
    <cfRule type="containsText" dxfId="1806" priority="600" operator="containsText" text="Leve">
      <formula>NOT(ISERROR(SEARCH("Leve",L20)))</formula>
    </cfRule>
  </conditionalFormatting>
  <conditionalFormatting sqref="K25:L25 K30:L30">
    <cfRule type="containsText" dxfId="1805" priority="591" operator="containsText" text="3- Moderado">
      <formula>NOT(ISERROR(SEARCH("3- Moderado",K25)))</formula>
    </cfRule>
    <cfRule type="containsText" dxfId="1804" priority="592" operator="containsText" text="6- Moderado">
      <formula>NOT(ISERROR(SEARCH("6- Moderado",K25)))</formula>
    </cfRule>
    <cfRule type="containsText" dxfId="1803" priority="593" operator="containsText" text="4- Moderado">
      <formula>NOT(ISERROR(SEARCH("4- Moderado",K25)))</formula>
    </cfRule>
    <cfRule type="containsText" dxfId="1802" priority="594" operator="containsText" text="3- Bajo">
      <formula>NOT(ISERROR(SEARCH("3- Bajo",K25)))</formula>
    </cfRule>
    <cfRule type="containsText" dxfId="1801" priority="595" operator="containsText" text="4- Bajo">
      <formula>NOT(ISERROR(SEARCH("4- Bajo",K25)))</formula>
    </cfRule>
    <cfRule type="containsText" dxfId="1800" priority="596" operator="containsText" text="1- Bajo">
      <formula>NOT(ISERROR(SEARCH("1- Bajo",K25)))</formula>
    </cfRule>
  </conditionalFormatting>
  <conditionalFormatting sqref="H25:I25 H30:I30">
    <cfRule type="containsText" dxfId="1799" priority="585" operator="containsText" text="3- Moderado">
      <formula>NOT(ISERROR(SEARCH("3- Moderado",H25)))</formula>
    </cfRule>
    <cfRule type="containsText" dxfId="1798" priority="586" operator="containsText" text="6- Moderado">
      <formula>NOT(ISERROR(SEARCH("6- Moderado",H25)))</formula>
    </cfRule>
    <cfRule type="containsText" dxfId="1797" priority="587" operator="containsText" text="4- Moderado">
      <formula>NOT(ISERROR(SEARCH("4- Moderado",H25)))</formula>
    </cfRule>
    <cfRule type="containsText" dxfId="1796" priority="588" operator="containsText" text="3- Bajo">
      <formula>NOT(ISERROR(SEARCH("3- Bajo",H25)))</formula>
    </cfRule>
    <cfRule type="containsText" dxfId="1795" priority="589" operator="containsText" text="4- Bajo">
      <formula>NOT(ISERROR(SEARCH("4- Bajo",H25)))</formula>
    </cfRule>
    <cfRule type="containsText" dxfId="1794" priority="590" operator="containsText" text="1- Bajo">
      <formula>NOT(ISERROR(SEARCH("1- Bajo",H25)))</formula>
    </cfRule>
  </conditionalFormatting>
  <conditionalFormatting sqref="A25 C25:E25 A30 C30:E30">
    <cfRule type="containsText" dxfId="1793" priority="579" operator="containsText" text="3- Moderado">
      <formula>NOT(ISERROR(SEARCH("3- Moderado",A25)))</formula>
    </cfRule>
    <cfRule type="containsText" dxfId="1792" priority="580" operator="containsText" text="6- Moderado">
      <formula>NOT(ISERROR(SEARCH("6- Moderado",A25)))</formula>
    </cfRule>
    <cfRule type="containsText" dxfId="1791" priority="581" operator="containsText" text="4- Moderado">
      <formula>NOT(ISERROR(SEARCH("4- Moderado",A25)))</formula>
    </cfRule>
    <cfRule type="containsText" dxfId="1790" priority="582" operator="containsText" text="3- Bajo">
      <formula>NOT(ISERROR(SEARCH("3- Bajo",A25)))</formula>
    </cfRule>
    <cfRule type="containsText" dxfId="1789" priority="583" operator="containsText" text="4- Bajo">
      <formula>NOT(ISERROR(SEARCH("4- Bajo",A25)))</formula>
    </cfRule>
    <cfRule type="containsText" dxfId="1788" priority="584" operator="containsText" text="1- Bajo">
      <formula>NOT(ISERROR(SEARCH("1- Bajo",A25)))</formula>
    </cfRule>
  </conditionalFormatting>
  <conditionalFormatting sqref="F25:G25 F30:G30">
    <cfRule type="containsText" dxfId="1787" priority="573" operator="containsText" text="3- Moderado">
      <formula>NOT(ISERROR(SEARCH("3- Moderado",F25)))</formula>
    </cfRule>
    <cfRule type="containsText" dxfId="1786" priority="574" operator="containsText" text="6- Moderado">
      <formula>NOT(ISERROR(SEARCH("6- Moderado",F25)))</formula>
    </cfRule>
    <cfRule type="containsText" dxfId="1785" priority="575" operator="containsText" text="4- Moderado">
      <formula>NOT(ISERROR(SEARCH("4- Moderado",F25)))</formula>
    </cfRule>
    <cfRule type="containsText" dxfId="1784" priority="576" operator="containsText" text="3- Bajo">
      <formula>NOT(ISERROR(SEARCH("3- Bajo",F25)))</formula>
    </cfRule>
    <cfRule type="containsText" dxfId="1783" priority="577" operator="containsText" text="4- Bajo">
      <formula>NOT(ISERROR(SEARCH("4- Bajo",F25)))</formula>
    </cfRule>
    <cfRule type="containsText" dxfId="1782" priority="578" operator="containsText" text="1- Bajo">
      <formula>NOT(ISERROR(SEARCH("1- Bajo",F25)))</formula>
    </cfRule>
  </conditionalFormatting>
  <conditionalFormatting sqref="J25:J34">
    <cfRule type="containsText" dxfId="1781" priority="568" operator="containsText" text="Bajo">
      <formula>NOT(ISERROR(SEARCH("Bajo",J25)))</formula>
    </cfRule>
    <cfRule type="containsText" dxfId="1780" priority="569" operator="containsText" text="Moderado">
      <formula>NOT(ISERROR(SEARCH("Moderado",J25)))</formula>
    </cfRule>
    <cfRule type="containsText" dxfId="1779" priority="570" operator="containsText" text="Alto">
      <formula>NOT(ISERROR(SEARCH("Alto",J25)))</formula>
    </cfRule>
    <cfRule type="containsText" dxfId="1778" priority="571" operator="containsText" text="Extremo">
      <formula>NOT(ISERROR(SEARCH("Extremo",J25)))</formula>
    </cfRule>
    <cfRule type="colorScale" priority="572">
      <colorScale>
        <cfvo type="min"/>
        <cfvo type="max"/>
        <color rgb="FFFF7128"/>
        <color rgb="FFFFEF9C"/>
      </colorScale>
    </cfRule>
  </conditionalFormatting>
  <conditionalFormatting sqref="M25:M34">
    <cfRule type="containsText" dxfId="1777" priority="543" operator="containsText" text="Moderado">
      <formula>NOT(ISERROR(SEARCH("Moderado",M25)))</formula>
    </cfRule>
    <cfRule type="containsText" dxfId="1776" priority="563" operator="containsText" text="Bajo">
      <formula>NOT(ISERROR(SEARCH("Bajo",M25)))</formula>
    </cfRule>
    <cfRule type="containsText" dxfId="1775" priority="564" operator="containsText" text="Moderado">
      <formula>NOT(ISERROR(SEARCH("Moderado",M25)))</formula>
    </cfRule>
    <cfRule type="containsText" dxfId="1774" priority="565" operator="containsText" text="Alto">
      <formula>NOT(ISERROR(SEARCH("Alto",M25)))</formula>
    </cfRule>
    <cfRule type="containsText" dxfId="1773" priority="566" operator="containsText" text="Extremo">
      <formula>NOT(ISERROR(SEARCH("Extremo",M25)))</formula>
    </cfRule>
    <cfRule type="colorScale" priority="567">
      <colorScale>
        <cfvo type="min"/>
        <cfvo type="max"/>
        <color rgb="FFFF7128"/>
        <color rgb="FFFFEF9C"/>
      </colorScale>
    </cfRule>
  </conditionalFormatting>
  <conditionalFormatting sqref="N25 N30">
    <cfRule type="containsText" dxfId="1772" priority="557" operator="containsText" text="3- Moderado">
      <formula>NOT(ISERROR(SEARCH("3- Moderado",N25)))</formula>
    </cfRule>
    <cfRule type="containsText" dxfId="1771" priority="558" operator="containsText" text="6- Moderado">
      <formula>NOT(ISERROR(SEARCH("6- Moderado",N25)))</formula>
    </cfRule>
    <cfRule type="containsText" dxfId="1770" priority="559" operator="containsText" text="4- Moderado">
      <formula>NOT(ISERROR(SEARCH("4- Moderado",N25)))</formula>
    </cfRule>
    <cfRule type="containsText" dxfId="1769" priority="560" operator="containsText" text="3- Bajo">
      <formula>NOT(ISERROR(SEARCH("3- Bajo",N25)))</formula>
    </cfRule>
    <cfRule type="containsText" dxfId="1768" priority="561" operator="containsText" text="4- Bajo">
      <formula>NOT(ISERROR(SEARCH("4- Bajo",N25)))</formula>
    </cfRule>
    <cfRule type="containsText" dxfId="1767" priority="562" operator="containsText" text="1- Bajo">
      <formula>NOT(ISERROR(SEARCH("1- Bajo",N25)))</formula>
    </cfRule>
  </conditionalFormatting>
  <conditionalFormatting sqref="H25:H34">
    <cfRule type="containsText" dxfId="1766" priority="544" operator="containsText" text="Muy Alta">
      <formula>NOT(ISERROR(SEARCH("Muy Alta",H25)))</formula>
    </cfRule>
    <cfRule type="containsText" dxfId="1765" priority="545" operator="containsText" text="Alta">
      <formula>NOT(ISERROR(SEARCH("Alta",H25)))</formula>
    </cfRule>
    <cfRule type="containsText" dxfId="1764" priority="546" operator="containsText" text="Muy Alta">
      <formula>NOT(ISERROR(SEARCH("Muy Alta",H25)))</formula>
    </cfRule>
    <cfRule type="containsText" dxfId="1763" priority="551" operator="containsText" text="Muy Baja">
      <formula>NOT(ISERROR(SEARCH("Muy Baja",H25)))</formula>
    </cfRule>
    <cfRule type="containsText" dxfId="1762" priority="552" operator="containsText" text="Baja">
      <formula>NOT(ISERROR(SEARCH("Baja",H25)))</formula>
    </cfRule>
    <cfRule type="containsText" dxfId="1761" priority="553" operator="containsText" text="Media">
      <formula>NOT(ISERROR(SEARCH("Media",H25)))</formula>
    </cfRule>
    <cfRule type="containsText" dxfId="1760" priority="554" operator="containsText" text="Alta">
      <formula>NOT(ISERROR(SEARCH("Alta",H25)))</formula>
    </cfRule>
    <cfRule type="containsText" dxfId="1759" priority="556" operator="containsText" text="Muy Alta">
      <formula>NOT(ISERROR(SEARCH("Muy Alta",H25)))</formula>
    </cfRule>
  </conditionalFormatting>
  <conditionalFormatting sqref="I25:I34">
    <cfRule type="containsText" dxfId="1758" priority="547" operator="containsText" text="Catastrófico">
      <formula>NOT(ISERROR(SEARCH("Catastrófico",I25)))</formula>
    </cfRule>
    <cfRule type="containsText" dxfId="1757" priority="548" operator="containsText" text="Mayor">
      <formula>NOT(ISERROR(SEARCH("Mayor",I25)))</formula>
    </cfRule>
    <cfRule type="containsText" dxfId="1756" priority="549" operator="containsText" text="Menor">
      <formula>NOT(ISERROR(SEARCH("Menor",I25)))</formula>
    </cfRule>
    <cfRule type="containsText" dxfId="1755" priority="550" operator="containsText" text="Leve">
      <formula>NOT(ISERROR(SEARCH("Leve",I25)))</formula>
    </cfRule>
    <cfRule type="containsText" dxfId="1754" priority="555" operator="containsText" text="Moderado">
      <formula>NOT(ISERROR(SEARCH("Moderado",I25)))</formula>
    </cfRule>
  </conditionalFormatting>
  <conditionalFormatting sqref="K25:K34">
    <cfRule type="containsText" dxfId="1753" priority="542" operator="containsText" text="Media">
      <formula>NOT(ISERROR(SEARCH("Media",K25)))</formula>
    </cfRule>
  </conditionalFormatting>
  <conditionalFormatting sqref="L25:L34">
    <cfRule type="containsText" dxfId="1752" priority="541" operator="containsText" text="Moderado">
      <formula>NOT(ISERROR(SEARCH("Moderado",L25)))</formula>
    </cfRule>
  </conditionalFormatting>
  <conditionalFormatting sqref="J25:J34">
    <cfRule type="containsText" dxfId="1751" priority="540" operator="containsText" text="Moderado">
      <formula>NOT(ISERROR(SEARCH("Moderado",J25)))</formula>
    </cfRule>
  </conditionalFormatting>
  <conditionalFormatting sqref="J25:J34">
    <cfRule type="containsText" dxfId="1750" priority="538" operator="containsText" text="Bajo">
      <formula>NOT(ISERROR(SEARCH("Bajo",J25)))</formula>
    </cfRule>
    <cfRule type="containsText" dxfId="1749" priority="539" operator="containsText" text="Extremo">
      <formula>NOT(ISERROR(SEARCH("Extremo",J25)))</formula>
    </cfRule>
  </conditionalFormatting>
  <conditionalFormatting sqref="K25:K34">
    <cfRule type="containsText" dxfId="1748" priority="536" operator="containsText" text="Baja">
      <formula>NOT(ISERROR(SEARCH("Baja",K25)))</formula>
    </cfRule>
    <cfRule type="containsText" dxfId="1747" priority="537" operator="containsText" text="Muy Baja">
      <formula>NOT(ISERROR(SEARCH("Muy Baja",K25)))</formula>
    </cfRule>
  </conditionalFormatting>
  <conditionalFormatting sqref="K25:K34">
    <cfRule type="containsText" dxfId="1746" priority="534" operator="containsText" text="Muy Alta">
      <formula>NOT(ISERROR(SEARCH("Muy Alta",K25)))</formula>
    </cfRule>
    <cfRule type="containsText" dxfId="1745" priority="535" operator="containsText" text="Alta">
      <formula>NOT(ISERROR(SEARCH("Alta",K25)))</formula>
    </cfRule>
  </conditionalFormatting>
  <conditionalFormatting sqref="L25:L34">
    <cfRule type="containsText" dxfId="1744" priority="530" operator="containsText" text="Catastrófico">
      <formula>NOT(ISERROR(SEARCH("Catastrófico",L25)))</formula>
    </cfRule>
    <cfRule type="containsText" dxfId="1743" priority="531" operator="containsText" text="Mayor">
      <formula>NOT(ISERROR(SEARCH("Mayor",L25)))</formula>
    </cfRule>
    <cfRule type="containsText" dxfId="1742" priority="532" operator="containsText" text="Menor">
      <formula>NOT(ISERROR(SEARCH("Menor",L25)))</formula>
    </cfRule>
    <cfRule type="containsText" dxfId="1741" priority="533" operator="containsText" text="Leve">
      <formula>NOT(ISERROR(SEARCH("Leve",L25)))</formula>
    </cfRule>
  </conditionalFormatting>
  <conditionalFormatting sqref="K35:L35">
    <cfRule type="containsText" dxfId="1740" priority="524" operator="containsText" text="3- Moderado">
      <formula>NOT(ISERROR(SEARCH("3- Moderado",K35)))</formula>
    </cfRule>
    <cfRule type="containsText" dxfId="1739" priority="525" operator="containsText" text="6- Moderado">
      <formula>NOT(ISERROR(SEARCH("6- Moderado",K35)))</formula>
    </cfRule>
    <cfRule type="containsText" dxfId="1738" priority="526" operator="containsText" text="4- Moderado">
      <formula>NOT(ISERROR(SEARCH("4- Moderado",K35)))</formula>
    </cfRule>
    <cfRule type="containsText" dxfId="1737" priority="527" operator="containsText" text="3- Bajo">
      <formula>NOT(ISERROR(SEARCH("3- Bajo",K35)))</formula>
    </cfRule>
    <cfRule type="containsText" dxfId="1736" priority="528" operator="containsText" text="4- Bajo">
      <formula>NOT(ISERROR(SEARCH("4- Bajo",K35)))</formula>
    </cfRule>
    <cfRule type="containsText" dxfId="1735" priority="529" operator="containsText" text="1- Bajo">
      <formula>NOT(ISERROR(SEARCH("1- Bajo",K35)))</formula>
    </cfRule>
  </conditionalFormatting>
  <conditionalFormatting sqref="H35:I35">
    <cfRule type="containsText" dxfId="1734" priority="518" operator="containsText" text="3- Moderado">
      <formula>NOT(ISERROR(SEARCH("3- Moderado",H35)))</formula>
    </cfRule>
    <cfRule type="containsText" dxfId="1733" priority="519" operator="containsText" text="6- Moderado">
      <formula>NOT(ISERROR(SEARCH("6- Moderado",H35)))</formula>
    </cfRule>
    <cfRule type="containsText" dxfId="1732" priority="520" operator="containsText" text="4- Moderado">
      <formula>NOT(ISERROR(SEARCH("4- Moderado",H35)))</formula>
    </cfRule>
    <cfRule type="containsText" dxfId="1731" priority="521" operator="containsText" text="3- Bajo">
      <formula>NOT(ISERROR(SEARCH("3- Bajo",H35)))</formula>
    </cfRule>
    <cfRule type="containsText" dxfId="1730" priority="522" operator="containsText" text="4- Bajo">
      <formula>NOT(ISERROR(SEARCH("4- Bajo",H35)))</formula>
    </cfRule>
    <cfRule type="containsText" dxfId="1729" priority="523" operator="containsText" text="1- Bajo">
      <formula>NOT(ISERROR(SEARCH("1- Bajo",H35)))</formula>
    </cfRule>
  </conditionalFormatting>
  <conditionalFormatting sqref="A35 C35:E35">
    <cfRule type="containsText" dxfId="1728" priority="512" operator="containsText" text="3- Moderado">
      <formula>NOT(ISERROR(SEARCH("3- Moderado",A35)))</formula>
    </cfRule>
    <cfRule type="containsText" dxfId="1727" priority="513" operator="containsText" text="6- Moderado">
      <formula>NOT(ISERROR(SEARCH("6- Moderado",A35)))</formula>
    </cfRule>
    <cfRule type="containsText" dxfId="1726" priority="514" operator="containsText" text="4- Moderado">
      <formula>NOT(ISERROR(SEARCH("4- Moderado",A35)))</formula>
    </cfRule>
    <cfRule type="containsText" dxfId="1725" priority="515" operator="containsText" text="3- Bajo">
      <formula>NOT(ISERROR(SEARCH("3- Bajo",A35)))</formula>
    </cfRule>
    <cfRule type="containsText" dxfId="1724" priority="516" operator="containsText" text="4- Bajo">
      <formula>NOT(ISERROR(SEARCH("4- Bajo",A35)))</formula>
    </cfRule>
    <cfRule type="containsText" dxfId="1723" priority="517" operator="containsText" text="1- Bajo">
      <formula>NOT(ISERROR(SEARCH("1- Bajo",A35)))</formula>
    </cfRule>
  </conditionalFormatting>
  <conditionalFormatting sqref="F35:G35">
    <cfRule type="containsText" dxfId="1722" priority="506" operator="containsText" text="3- Moderado">
      <formula>NOT(ISERROR(SEARCH("3- Moderado",F35)))</formula>
    </cfRule>
    <cfRule type="containsText" dxfId="1721" priority="507" operator="containsText" text="6- Moderado">
      <formula>NOT(ISERROR(SEARCH("6- Moderado",F35)))</formula>
    </cfRule>
    <cfRule type="containsText" dxfId="1720" priority="508" operator="containsText" text="4- Moderado">
      <formula>NOT(ISERROR(SEARCH("4- Moderado",F35)))</formula>
    </cfRule>
    <cfRule type="containsText" dxfId="1719" priority="509" operator="containsText" text="3- Bajo">
      <formula>NOT(ISERROR(SEARCH("3- Bajo",F35)))</formula>
    </cfRule>
    <cfRule type="containsText" dxfId="1718" priority="510" operator="containsText" text="4- Bajo">
      <formula>NOT(ISERROR(SEARCH("4- Bajo",F35)))</formula>
    </cfRule>
    <cfRule type="containsText" dxfId="1717" priority="511" operator="containsText" text="1- Bajo">
      <formula>NOT(ISERROR(SEARCH("1- Bajo",F35)))</formula>
    </cfRule>
  </conditionalFormatting>
  <conditionalFormatting sqref="J35:J39">
    <cfRule type="containsText" dxfId="1716" priority="501" operator="containsText" text="Bajo">
      <formula>NOT(ISERROR(SEARCH("Bajo",J35)))</formula>
    </cfRule>
    <cfRule type="containsText" dxfId="1715" priority="502" operator="containsText" text="Moderado">
      <formula>NOT(ISERROR(SEARCH("Moderado",J35)))</formula>
    </cfRule>
    <cfRule type="containsText" dxfId="1714" priority="503" operator="containsText" text="Alto">
      <formula>NOT(ISERROR(SEARCH("Alto",J35)))</formula>
    </cfRule>
    <cfRule type="containsText" dxfId="1713" priority="504" operator="containsText" text="Extremo">
      <formula>NOT(ISERROR(SEARCH("Extremo",J35)))</formula>
    </cfRule>
    <cfRule type="colorScale" priority="505">
      <colorScale>
        <cfvo type="min"/>
        <cfvo type="max"/>
        <color rgb="FFFF7128"/>
        <color rgb="FFFFEF9C"/>
      </colorScale>
    </cfRule>
  </conditionalFormatting>
  <conditionalFormatting sqref="M35:M39">
    <cfRule type="containsText" dxfId="1712" priority="476" operator="containsText" text="Moderado">
      <formula>NOT(ISERROR(SEARCH("Moderado",M35)))</formula>
    </cfRule>
    <cfRule type="containsText" dxfId="1711" priority="496" operator="containsText" text="Bajo">
      <formula>NOT(ISERROR(SEARCH("Bajo",M35)))</formula>
    </cfRule>
    <cfRule type="containsText" dxfId="1710" priority="497" operator="containsText" text="Moderado">
      <formula>NOT(ISERROR(SEARCH("Moderado",M35)))</formula>
    </cfRule>
    <cfRule type="containsText" dxfId="1709" priority="498" operator="containsText" text="Alto">
      <formula>NOT(ISERROR(SEARCH("Alto",M35)))</formula>
    </cfRule>
    <cfRule type="containsText" dxfId="1708" priority="499" operator="containsText" text="Extremo">
      <formula>NOT(ISERROR(SEARCH("Extremo",M35)))</formula>
    </cfRule>
    <cfRule type="colorScale" priority="500">
      <colorScale>
        <cfvo type="min"/>
        <cfvo type="max"/>
        <color rgb="FFFF7128"/>
        <color rgb="FFFFEF9C"/>
      </colorScale>
    </cfRule>
  </conditionalFormatting>
  <conditionalFormatting sqref="N35">
    <cfRule type="containsText" dxfId="1707" priority="490" operator="containsText" text="3- Moderado">
      <formula>NOT(ISERROR(SEARCH("3- Moderado",N35)))</formula>
    </cfRule>
    <cfRule type="containsText" dxfId="1706" priority="491" operator="containsText" text="6- Moderado">
      <formula>NOT(ISERROR(SEARCH("6- Moderado",N35)))</formula>
    </cfRule>
    <cfRule type="containsText" dxfId="1705" priority="492" operator="containsText" text="4- Moderado">
      <formula>NOT(ISERROR(SEARCH("4- Moderado",N35)))</formula>
    </cfRule>
    <cfRule type="containsText" dxfId="1704" priority="493" operator="containsText" text="3- Bajo">
      <formula>NOT(ISERROR(SEARCH("3- Bajo",N35)))</formula>
    </cfRule>
    <cfRule type="containsText" dxfId="1703" priority="494" operator="containsText" text="4- Bajo">
      <formula>NOT(ISERROR(SEARCH("4- Bajo",N35)))</formula>
    </cfRule>
    <cfRule type="containsText" dxfId="1702" priority="495" operator="containsText" text="1- Bajo">
      <formula>NOT(ISERROR(SEARCH("1- Bajo",N35)))</formula>
    </cfRule>
  </conditionalFormatting>
  <conditionalFormatting sqref="H35:H39">
    <cfRule type="containsText" dxfId="1701" priority="477" operator="containsText" text="Muy Alta">
      <formula>NOT(ISERROR(SEARCH("Muy Alta",H35)))</formula>
    </cfRule>
    <cfRule type="containsText" dxfId="1700" priority="478" operator="containsText" text="Alta">
      <formula>NOT(ISERROR(SEARCH("Alta",H35)))</formula>
    </cfRule>
    <cfRule type="containsText" dxfId="1699" priority="479" operator="containsText" text="Muy Alta">
      <formula>NOT(ISERROR(SEARCH("Muy Alta",H35)))</formula>
    </cfRule>
    <cfRule type="containsText" dxfId="1698" priority="484" operator="containsText" text="Muy Baja">
      <formula>NOT(ISERROR(SEARCH("Muy Baja",H35)))</formula>
    </cfRule>
    <cfRule type="containsText" dxfId="1697" priority="485" operator="containsText" text="Baja">
      <formula>NOT(ISERROR(SEARCH("Baja",H35)))</formula>
    </cfRule>
    <cfRule type="containsText" dxfId="1696" priority="486" operator="containsText" text="Media">
      <formula>NOT(ISERROR(SEARCH("Media",H35)))</formula>
    </cfRule>
    <cfRule type="containsText" dxfId="1695" priority="487" operator="containsText" text="Alta">
      <formula>NOT(ISERROR(SEARCH("Alta",H35)))</formula>
    </cfRule>
    <cfRule type="containsText" dxfId="1694" priority="489" operator="containsText" text="Muy Alta">
      <formula>NOT(ISERROR(SEARCH("Muy Alta",H35)))</formula>
    </cfRule>
  </conditionalFormatting>
  <conditionalFormatting sqref="I35:I39">
    <cfRule type="containsText" dxfId="1693" priority="480" operator="containsText" text="Catastrófico">
      <formula>NOT(ISERROR(SEARCH("Catastrófico",I35)))</formula>
    </cfRule>
    <cfRule type="containsText" dxfId="1692" priority="481" operator="containsText" text="Mayor">
      <formula>NOT(ISERROR(SEARCH("Mayor",I35)))</formula>
    </cfRule>
    <cfRule type="containsText" dxfId="1691" priority="482" operator="containsText" text="Menor">
      <formula>NOT(ISERROR(SEARCH("Menor",I35)))</formula>
    </cfRule>
    <cfRule type="containsText" dxfId="1690" priority="483" operator="containsText" text="Leve">
      <formula>NOT(ISERROR(SEARCH("Leve",I35)))</formula>
    </cfRule>
    <cfRule type="containsText" dxfId="1689" priority="488" operator="containsText" text="Moderado">
      <formula>NOT(ISERROR(SEARCH("Moderado",I35)))</formula>
    </cfRule>
  </conditionalFormatting>
  <conditionalFormatting sqref="K35:K39">
    <cfRule type="containsText" dxfId="1688" priority="475" operator="containsText" text="Media">
      <formula>NOT(ISERROR(SEARCH("Media",K35)))</formula>
    </cfRule>
  </conditionalFormatting>
  <conditionalFormatting sqref="L35:L39">
    <cfRule type="containsText" dxfId="1687" priority="474" operator="containsText" text="Moderado">
      <formula>NOT(ISERROR(SEARCH("Moderado",L35)))</formula>
    </cfRule>
  </conditionalFormatting>
  <conditionalFormatting sqref="J35:J39">
    <cfRule type="containsText" dxfId="1686" priority="473" operator="containsText" text="Moderado">
      <formula>NOT(ISERROR(SEARCH("Moderado",J35)))</formula>
    </cfRule>
  </conditionalFormatting>
  <conditionalFormatting sqref="J35:J39">
    <cfRule type="containsText" dxfId="1685" priority="471" operator="containsText" text="Bajo">
      <formula>NOT(ISERROR(SEARCH("Bajo",J35)))</formula>
    </cfRule>
    <cfRule type="containsText" dxfId="1684" priority="472" operator="containsText" text="Extremo">
      <formula>NOT(ISERROR(SEARCH("Extremo",J35)))</formula>
    </cfRule>
  </conditionalFormatting>
  <conditionalFormatting sqref="K35:K39">
    <cfRule type="containsText" dxfId="1683" priority="469" operator="containsText" text="Baja">
      <formula>NOT(ISERROR(SEARCH("Baja",K35)))</formula>
    </cfRule>
    <cfRule type="containsText" dxfId="1682" priority="470" operator="containsText" text="Muy Baja">
      <formula>NOT(ISERROR(SEARCH("Muy Baja",K35)))</formula>
    </cfRule>
  </conditionalFormatting>
  <conditionalFormatting sqref="K35:K39">
    <cfRule type="containsText" dxfId="1681" priority="467" operator="containsText" text="Muy Alta">
      <formula>NOT(ISERROR(SEARCH("Muy Alta",K35)))</formula>
    </cfRule>
    <cfRule type="containsText" dxfId="1680" priority="468" operator="containsText" text="Alta">
      <formula>NOT(ISERROR(SEARCH("Alta",K35)))</formula>
    </cfRule>
  </conditionalFormatting>
  <conditionalFormatting sqref="L35:L39">
    <cfRule type="containsText" dxfId="1679" priority="463" operator="containsText" text="Catastrófico">
      <formula>NOT(ISERROR(SEARCH("Catastrófico",L35)))</formula>
    </cfRule>
    <cfRule type="containsText" dxfId="1678" priority="464" operator="containsText" text="Mayor">
      <formula>NOT(ISERROR(SEARCH("Mayor",L35)))</formula>
    </cfRule>
    <cfRule type="containsText" dxfId="1677" priority="465" operator="containsText" text="Menor">
      <formula>NOT(ISERROR(SEARCH("Menor",L35)))</formula>
    </cfRule>
    <cfRule type="containsText" dxfId="1676" priority="466" operator="containsText" text="Leve">
      <formula>NOT(ISERROR(SEARCH("Leve",L35)))</formula>
    </cfRule>
  </conditionalFormatting>
  <conditionalFormatting sqref="K40:L40">
    <cfRule type="containsText" dxfId="1675" priority="457" operator="containsText" text="3- Moderado">
      <formula>NOT(ISERROR(SEARCH("3- Moderado",K40)))</formula>
    </cfRule>
    <cfRule type="containsText" dxfId="1674" priority="458" operator="containsText" text="6- Moderado">
      <formula>NOT(ISERROR(SEARCH("6- Moderado",K40)))</formula>
    </cfRule>
    <cfRule type="containsText" dxfId="1673" priority="459" operator="containsText" text="4- Moderado">
      <formula>NOT(ISERROR(SEARCH("4- Moderado",K40)))</formula>
    </cfRule>
    <cfRule type="containsText" dxfId="1672" priority="460" operator="containsText" text="3- Bajo">
      <formula>NOT(ISERROR(SEARCH("3- Bajo",K40)))</formula>
    </cfRule>
    <cfRule type="containsText" dxfId="1671" priority="461" operator="containsText" text="4- Bajo">
      <formula>NOT(ISERROR(SEARCH("4- Bajo",K40)))</formula>
    </cfRule>
    <cfRule type="containsText" dxfId="1670" priority="462" operator="containsText" text="1- Bajo">
      <formula>NOT(ISERROR(SEARCH("1- Bajo",K40)))</formula>
    </cfRule>
  </conditionalFormatting>
  <conditionalFormatting sqref="H40:I40">
    <cfRule type="containsText" dxfId="1669" priority="451" operator="containsText" text="3- Moderado">
      <formula>NOT(ISERROR(SEARCH("3- Moderado",H40)))</formula>
    </cfRule>
    <cfRule type="containsText" dxfId="1668" priority="452" operator="containsText" text="6- Moderado">
      <formula>NOT(ISERROR(SEARCH("6- Moderado",H40)))</formula>
    </cfRule>
    <cfRule type="containsText" dxfId="1667" priority="453" operator="containsText" text="4- Moderado">
      <formula>NOT(ISERROR(SEARCH("4- Moderado",H40)))</formula>
    </cfRule>
    <cfRule type="containsText" dxfId="1666" priority="454" operator="containsText" text="3- Bajo">
      <formula>NOT(ISERROR(SEARCH("3- Bajo",H40)))</formula>
    </cfRule>
    <cfRule type="containsText" dxfId="1665" priority="455" operator="containsText" text="4- Bajo">
      <formula>NOT(ISERROR(SEARCH("4- Bajo",H40)))</formula>
    </cfRule>
    <cfRule type="containsText" dxfId="1664" priority="456" operator="containsText" text="1- Bajo">
      <formula>NOT(ISERROR(SEARCH("1- Bajo",H40)))</formula>
    </cfRule>
  </conditionalFormatting>
  <conditionalFormatting sqref="A40 C40:E40">
    <cfRule type="containsText" dxfId="1663" priority="445" operator="containsText" text="3- Moderado">
      <formula>NOT(ISERROR(SEARCH("3- Moderado",A40)))</formula>
    </cfRule>
    <cfRule type="containsText" dxfId="1662" priority="446" operator="containsText" text="6- Moderado">
      <formula>NOT(ISERROR(SEARCH("6- Moderado",A40)))</formula>
    </cfRule>
    <cfRule type="containsText" dxfId="1661" priority="447" operator="containsText" text="4- Moderado">
      <formula>NOT(ISERROR(SEARCH("4- Moderado",A40)))</formula>
    </cfRule>
    <cfRule type="containsText" dxfId="1660" priority="448" operator="containsText" text="3- Bajo">
      <formula>NOT(ISERROR(SEARCH("3- Bajo",A40)))</formula>
    </cfRule>
    <cfRule type="containsText" dxfId="1659" priority="449" operator="containsText" text="4- Bajo">
      <formula>NOT(ISERROR(SEARCH("4- Bajo",A40)))</formula>
    </cfRule>
    <cfRule type="containsText" dxfId="1658" priority="450" operator="containsText" text="1- Bajo">
      <formula>NOT(ISERROR(SEARCH("1- Bajo",A40)))</formula>
    </cfRule>
  </conditionalFormatting>
  <conditionalFormatting sqref="F40:G40">
    <cfRule type="containsText" dxfId="1657" priority="439" operator="containsText" text="3- Moderado">
      <formula>NOT(ISERROR(SEARCH("3- Moderado",F40)))</formula>
    </cfRule>
    <cfRule type="containsText" dxfId="1656" priority="440" operator="containsText" text="6- Moderado">
      <formula>NOT(ISERROR(SEARCH("6- Moderado",F40)))</formula>
    </cfRule>
    <cfRule type="containsText" dxfId="1655" priority="441" operator="containsText" text="4- Moderado">
      <formula>NOT(ISERROR(SEARCH("4- Moderado",F40)))</formula>
    </cfRule>
    <cfRule type="containsText" dxfId="1654" priority="442" operator="containsText" text="3- Bajo">
      <formula>NOT(ISERROR(SEARCH("3- Bajo",F40)))</formula>
    </cfRule>
    <cfRule type="containsText" dxfId="1653" priority="443" operator="containsText" text="4- Bajo">
      <formula>NOT(ISERROR(SEARCH("4- Bajo",F40)))</formula>
    </cfRule>
    <cfRule type="containsText" dxfId="1652" priority="444" operator="containsText" text="1- Bajo">
      <formula>NOT(ISERROR(SEARCH("1- Bajo",F40)))</formula>
    </cfRule>
  </conditionalFormatting>
  <conditionalFormatting sqref="J40:J44">
    <cfRule type="containsText" dxfId="1651" priority="434" operator="containsText" text="Bajo">
      <formula>NOT(ISERROR(SEARCH("Bajo",J40)))</formula>
    </cfRule>
    <cfRule type="containsText" dxfId="1650" priority="435" operator="containsText" text="Moderado">
      <formula>NOT(ISERROR(SEARCH("Moderado",J40)))</formula>
    </cfRule>
    <cfRule type="containsText" dxfId="1649" priority="436" operator="containsText" text="Alto">
      <formula>NOT(ISERROR(SEARCH("Alto",J40)))</formula>
    </cfRule>
    <cfRule type="containsText" dxfId="1648" priority="437" operator="containsText" text="Extremo">
      <formula>NOT(ISERROR(SEARCH("Extremo",J40)))</formula>
    </cfRule>
    <cfRule type="colorScale" priority="438">
      <colorScale>
        <cfvo type="min"/>
        <cfvo type="max"/>
        <color rgb="FFFF7128"/>
        <color rgb="FFFFEF9C"/>
      </colorScale>
    </cfRule>
  </conditionalFormatting>
  <conditionalFormatting sqref="M40:M44">
    <cfRule type="containsText" dxfId="1647" priority="409" operator="containsText" text="Moderado">
      <formula>NOT(ISERROR(SEARCH("Moderado",M40)))</formula>
    </cfRule>
    <cfRule type="containsText" dxfId="1646" priority="429" operator="containsText" text="Bajo">
      <formula>NOT(ISERROR(SEARCH("Bajo",M40)))</formula>
    </cfRule>
    <cfRule type="containsText" dxfId="1645" priority="430" operator="containsText" text="Moderado">
      <formula>NOT(ISERROR(SEARCH("Moderado",M40)))</formula>
    </cfRule>
    <cfRule type="containsText" dxfId="1644" priority="431" operator="containsText" text="Alto">
      <formula>NOT(ISERROR(SEARCH("Alto",M40)))</formula>
    </cfRule>
    <cfRule type="containsText" dxfId="1643" priority="432" operator="containsText" text="Extremo">
      <formula>NOT(ISERROR(SEARCH("Extremo",M40)))</formula>
    </cfRule>
    <cfRule type="colorScale" priority="433">
      <colorScale>
        <cfvo type="min"/>
        <cfvo type="max"/>
        <color rgb="FFFF7128"/>
        <color rgb="FFFFEF9C"/>
      </colorScale>
    </cfRule>
  </conditionalFormatting>
  <conditionalFormatting sqref="N40">
    <cfRule type="containsText" dxfId="1642" priority="423" operator="containsText" text="3- Moderado">
      <formula>NOT(ISERROR(SEARCH("3- Moderado",N40)))</formula>
    </cfRule>
    <cfRule type="containsText" dxfId="1641" priority="424" operator="containsText" text="6- Moderado">
      <formula>NOT(ISERROR(SEARCH("6- Moderado",N40)))</formula>
    </cfRule>
    <cfRule type="containsText" dxfId="1640" priority="425" operator="containsText" text="4- Moderado">
      <formula>NOT(ISERROR(SEARCH("4- Moderado",N40)))</formula>
    </cfRule>
    <cfRule type="containsText" dxfId="1639" priority="426" operator="containsText" text="3- Bajo">
      <formula>NOT(ISERROR(SEARCH("3- Bajo",N40)))</formula>
    </cfRule>
    <cfRule type="containsText" dxfId="1638" priority="427" operator="containsText" text="4- Bajo">
      <formula>NOT(ISERROR(SEARCH("4- Bajo",N40)))</formula>
    </cfRule>
    <cfRule type="containsText" dxfId="1637" priority="428" operator="containsText" text="1- Bajo">
      <formula>NOT(ISERROR(SEARCH("1- Bajo",N40)))</formula>
    </cfRule>
  </conditionalFormatting>
  <conditionalFormatting sqref="H40:H44">
    <cfRule type="containsText" dxfId="1636" priority="410" operator="containsText" text="Muy Alta">
      <formula>NOT(ISERROR(SEARCH("Muy Alta",H40)))</formula>
    </cfRule>
    <cfRule type="containsText" dxfId="1635" priority="411" operator="containsText" text="Alta">
      <formula>NOT(ISERROR(SEARCH("Alta",H40)))</formula>
    </cfRule>
    <cfRule type="containsText" dxfId="1634" priority="412" operator="containsText" text="Muy Alta">
      <formula>NOT(ISERROR(SEARCH("Muy Alta",H40)))</formula>
    </cfRule>
    <cfRule type="containsText" dxfId="1633" priority="417" operator="containsText" text="Muy Baja">
      <formula>NOT(ISERROR(SEARCH("Muy Baja",H40)))</formula>
    </cfRule>
    <cfRule type="containsText" dxfId="1632" priority="418" operator="containsText" text="Baja">
      <formula>NOT(ISERROR(SEARCH("Baja",H40)))</formula>
    </cfRule>
    <cfRule type="containsText" dxfId="1631" priority="419" operator="containsText" text="Media">
      <formula>NOT(ISERROR(SEARCH("Media",H40)))</formula>
    </cfRule>
    <cfRule type="containsText" dxfId="1630" priority="420" operator="containsText" text="Alta">
      <formula>NOT(ISERROR(SEARCH("Alta",H40)))</formula>
    </cfRule>
    <cfRule type="containsText" dxfId="1629" priority="422" operator="containsText" text="Muy Alta">
      <formula>NOT(ISERROR(SEARCH("Muy Alta",H40)))</formula>
    </cfRule>
  </conditionalFormatting>
  <conditionalFormatting sqref="I40:I44">
    <cfRule type="containsText" dxfId="1628" priority="413" operator="containsText" text="Catastrófico">
      <formula>NOT(ISERROR(SEARCH("Catastrófico",I40)))</formula>
    </cfRule>
    <cfRule type="containsText" dxfId="1627" priority="414" operator="containsText" text="Mayor">
      <formula>NOT(ISERROR(SEARCH("Mayor",I40)))</formula>
    </cfRule>
    <cfRule type="containsText" dxfId="1626" priority="415" operator="containsText" text="Menor">
      <formula>NOT(ISERROR(SEARCH("Menor",I40)))</formula>
    </cfRule>
    <cfRule type="containsText" dxfId="1625" priority="416" operator="containsText" text="Leve">
      <formula>NOT(ISERROR(SEARCH("Leve",I40)))</formula>
    </cfRule>
    <cfRule type="containsText" dxfId="1624" priority="421" operator="containsText" text="Moderado">
      <formula>NOT(ISERROR(SEARCH("Moderado",I40)))</formula>
    </cfRule>
  </conditionalFormatting>
  <conditionalFormatting sqref="K40:K44">
    <cfRule type="containsText" dxfId="1623" priority="408" operator="containsText" text="Media">
      <formula>NOT(ISERROR(SEARCH("Media",K40)))</formula>
    </cfRule>
  </conditionalFormatting>
  <conditionalFormatting sqref="L40:L44">
    <cfRule type="containsText" dxfId="1622" priority="407" operator="containsText" text="Moderado">
      <formula>NOT(ISERROR(SEARCH("Moderado",L40)))</formula>
    </cfRule>
  </conditionalFormatting>
  <conditionalFormatting sqref="J40:J44">
    <cfRule type="containsText" dxfId="1621" priority="406" operator="containsText" text="Moderado">
      <formula>NOT(ISERROR(SEARCH("Moderado",J40)))</formula>
    </cfRule>
  </conditionalFormatting>
  <conditionalFormatting sqref="J40:J44">
    <cfRule type="containsText" dxfId="1620" priority="404" operator="containsText" text="Bajo">
      <formula>NOT(ISERROR(SEARCH("Bajo",J40)))</formula>
    </cfRule>
    <cfRule type="containsText" dxfId="1619" priority="405" operator="containsText" text="Extremo">
      <formula>NOT(ISERROR(SEARCH("Extremo",J40)))</formula>
    </cfRule>
  </conditionalFormatting>
  <conditionalFormatting sqref="K40:K44">
    <cfRule type="containsText" dxfId="1618" priority="402" operator="containsText" text="Baja">
      <formula>NOT(ISERROR(SEARCH("Baja",K40)))</formula>
    </cfRule>
    <cfRule type="containsText" dxfId="1617" priority="403" operator="containsText" text="Muy Baja">
      <formula>NOT(ISERROR(SEARCH("Muy Baja",K40)))</formula>
    </cfRule>
  </conditionalFormatting>
  <conditionalFormatting sqref="K40:K44">
    <cfRule type="containsText" dxfId="1616" priority="400" operator="containsText" text="Muy Alta">
      <formula>NOT(ISERROR(SEARCH("Muy Alta",K40)))</formula>
    </cfRule>
    <cfRule type="containsText" dxfId="1615" priority="401" operator="containsText" text="Alta">
      <formula>NOT(ISERROR(SEARCH("Alta",K40)))</formula>
    </cfRule>
  </conditionalFormatting>
  <conditionalFormatting sqref="L40:L44">
    <cfRule type="containsText" dxfId="1614" priority="396" operator="containsText" text="Catastrófico">
      <formula>NOT(ISERROR(SEARCH("Catastrófico",L40)))</formula>
    </cfRule>
    <cfRule type="containsText" dxfId="1613" priority="397" operator="containsText" text="Mayor">
      <formula>NOT(ISERROR(SEARCH("Mayor",L40)))</formula>
    </cfRule>
    <cfRule type="containsText" dxfId="1612" priority="398" operator="containsText" text="Menor">
      <formula>NOT(ISERROR(SEARCH("Menor",L40)))</formula>
    </cfRule>
    <cfRule type="containsText" dxfId="1611" priority="399" operator="containsText" text="Leve">
      <formula>NOT(ISERROR(SEARCH("Leve",L40)))</formula>
    </cfRule>
  </conditionalFormatting>
  <conditionalFormatting sqref="K45:L45">
    <cfRule type="containsText" dxfId="1610" priority="390" operator="containsText" text="3- Moderado">
      <formula>NOT(ISERROR(SEARCH("3- Moderado",K45)))</formula>
    </cfRule>
    <cfRule type="containsText" dxfId="1609" priority="391" operator="containsText" text="6- Moderado">
      <formula>NOT(ISERROR(SEARCH("6- Moderado",K45)))</formula>
    </cfRule>
    <cfRule type="containsText" dxfId="1608" priority="392" operator="containsText" text="4- Moderado">
      <formula>NOT(ISERROR(SEARCH("4- Moderado",K45)))</formula>
    </cfRule>
    <cfRule type="containsText" dxfId="1607" priority="393" operator="containsText" text="3- Bajo">
      <formula>NOT(ISERROR(SEARCH("3- Bajo",K45)))</formula>
    </cfRule>
    <cfRule type="containsText" dxfId="1606" priority="394" operator="containsText" text="4- Bajo">
      <formula>NOT(ISERROR(SEARCH("4- Bajo",K45)))</formula>
    </cfRule>
    <cfRule type="containsText" dxfId="1605" priority="395" operator="containsText" text="1- Bajo">
      <formula>NOT(ISERROR(SEARCH("1- Bajo",K45)))</formula>
    </cfRule>
  </conditionalFormatting>
  <conditionalFormatting sqref="H45:I45">
    <cfRule type="containsText" dxfId="1604" priority="384" operator="containsText" text="3- Moderado">
      <formula>NOT(ISERROR(SEARCH("3- Moderado",H45)))</formula>
    </cfRule>
    <cfRule type="containsText" dxfId="1603" priority="385" operator="containsText" text="6- Moderado">
      <formula>NOT(ISERROR(SEARCH("6- Moderado",H45)))</formula>
    </cfRule>
    <cfRule type="containsText" dxfId="1602" priority="386" operator="containsText" text="4- Moderado">
      <formula>NOT(ISERROR(SEARCH("4- Moderado",H45)))</formula>
    </cfRule>
    <cfRule type="containsText" dxfId="1601" priority="387" operator="containsText" text="3- Bajo">
      <formula>NOT(ISERROR(SEARCH("3- Bajo",H45)))</formula>
    </cfRule>
    <cfRule type="containsText" dxfId="1600" priority="388" operator="containsText" text="4- Bajo">
      <formula>NOT(ISERROR(SEARCH("4- Bajo",H45)))</formula>
    </cfRule>
    <cfRule type="containsText" dxfId="1599" priority="389" operator="containsText" text="1- Bajo">
      <formula>NOT(ISERROR(SEARCH("1- Bajo",H45)))</formula>
    </cfRule>
  </conditionalFormatting>
  <conditionalFormatting sqref="A45 C45:E45">
    <cfRule type="containsText" dxfId="1598" priority="378" operator="containsText" text="3- Moderado">
      <formula>NOT(ISERROR(SEARCH("3- Moderado",A45)))</formula>
    </cfRule>
    <cfRule type="containsText" dxfId="1597" priority="379" operator="containsText" text="6- Moderado">
      <formula>NOT(ISERROR(SEARCH("6- Moderado",A45)))</formula>
    </cfRule>
    <cfRule type="containsText" dxfId="1596" priority="380" operator="containsText" text="4- Moderado">
      <formula>NOT(ISERROR(SEARCH("4- Moderado",A45)))</formula>
    </cfRule>
    <cfRule type="containsText" dxfId="1595" priority="381" operator="containsText" text="3- Bajo">
      <formula>NOT(ISERROR(SEARCH("3- Bajo",A45)))</formula>
    </cfRule>
    <cfRule type="containsText" dxfId="1594" priority="382" operator="containsText" text="4- Bajo">
      <formula>NOT(ISERROR(SEARCH("4- Bajo",A45)))</formula>
    </cfRule>
    <cfRule type="containsText" dxfId="1593" priority="383" operator="containsText" text="1- Bajo">
      <formula>NOT(ISERROR(SEARCH("1- Bajo",A45)))</formula>
    </cfRule>
  </conditionalFormatting>
  <conditionalFormatting sqref="F45:G45">
    <cfRule type="containsText" dxfId="1592" priority="372" operator="containsText" text="3- Moderado">
      <formula>NOT(ISERROR(SEARCH("3- Moderado",F45)))</formula>
    </cfRule>
    <cfRule type="containsText" dxfId="1591" priority="373" operator="containsText" text="6- Moderado">
      <formula>NOT(ISERROR(SEARCH("6- Moderado",F45)))</formula>
    </cfRule>
    <cfRule type="containsText" dxfId="1590" priority="374" operator="containsText" text="4- Moderado">
      <formula>NOT(ISERROR(SEARCH("4- Moderado",F45)))</formula>
    </cfRule>
    <cfRule type="containsText" dxfId="1589" priority="375" operator="containsText" text="3- Bajo">
      <formula>NOT(ISERROR(SEARCH("3- Bajo",F45)))</formula>
    </cfRule>
    <cfRule type="containsText" dxfId="1588" priority="376" operator="containsText" text="4- Bajo">
      <formula>NOT(ISERROR(SEARCH("4- Bajo",F45)))</formula>
    </cfRule>
    <cfRule type="containsText" dxfId="1587" priority="377" operator="containsText" text="1- Bajo">
      <formula>NOT(ISERROR(SEARCH("1- Bajo",F45)))</formula>
    </cfRule>
  </conditionalFormatting>
  <conditionalFormatting sqref="J45:J49">
    <cfRule type="containsText" dxfId="1586" priority="367" operator="containsText" text="Bajo">
      <formula>NOT(ISERROR(SEARCH("Bajo",J45)))</formula>
    </cfRule>
    <cfRule type="containsText" dxfId="1585" priority="368" operator="containsText" text="Moderado">
      <formula>NOT(ISERROR(SEARCH("Moderado",J45)))</formula>
    </cfRule>
    <cfRule type="containsText" dxfId="1584" priority="369" operator="containsText" text="Alto">
      <formula>NOT(ISERROR(SEARCH("Alto",J45)))</formula>
    </cfRule>
    <cfRule type="containsText" dxfId="1583" priority="370" operator="containsText" text="Extremo">
      <formula>NOT(ISERROR(SEARCH("Extremo",J45)))</formula>
    </cfRule>
    <cfRule type="colorScale" priority="371">
      <colorScale>
        <cfvo type="min"/>
        <cfvo type="max"/>
        <color rgb="FFFF7128"/>
        <color rgb="FFFFEF9C"/>
      </colorScale>
    </cfRule>
  </conditionalFormatting>
  <conditionalFormatting sqref="M45:M49">
    <cfRule type="containsText" dxfId="1582" priority="342" operator="containsText" text="Moderado">
      <formula>NOT(ISERROR(SEARCH("Moderado",M45)))</formula>
    </cfRule>
    <cfRule type="containsText" dxfId="1581" priority="362" operator="containsText" text="Bajo">
      <formula>NOT(ISERROR(SEARCH("Bajo",M45)))</formula>
    </cfRule>
    <cfRule type="containsText" dxfId="1580" priority="363" operator="containsText" text="Moderado">
      <formula>NOT(ISERROR(SEARCH("Moderado",M45)))</formula>
    </cfRule>
    <cfRule type="containsText" dxfId="1579" priority="364" operator="containsText" text="Alto">
      <formula>NOT(ISERROR(SEARCH("Alto",M45)))</formula>
    </cfRule>
    <cfRule type="containsText" dxfId="1578" priority="365" operator="containsText" text="Extremo">
      <formula>NOT(ISERROR(SEARCH("Extremo",M45)))</formula>
    </cfRule>
    <cfRule type="colorScale" priority="366">
      <colorScale>
        <cfvo type="min"/>
        <cfvo type="max"/>
        <color rgb="FFFF7128"/>
        <color rgb="FFFFEF9C"/>
      </colorScale>
    </cfRule>
  </conditionalFormatting>
  <conditionalFormatting sqref="N45">
    <cfRule type="containsText" dxfId="1577" priority="356" operator="containsText" text="3- Moderado">
      <formula>NOT(ISERROR(SEARCH("3- Moderado",N45)))</formula>
    </cfRule>
    <cfRule type="containsText" dxfId="1576" priority="357" operator="containsText" text="6- Moderado">
      <formula>NOT(ISERROR(SEARCH("6- Moderado",N45)))</formula>
    </cfRule>
    <cfRule type="containsText" dxfId="1575" priority="358" operator="containsText" text="4- Moderado">
      <formula>NOT(ISERROR(SEARCH("4- Moderado",N45)))</formula>
    </cfRule>
    <cfRule type="containsText" dxfId="1574" priority="359" operator="containsText" text="3- Bajo">
      <formula>NOT(ISERROR(SEARCH("3- Bajo",N45)))</formula>
    </cfRule>
    <cfRule type="containsText" dxfId="1573" priority="360" operator="containsText" text="4- Bajo">
      <formula>NOT(ISERROR(SEARCH("4- Bajo",N45)))</formula>
    </cfRule>
    <cfRule type="containsText" dxfId="1572" priority="361" operator="containsText" text="1- Bajo">
      <formula>NOT(ISERROR(SEARCH("1- Bajo",N45)))</formula>
    </cfRule>
  </conditionalFormatting>
  <conditionalFormatting sqref="H45:H49">
    <cfRule type="containsText" dxfId="1571" priority="343" operator="containsText" text="Muy Alta">
      <formula>NOT(ISERROR(SEARCH("Muy Alta",H45)))</formula>
    </cfRule>
    <cfRule type="containsText" dxfId="1570" priority="344" operator="containsText" text="Alta">
      <formula>NOT(ISERROR(SEARCH("Alta",H45)))</formula>
    </cfRule>
    <cfRule type="containsText" dxfId="1569" priority="345" operator="containsText" text="Muy Alta">
      <formula>NOT(ISERROR(SEARCH("Muy Alta",H45)))</formula>
    </cfRule>
    <cfRule type="containsText" dxfId="1568" priority="350" operator="containsText" text="Muy Baja">
      <formula>NOT(ISERROR(SEARCH("Muy Baja",H45)))</formula>
    </cfRule>
    <cfRule type="containsText" dxfId="1567" priority="351" operator="containsText" text="Baja">
      <formula>NOT(ISERROR(SEARCH("Baja",H45)))</formula>
    </cfRule>
    <cfRule type="containsText" dxfId="1566" priority="352" operator="containsText" text="Media">
      <formula>NOT(ISERROR(SEARCH("Media",H45)))</formula>
    </cfRule>
    <cfRule type="containsText" dxfId="1565" priority="353" operator="containsText" text="Alta">
      <formula>NOT(ISERROR(SEARCH("Alta",H45)))</formula>
    </cfRule>
    <cfRule type="containsText" dxfId="1564" priority="355" operator="containsText" text="Muy Alta">
      <formula>NOT(ISERROR(SEARCH("Muy Alta",H45)))</formula>
    </cfRule>
  </conditionalFormatting>
  <conditionalFormatting sqref="I45:I49">
    <cfRule type="containsText" dxfId="1563" priority="346" operator="containsText" text="Catastrófico">
      <formula>NOT(ISERROR(SEARCH("Catastrófico",I45)))</formula>
    </cfRule>
    <cfRule type="containsText" dxfId="1562" priority="347" operator="containsText" text="Mayor">
      <formula>NOT(ISERROR(SEARCH("Mayor",I45)))</formula>
    </cfRule>
    <cfRule type="containsText" dxfId="1561" priority="348" operator="containsText" text="Menor">
      <formula>NOT(ISERROR(SEARCH("Menor",I45)))</formula>
    </cfRule>
    <cfRule type="containsText" dxfId="1560" priority="349" operator="containsText" text="Leve">
      <formula>NOT(ISERROR(SEARCH("Leve",I45)))</formula>
    </cfRule>
    <cfRule type="containsText" dxfId="1559" priority="354" operator="containsText" text="Moderado">
      <formula>NOT(ISERROR(SEARCH("Moderado",I45)))</formula>
    </cfRule>
  </conditionalFormatting>
  <conditionalFormatting sqref="K45:K49">
    <cfRule type="containsText" dxfId="1558" priority="341" operator="containsText" text="Media">
      <formula>NOT(ISERROR(SEARCH("Media",K45)))</formula>
    </cfRule>
  </conditionalFormatting>
  <conditionalFormatting sqref="L45:L49">
    <cfRule type="containsText" dxfId="1557" priority="340" operator="containsText" text="Moderado">
      <formula>NOT(ISERROR(SEARCH("Moderado",L45)))</formula>
    </cfRule>
  </conditionalFormatting>
  <conditionalFormatting sqref="J45:J49">
    <cfRule type="containsText" dxfId="1556" priority="339" operator="containsText" text="Moderado">
      <formula>NOT(ISERROR(SEARCH("Moderado",J45)))</formula>
    </cfRule>
  </conditionalFormatting>
  <conditionalFormatting sqref="J45:J49">
    <cfRule type="containsText" dxfId="1555" priority="337" operator="containsText" text="Bajo">
      <formula>NOT(ISERROR(SEARCH("Bajo",J45)))</formula>
    </cfRule>
    <cfRule type="containsText" dxfId="1554" priority="338" operator="containsText" text="Extremo">
      <formula>NOT(ISERROR(SEARCH("Extremo",J45)))</formula>
    </cfRule>
  </conditionalFormatting>
  <conditionalFormatting sqref="K45:K49">
    <cfRule type="containsText" dxfId="1553" priority="335" operator="containsText" text="Baja">
      <formula>NOT(ISERROR(SEARCH("Baja",K45)))</formula>
    </cfRule>
    <cfRule type="containsText" dxfId="1552" priority="336" operator="containsText" text="Muy Baja">
      <formula>NOT(ISERROR(SEARCH("Muy Baja",K45)))</formula>
    </cfRule>
  </conditionalFormatting>
  <conditionalFormatting sqref="K45:K49">
    <cfRule type="containsText" dxfId="1551" priority="333" operator="containsText" text="Muy Alta">
      <formula>NOT(ISERROR(SEARCH("Muy Alta",K45)))</formula>
    </cfRule>
    <cfRule type="containsText" dxfId="1550" priority="334" operator="containsText" text="Alta">
      <formula>NOT(ISERROR(SEARCH("Alta",K45)))</formula>
    </cfRule>
  </conditionalFormatting>
  <conditionalFormatting sqref="L45:L49">
    <cfRule type="containsText" dxfId="1549" priority="329" operator="containsText" text="Catastrófico">
      <formula>NOT(ISERROR(SEARCH("Catastrófico",L45)))</formula>
    </cfRule>
    <cfRule type="containsText" dxfId="1548" priority="330" operator="containsText" text="Mayor">
      <formula>NOT(ISERROR(SEARCH("Mayor",L45)))</formula>
    </cfRule>
    <cfRule type="containsText" dxfId="1547" priority="331" operator="containsText" text="Menor">
      <formula>NOT(ISERROR(SEARCH("Menor",L45)))</formula>
    </cfRule>
    <cfRule type="containsText" dxfId="1546" priority="332" operator="containsText" text="Leve">
      <formula>NOT(ISERROR(SEARCH("Leve",L45)))</formula>
    </cfRule>
  </conditionalFormatting>
  <conditionalFormatting sqref="K50:L50">
    <cfRule type="containsText" dxfId="1545" priority="323" operator="containsText" text="3- Moderado">
      <formula>NOT(ISERROR(SEARCH("3- Moderado",K50)))</formula>
    </cfRule>
    <cfRule type="containsText" dxfId="1544" priority="324" operator="containsText" text="6- Moderado">
      <formula>NOT(ISERROR(SEARCH("6- Moderado",K50)))</formula>
    </cfRule>
    <cfRule type="containsText" dxfId="1543" priority="325" operator="containsText" text="4- Moderado">
      <formula>NOT(ISERROR(SEARCH("4- Moderado",K50)))</formula>
    </cfRule>
    <cfRule type="containsText" dxfId="1542" priority="326" operator="containsText" text="3- Bajo">
      <formula>NOT(ISERROR(SEARCH("3- Bajo",K50)))</formula>
    </cfRule>
    <cfRule type="containsText" dxfId="1541" priority="327" operator="containsText" text="4- Bajo">
      <formula>NOT(ISERROR(SEARCH("4- Bajo",K50)))</formula>
    </cfRule>
    <cfRule type="containsText" dxfId="1540" priority="328" operator="containsText" text="1- Bajo">
      <formula>NOT(ISERROR(SEARCH("1- Bajo",K50)))</formula>
    </cfRule>
  </conditionalFormatting>
  <conditionalFormatting sqref="H50:I50">
    <cfRule type="containsText" dxfId="1539" priority="317" operator="containsText" text="3- Moderado">
      <formula>NOT(ISERROR(SEARCH("3- Moderado",H50)))</formula>
    </cfRule>
    <cfRule type="containsText" dxfId="1538" priority="318" operator="containsText" text="6- Moderado">
      <formula>NOT(ISERROR(SEARCH("6- Moderado",H50)))</formula>
    </cfRule>
    <cfRule type="containsText" dxfId="1537" priority="319" operator="containsText" text="4- Moderado">
      <formula>NOT(ISERROR(SEARCH("4- Moderado",H50)))</formula>
    </cfRule>
    <cfRule type="containsText" dxfId="1536" priority="320" operator="containsText" text="3- Bajo">
      <formula>NOT(ISERROR(SEARCH("3- Bajo",H50)))</formula>
    </cfRule>
    <cfRule type="containsText" dxfId="1535" priority="321" operator="containsText" text="4- Bajo">
      <formula>NOT(ISERROR(SEARCH("4- Bajo",H50)))</formula>
    </cfRule>
    <cfRule type="containsText" dxfId="1534" priority="322" operator="containsText" text="1- Bajo">
      <formula>NOT(ISERROR(SEARCH("1- Bajo",H50)))</formula>
    </cfRule>
  </conditionalFormatting>
  <conditionalFormatting sqref="A50 C50:E50">
    <cfRule type="containsText" dxfId="1533" priority="311" operator="containsText" text="3- Moderado">
      <formula>NOT(ISERROR(SEARCH("3- Moderado",A50)))</formula>
    </cfRule>
    <cfRule type="containsText" dxfId="1532" priority="312" operator="containsText" text="6- Moderado">
      <formula>NOT(ISERROR(SEARCH("6- Moderado",A50)))</formula>
    </cfRule>
    <cfRule type="containsText" dxfId="1531" priority="313" operator="containsText" text="4- Moderado">
      <formula>NOT(ISERROR(SEARCH("4- Moderado",A50)))</formula>
    </cfRule>
    <cfRule type="containsText" dxfId="1530" priority="314" operator="containsText" text="3- Bajo">
      <formula>NOT(ISERROR(SEARCH("3- Bajo",A50)))</formula>
    </cfRule>
    <cfRule type="containsText" dxfId="1529" priority="315" operator="containsText" text="4- Bajo">
      <formula>NOT(ISERROR(SEARCH("4- Bajo",A50)))</formula>
    </cfRule>
    <cfRule type="containsText" dxfId="1528" priority="316" operator="containsText" text="1- Bajo">
      <formula>NOT(ISERROR(SEARCH("1- Bajo",A50)))</formula>
    </cfRule>
  </conditionalFormatting>
  <conditionalFormatting sqref="F50:G50">
    <cfRule type="containsText" dxfId="1527" priority="305" operator="containsText" text="3- Moderado">
      <formula>NOT(ISERROR(SEARCH("3- Moderado",F50)))</formula>
    </cfRule>
    <cfRule type="containsText" dxfId="1526" priority="306" operator="containsText" text="6- Moderado">
      <formula>NOT(ISERROR(SEARCH("6- Moderado",F50)))</formula>
    </cfRule>
    <cfRule type="containsText" dxfId="1525" priority="307" operator="containsText" text="4- Moderado">
      <formula>NOT(ISERROR(SEARCH("4- Moderado",F50)))</formula>
    </cfRule>
    <cfRule type="containsText" dxfId="1524" priority="308" operator="containsText" text="3- Bajo">
      <formula>NOT(ISERROR(SEARCH("3- Bajo",F50)))</formula>
    </cfRule>
    <cfRule type="containsText" dxfId="1523" priority="309" operator="containsText" text="4- Bajo">
      <formula>NOT(ISERROR(SEARCH("4- Bajo",F50)))</formula>
    </cfRule>
    <cfRule type="containsText" dxfId="1522" priority="310" operator="containsText" text="1- Bajo">
      <formula>NOT(ISERROR(SEARCH("1- Bajo",F50)))</formula>
    </cfRule>
  </conditionalFormatting>
  <conditionalFormatting sqref="J50:J54">
    <cfRule type="containsText" dxfId="1521" priority="300" operator="containsText" text="Bajo">
      <formula>NOT(ISERROR(SEARCH("Bajo",J50)))</formula>
    </cfRule>
    <cfRule type="containsText" dxfId="1520" priority="301" operator="containsText" text="Moderado">
      <formula>NOT(ISERROR(SEARCH("Moderado",J50)))</formula>
    </cfRule>
    <cfRule type="containsText" dxfId="1519" priority="302" operator="containsText" text="Alto">
      <formula>NOT(ISERROR(SEARCH("Alto",J50)))</formula>
    </cfRule>
    <cfRule type="containsText" dxfId="1518" priority="303" operator="containsText" text="Extremo">
      <formula>NOT(ISERROR(SEARCH("Extremo",J50)))</formula>
    </cfRule>
    <cfRule type="colorScale" priority="304">
      <colorScale>
        <cfvo type="min"/>
        <cfvo type="max"/>
        <color rgb="FFFF7128"/>
        <color rgb="FFFFEF9C"/>
      </colorScale>
    </cfRule>
  </conditionalFormatting>
  <conditionalFormatting sqref="M50:M54">
    <cfRule type="containsText" dxfId="1517" priority="275" operator="containsText" text="Moderado">
      <formula>NOT(ISERROR(SEARCH("Moderado",M50)))</formula>
    </cfRule>
    <cfRule type="containsText" dxfId="1516" priority="295" operator="containsText" text="Bajo">
      <formula>NOT(ISERROR(SEARCH("Bajo",M50)))</formula>
    </cfRule>
    <cfRule type="containsText" dxfId="1515" priority="296" operator="containsText" text="Moderado">
      <formula>NOT(ISERROR(SEARCH("Moderado",M50)))</formula>
    </cfRule>
    <cfRule type="containsText" dxfId="1514" priority="297" operator="containsText" text="Alto">
      <formula>NOT(ISERROR(SEARCH("Alto",M50)))</formula>
    </cfRule>
    <cfRule type="containsText" dxfId="1513" priority="298" operator="containsText" text="Extremo">
      <formula>NOT(ISERROR(SEARCH("Extremo",M50)))</formula>
    </cfRule>
    <cfRule type="colorScale" priority="299">
      <colorScale>
        <cfvo type="min"/>
        <cfvo type="max"/>
        <color rgb="FFFF7128"/>
        <color rgb="FFFFEF9C"/>
      </colorScale>
    </cfRule>
  </conditionalFormatting>
  <conditionalFormatting sqref="N50">
    <cfRule type="containsText" dxfId="1512" priority="289" operator="containsText" text="3- Moderado">
      <formula>NOT(ISERROR(SEARCH("3- Moderado",N50)))</formula>
    </cfRule>
    <cfRule type="containsText" dxfId="1511" priority="290" operator="containsText" text="6- Moderado">
      <formula>NOT(ISERROR(SEARCH("6- Moderado",N50)))</formula>
    </cfRule>
    <cfRule type="containsText" dxfId="1510" priority="291" operator="containsText" text="4- Moderado">
      <formula>NOT(ISERROR(SEARCH("4- Moderado",N50)))</formula>
    </cfRule>
    <cfRule type="containsText" dxfId="1509" priority="292" operator="containsText" text="3- Bajo">
      <formula>NOT(ISERROR(SEARCH("3- Bajo",N50)))</formula>
    </cfRule>
    <cfRule type="containsText" dxfId="1508" priority="293" operator="containsText" text="4- Bajo">
      <formula>NOT(ISERROR(SEARCH("4- Bajo",N50)))</formula>
    </cfRule>
    <cfRule type="containsText" dxfId="1507" priority="294" operator="containsText" text="1- Bajo">
      <formula>NOT(ISERROR(SEARCH("1- Bajo",N50)))</formula>
    </cfRule>
  </conditionalFormatting>
  <conditionalFormatting sqref="H50:H54">
    <cfRule type="containsText" dxfId="1506" priority="276" operator="containsText" text="Muy Alta">
      <formula>NOT(ISERROR(SEARCH("Muy Alta",H50)))</formula>
    </cfRule>
    <cfRule type="containsText" dxfId="1505" priority="277" operator="containsText" text="Alta">
      <formula>NOT(ISERROR(SEARCH("Alta",H50)))</formula>
    </cfRule>
    <cfRule type="containsText" dxfId="1504" priority="278" operator="containsText" text="Muy Alta">
      <formula>NOT(ISERROR(SEARCH("Muy Alta",H50)))</formula>
    </cfRule>
    <cfRule type="containsText" dxfId="1503" priority="283" operator="containsText" text="Muy Baja">
      <formula>NOT(ISERROR(SEARCH("Muy Baja",H50)))</formula>
    </cfRule>
    <cfRule type="containsText" dxfId="1502" priority="284" operator="containsText" text="Baja">
      <formula>NOT(ISERROR(SEARCH("Baja",H50)))</formula>
    </cfRule>
    <cfRule type="containsText" dxfId="1501" priority="285" operator="containsText" text="Media">
      <formula>NOT(ISERROR(SEARCH("Media",H50)))</formula>
    </cfRule>
    <cfRule type="containsText" dxfId="1500" priority="286" operator="containsText" text="Alta">
      <formula>NOT(ISERROR(SEARCH("Alta",H50)))</formula>
    </cfRule>
    <cfRule type="containsText" dxfId="1499" priority="288" operator="containsText" text="Muy Alta">
      <formula>NOT(ISERROR(SEARCH("Muy Alta",H50)))</formula>
    </cfRule>
  </conditionalFormatting>
  <conditionalFormatting sqref="I50:I54">
    <cfRule type="containsText" dxfId="1498" priority="279" operator="containsText" text="Catastrófico">
      <formula>NOT(ISERROR(SEARCH("Catastrófico",I50)))</formula>
    </cfRule>
    <cfRule type="containsText" dxfId="1497" priority="280" operator="containsText" text="Mayor">
      <formula>NOT(ISERROR(SEARCH("Mayor",I50)))</formula>
    </cfRule>
    <cfRule type="containsText" dxfId="1496" priority="281" operator="containsText" text="Menor">
      <formula>NOT(ISERROR(SEARCH("Menor",I50)))</formula>
    </cfRule>
    <cfRule type="containsText" dxfId="1495" priority="282" operator="containsText" text="Leve">
      <formula>NOT(ISERROR(SEARCH("Leve",I50)))</formula>
    </cfRule>
    <cfRule type="containsText" dxfId="1494" priority="287" operator="containsText" text="Moderado">
      <formula>NOT(ISERROR(SEARCH("Moderado",I50)))</formula>
    </cfRule>
  </conditionalFormatting>
  <conditionalFormatting sqref="K50:K54">
    <cfRule type="containsText" dxfId="1493" priority="274" operator="containsText" text="Media">
      <formula>NOT(ISERROR(SEARCH("Media",K50)))</formula>
    </cfRule>
  </conditionalFormatting>
  <conditionalFormatting sqref="L50:L54">
    <cfRule type="containsText" dxfId="1492" priority="273" operator="containsText" text="Moderado">
      <formula>NOT(ISERROR(SEARCH("Moderado",L50)))</formula>
    </cfRule>
  </conditionalFormatting>
  <conditionalFormatting sqref="J50:J54">
    <cfRule type="containsText" dxfId="1491" priority="272" operator="containsText" text="Moderado">
      <formula>NOT(ISERROR(SEARCH("Moderado",J50)))</formula>
    </cfRule>
  </conditionalFormatting>
  <conditionalFormatting sqref="J50:J54">
    <cfRule type="containsText" dxfId="1490" priority="270" operator="containsText" text="Bajo">
      <formula>NOT(ISERROR(SEARCH("Bajo",J50)))</formula>
    </cfRule>
    <cfRule type="containsText" dxfId="1489" priority="271" operator="containsText" text="Extremo">
      <formula>NOT(ISERROR(SEARCH("Extremo",J50)))</formula>
    </cfRule>
  </conditionalFormatting>
  <conditionalFormatting sqref="K50:K54">
    <cfRule type="containsText" dxfId="1488" priority="268" operator="containsText" text="Baja">
      <formula>NOT(ISERROR(SEARCH("Baja",K50)))</formula>
    </cfRule>
    <cfRule type="containsText" dxfId="1487" priority="269" operator="containsText" text="Muy Baja">
      <formula>NOT(ISERROR(SEARCH("Muy Baja",K50)))</formula>
    </cfRule>
  </conditionalFormatting>
  <conditionalFormatting sqref="K50:K54">
    <cfRule type="containsText" dxfId="1486" priority="266" operator="containsText" text="Muy Alta">
      <formula>NOT(ISERROR(SEARCH("Muy Alta",K50)))</formula>
    </cfRule>
    <cfRule type="containsText" dxfId="1485" priority="267" operator="containsText" text="Alta">
      <formula>NOT(ISERROR(SEARCH("Alta",K50)))</formula>
    </cfRule>
  </conditionalFormatting>
  <conditionalFormatting sqref="L50:L54">
    <cfRule type="containsText" dxfId="1484" priority="262" operator="containsText" text="Catastrófico">
      <formula>NOT(ISERROR(SEARCH("Catastrófico",L50)))</formula>
    </cfRule>
    <cfRule type="containsText" dxfId="1483" priority="263" operator="containsText" text="Mayor">
      <formula>NOT(ISERROR(SEARCH("Mayor",L50)))</formula>
    </cfRule>
    <cfRule type="containsText" dxfId="1482" priority="264" operator="containsText" text="Menor">
      <formula>NOT(ISERROR(SEARCH("Menor",L50)))</formula>
    </cfRule>
    <cfRule type="containsText" dxfId="1481" priority="265" operator="containsText" text="Leve">
      <formula>NOT(ISERROR(SEARCH("Leve",L50)))</formula>
    </cfRule>
  </conditionalFormatting>
  <conditionalFormatting sqref="K60:L60">
    <cfRule type="containsText" dxfId="1480" priority="256" operator="containsText" text="3- Moderado">
      <formula>NOT(ISERROR(SEARCH("3- Moderado",K60)))</formula>
    </cfRule>
    <cfRule type="containsText" dxfId="1479" priority="257" operator="containsText" text="6- Moderado">
      <formula>NOT(ISERROR(SEARCH("6- Moderado",K60)))</formula>
    </cfRule>
    <cfRule type="containsText" dxfId="1478" priority="258" operator="containsText" text="4- Moderado">
      <formula>NOT(ISERROR(SEARCH("4- Moderado",K60)))</formula>
    </cfRule>
    <cfRule type="containsText" dxfId="1477" priority="259" operator="containsText" text="3- Bajo">
      <formula>NOT(ISERROR(SEARCH("3- Bajo",K60)))</formula>
    </cfRule>
    <cfRule type="containsText" dxfId="1476" priority="260" operator="containsText" text="4- Bajo">
      <formula>NOT(ISERROR(SEARCH("4- Bajo",K60)))</formula>
    </cfRule>
    <cfRule type="containsText" dxfId="1475" priority="261" operator="containsText" text="1- Bajo">
      <formula>NOT(ISERROR(SEARCH("1- Bajo",K60)))</formula>
    </cfRule>
  </conditionalFormatting>
  <conditionalFormatting sqref="H60:I60">
    <cfRule type="containsText" dxfId="1474" priority="250" operator="containsText" text="3- Moderado">
      <formula>NOT(ISERROR(SEARCH("3- Moderado",H60)))</formula>
    </cfRule>
    <cfRule type="containsText" dxfId="1473" priority="251" operator="containsText" text="6- Moderado">
      <formula>NOT(ISERROR(SEARCH("6- Moderado",H60)))</formula>
    </cfRule>
    <cfRule type="containsText" dxfId="1472" priority="252" operator="containsText" text="4- Moderado">
      <formula>NOT(ISERROR(SEARCH("4- Moderado",H60)))</formula>
    </cfRule>
    <cfRule type="containsText" dxfId="1471" priority="253" operator="containsText" text="3- Bajo">
      <formula>NOT(ISERROR(SEARCH("3- Bajo",H60)))</formula>
    </cfRule>
    <cfRule type="containsText" dxfId="1470" priority="254" operator="containsText" text="4- Bajo">
      <formula>NOT(ISERROR(SEARCH("4- Bajo",H60)))</formula>
    </cfRule>
    <cfRule type="containsText" dxfId="1469" priority="255" operator="containsText" text="1- Bajo">
      <formula>NOT(ISERROR(SEARCH("1- Bajo",H60)))</formula>
    </cfRule>
  </conditionalFormatting>
  <conditionalFormatting sqref="A60 C60:E60">
    <cfRule type="containsText" dxfId="1468" priority="244" operator="containsText" text="3- Moderado">
      <formula>NOT(ISERROR(SEARCH("3- Moderado",A60)))</formula>
    </cfRule>
    <cfRule type="containsText" dxfId="1467" priority="245" operator="containsText" text="6- Moderado">
      <formula>NOT(ISERROR(SEARCH("6- Moderado",A60)))</formula>
    </cfRule>
    <cfRule type="containsText" dxfId="1466" priority="246" operator="containsText" text="4- Moderado">
      <formula>NOT(ISERROR(SEARCH("4- Moderado",A60)))</formula>
    </cfRule>
    <cfRule type="containsText" dxfId="1465" priority="247" operator="containsText" text="3- Bajo">
      <formula>NOT(ISERROR(SEARCH("3- Bajo",A60)))</formula>
    </cfRule>
    <cfRule type="containsText" dxfId="1464" priority="248" operator="containsText" text="4- Bajo">
      <formula>NOT(ISERROR(SEARCH("4- Bajo",A60)))</formula>
    </cfRule>
    <cfRule type="containsText" dxfId="1463" priority="249" operator="containsText" text="1- Bajo">
      <formula>NOT(ISERROR(SEARCH("1- Bajo",A60)))</formula>
    </cfRule>
  </conditionalFormatting>
  <conditionalFormatting sqref="F60:G60">
    <cfRule type="containsText" dxfId="1462" priority="238" operator="containsText" text="3- Moderado">
      <formula>NOT(ISERROR(SEARCH("3- Moderado",F60)))</formula>
    </cfRule>
    <cfRule type="containsText" dxfId="1461" priority="239" operator="containsText" text="6- Moderado">
      <formula>NOT(ISERROR(SEARCH("6- Moderado",F60)))</formula>
    </cfRule>
    <cfRule type="containsText" dxfId="1460" priority="240" operator="containsText" text="4- Moderado">
      <formula>NOT(ISERROR(SEARCH("4- Moderado",F60)))</formula>
    </cfRule>
    <cfRule type="containsText" dxfId="1459" priority="241" operator="containsText" text="3- Bajo">
      <formula>NOT(ISERROR(SEARCH("3- Bajo",F60)))</formula>
    </cfRule>
    <cfRule type="containsText" dxfId="1458" priority="242" operator="containsText" text="4- Bajo">
      <formula>NOT(ISERROR(SEARCH("4- Bajo",F60)))</formula>
    </cfRule>
    <cfRule type="containsText" dxfId="1457" priority="243" operator="containsText" text="1- Bajo">
      <formula>NOT(ISERROR(SEARCH("1- Bajo",F60)))</formula>
    </cfRule>
  </conditionalFormatting>
  <conditionalFormatting sqref="J60:J64">
    <cfRule type="containsText" dxfId="1456" priority="233" operator="containsText" text="Bajo">
      <formula>NOT(ISERROR(SEARCH("Bajo",J60)))</formula>
    </cfRule>
    <cfRule type="containsText" dxfId="1455" priority="234" operator="containsText" text="Moderado">
      <formula>NOT(ISERROR(SEARCH("Moderado",J60)))</formula>
    </cfRule>
    <cfRule type="containsText" dxfId="1454" priority="235" operator="containsText" text="Alto">
      <formula>NOT(ISERROR(SEARCH("Alto",J60)))</formula>
    </cfRule>
    <cfRule type="containsText" dxfId="1453" priority="236" operator="containsText" text="Extremo">
      <formula>NOT(ISERROR(SEARCH("Extremo",J60)))</formula>
    </cfRule>
    <cfRule type="colorScale" priority="237">
      <colorScale>
        <cfvo type="min"/>
        <cfvo type="max"/>
        <color rgb="FFFF7128"/>
        <color rgb="FFFFEF9C"/>
      </colorScale>
    </cfRule>
  </conditionalFormatting>
  <conditionalFormatting sqref="M60:M64">
    <cfRule type="containsText" dxfId="1452" priority="208" operator="containsText" text="Moderado">
      <formula>NOT(ISERROR(SEARCH("Moderado",M60)))</formula>
    </cfRule>
    <cfRule type="containsText" dxfId="1451" priority="228" operator="containsText" text="Bajo">
      <formula>NOT(ISERROR(SEARCH("Bajo",M60)))</formula>
    </cfRule>
    <cfRule type="containsText" dxfId="1450" priority="229" operator="containsText" text="Moderado">
      <formula>NOT(ISERROR(SEARCH("Moderado",M60)))</formula>
    </cfRule>
    <cfRule type="containsText" dxfId="1449" priority="230" operator="containsText" text="Alto">
      <formula>NOT(ISERROR(SEARCH("Alto",M60)))</formula>
    </cfRule>
    <cfRule type="containsText" dxfId="1448" priority="231" operator="containsText" text="Extremo">
      <formula>NOT(ISERROR(SEARCH("Extremo",M60)))</formula>
    </cfRule>
    <cfRule type="colorScale" priority="232">
      <colorScale>
        <cfvo type="min"/>
        <cfvo type="max"/>
        <color rgb="FFFF7128"/>
        <color rgb="FFFFEF9C"/>
      </colorScale>
    </cfRule>
  </conditionalFormatting>
  <conditionalFormatting sqref="N60">
    <cfRule type="containsText" dxfId="1447" priority="222" operator="containsText" text="3- Moderado">
      <formula>NOT(ISERROR(SEARCH("3- Moderado",N60)))</formula>
    </cfRule>
    <cfRule type="containsText" dxfId="1446" priority="223" operator="containsText" text="6- Moderado">
      <formula>NOT(ISERROR(SEARCH("6- Moderado",N60)))</formula>
    </cfRule>
    <cfRule type="containsText" dxfId="1445" priority="224" operator="containsText" text="4- Moderado">
      <formula>NOT(ISERROR(SEARCH("4- Moderado",N60)))</formula>
    </cfRule>
    <cfRule type="containsText" dxfId="1444" priority="225" operator="containsText" text="3- Bajo">
      <formula>NOT(ISERROR(SEARCH("3- Bajo",N60)))</formula>
    </cfRule>
    <cfRule type="containsText" dxfId="1443" priority="226" operator="containsText" text="4- Bajo">
      <formula>NOT(ISERROR(SEARCH("4- Bajo",N60)))</formula>
    </cfRule>
    <cfRule type="containsText" dxfId="1442" priority="227" operator="containsText" text="1- Bajo">
      <formula>NOT(ISERROR(SEARCH("1- Bajo",N60)))</formula>
    </cfRule>
  </conditionalFormatting>
  <conditionalFormatting sqref="H60:H64">
    <cfRule type="containsText" dxfId="1441" priority="209" operator="containsText" text="Muy Alta">
      <formula>NOT(ISERROR(SEARCH("Muy Alta",H60)))</formula>
    </cfRule>
    <cfRule type="containsText" dxfId="1440" priority="210" operator="containsText" text="Alta">
      <formula>NOT(ISERROR(SEARCH("Alta",H60)))</formula>
    </cfRule>
    <cfRule type="containsText" dxfId="1439" priority="211" operator="containsText" text="Muy Alta">
      <formula>NOT(ISERROR(SEARCH("Muy Alta",H60)))</formula>
    </cfRule>
    <cfRule type="containsText" dxfId="1438" priority="216" operator="containsText" text="Muy Baja">
      <formula>NOT(ISERROR(SEARCH("Muy Baja",H60)))</formula>
    </cfRule>
    <cfRule type="containsText" dxfId="1437" priority="217" operator="containsText" text="Baja">
      <formula>NOT(ISERROR(SEARCH("Baja",H60)))</formula>
    </cfRule>
    <cfRule type="containsText" dxfId="1436" priority="218" operator="containsText" text="Media">
      <formula>NOT(ISERROR(SEARCH("Media",H60)))</formula>
    </cfRule>
    <cfRule type="containsText" dxfId="1435" priority="219" operator="containsText" text="Alta">
      <formula>NOT(ISERROR(SEARCH("Alta",H60)))</formula>
    </cfRule>
    <cfRule type="containsText" dxfId="1434" priority="221" operator="containsText" text="Muy Alta">
      <formula>NOT(ISERROR(SEARCH("Muy Alta",H60)))</formula>
    </cfRule>
  </conditionalFormatting>
  <conditionalFormatting sqref="I60:I64">
    <cfRule type="containsText" dxfId="1433" priority="212" operator="containsText" text="Catastrófico">
      <formula>NOT(ISERROR(SEARCH("Catastrófico",I60)))</formula>
    </cfRule>
    <cfRule type="containsText" dxfId="1432" priority="213" operator="containsText" text="Mayor">
      <formula>NOT(ISERROR(SEARCH("Mayor",I60)))</formula>
    </cfRule>
    <cfRule type="containsText" dxfId="1431" priority="214" operator="containsText" text="Menor">
      <formula>NOT(ISERROR(SEARCH("Menor",I60)))</formula>
    </cfRule>
    <cfRule type="containsText" dxfId="1430" priority="215" operator="containsText" text="Leve">
      <formula>NOT(ISERROR(SEARCH("Leve",I60)))</formula>
    </cfRule>
    <cfRule type="containsText" dxfId="1429" priority="220" operator="containsText" text="Moderado">
      <formula>NOT(ISERROR(SEARCH("Moderado",I60)))</formula>
    </cfRule>
  </conditionalFormatting>
  <conditionalFormatting sqref="K60:K64">
    <cfRule type="containsText" dxfId="1428" priority="207" operator="containsText" text="Media">
      <formula>NOT(ISERROR(SEARCH("Media",K60)))</formula>
    </cfRule>
  </conditionalFormatting>
  <conditionalFormatting sqref="L60:L64">
    <cfRule type="containsText" dxfId="1427" priority="206" operator="containsText" text="Moderado">
      <formula>NOT(ISERROR(SEARCH("Moderado",L60)))</formula>
    </cfRule>
  </conditionalFormatting>
  <conditionalFormatting sqref="J60:J64">
    <cfRule type="containsText" dxfId="1426" priority="205" operator="containsText" text="Moderado">
      <formula>NOT(ISERROR(SEARCH("Moderado",J60)))</formula>
    </cfRule>
  </conditionalFormatting>
  <conditionalFormatting sqref="J60:J64">
    <cfRule type="containsText" dxfId="1425" priority="203" operator="containsText" text="Bajo">
      <formula>NOT(ISERROR(SEARCH("Bajo",J60)))</formula>
    </cfRule>
    <cfRule type="containsText" dxfId="1424" priority="204" operator="containsText" text="Extremo">
      <formula>NOT(ISERROR(SEARCH("Extremo",J60)))</formula>
    </cfRule>
  </conditionalFormatting>
  <conditionalFormatting sqref="K60:K64">
    <cfRule type="containsText" dxfId="1423" priority="201" operator="containsText" text="Baja">
      <formula>NOT(ISERROR(SEARCH("Baja",K60)))</formula>
    </cfRule>
    <cfRule type="containsText" dxfId="1422" priority="202" operator="containsText" text="Muy Baja">
      <formula>NOT(ISERROR(SEARCH("Muy Baja",K60)))</formula>
    </cfRule>
  </conditionalFormatting>
  <conditionalFormatting sqref="K60:K64">
    <cfRule type="containsText" dxfId="1421" priority="199" operator="containsText" text="Muy Alta">
      <formula>NOT(ISERROR(SEARCH("Muy Alta",K60)))</formula>
    </cfRule>
    <cfRule type="containsText" dxfId="1420" priority="200" operator="containsText" text="Alta">
      <formula>NOT(ISERROR(SEARCH("Alta",K60)))</formula>
    </cfRule>
  </conditionalFormatting>
  <conditionalFormatting sqref="L60:L64">
    <cfRule type="containsText" dxfId="1419" priority="195" operator="containsText" text="Catastrófico">
      <formula>NOT(ISERROR(SEARCH("Catastrófico",L60)))</formula>
    </cfRule>
    <cfRule type="containsText" dxfId="1418" priority="196" operator="containsText" text="Mayor">
      <formula>NOT(ISERROR(SEARCH("Mayor",L60)))</formula>
    </cfRule>
    <cfRule type="containsText" dxfId="1417" priority="197" operator="containsText" text="Menor">
      <formula>NOT(ISERROR(SEARCH("Menor",L60)))</formula>
    </cfRule>
    <cfRule type="containsText" dxfId="1416" priority="198" operator="containsText" text="Leve">
      <formula>NOT(ISERROR(SEARCH("Leve",L60)))</formula>
    </cfRule>
  </conditionalFormatting>
  <conditionalFormatting sqref="B55">
    <cfRule type="containsText" dxfId="1415" priority="135" operator="containsText" text="3- Moderado">
      <formula>NOT(ISERROR(SEARCH("3- Moderado",B55)))</formula>
    </cfRule>
    <cfRule type="containsText" dxfId="1414" priority="136" operator="containsText" text="6- Moderado">
      <formula>NOT(ISERROR(SEARCH("6- Moderado",B55)))</formula>
    </cfRule>
    <cfRule type="containsText" dxfId="1413" priority="137" operator="containsText" text="4- Moderado">
      <formula>NOT(ISERROR(SEARCH("4- Moderado",B55)))</formula>
    </cfRule>
    <cfRule type="containsText" dxfId="1412" priority="138" operator="containsText" text="3- Bajo">
      <formula>NOT(ISERROR(SEARCH("3- Bajo",B55)))</formula>
    </cfRule>
    <cfRule type="containsText" dxfId="1411" priority="139" operator="containsText" text="4- Bajo">
      <formula>NOT(ISERROR(SEARCH("4- Bajo",B55)))</formula>
    </cfRule>
    <cfRule type="containsText" dxfId="1410" priority="140" operator="containsText" text="1- Bajo">
      <formula>NOT(ISERROR(SEARCH("1- Bajo",B55)))</formula>
    </cfRule>
  </conditionalFormatting>
  <conditionalFormatting sqref="K55:L55">
    <cfRule type="containsText" dxfId="1409" priority="129" operator="containsText" text="3- Moderado">
      <formula>NOT(ISERROR(SEARCH("3- Moderado",K55)))</formula>
    </cfRule>
    <cfRule type="containsText" dxfId="1408" priority="130" operator="containsText" text="6- Moderado">
      <formula>NOT(ISERROR(SEARCH("6- Moderado",K55)))</formula>
    </cfRule>
    <cfRule type="containsText" dxfId="1407" priority="131" operator="containsText" text="4- Moderado">
      <formula>NOT(ISERROR(SEARCH("4- Moderado",K55)))</formula>
    </cfRule>
    <cfRule type="containsText" dxfId="1406" priority="132" operator="containsText" text="3- Bajo">
      <formula>NOT(ISERROR(SEARCH("3- Bajo",K55)))</formula>
    </cfRule>
    <cfRule type="containsText" dxfId="1405" priority="133" operator="containsText" text="4- Bajo">
      <formula>NOT(ISERROR(SEARCH("4- Bajo",K55)))</formula>
    </cfRule>
    <cfRule type="containsText" dxfId="1404" priority="134" operator="containsText" text="1- Bajo">
      <formula>NOT(ISERROR(SEARCH("1- Bajo",K55)))</formula>
    </cfRule>
  </conditionalFormatting>
  <conditionalFormatting sqref="H55:I55">
    <cfRule type="containsText" dxfId="1403" priority="123" operator="containsText" text="3- Moderado">
      <formula>NOT(ISERROR(SEARCH("3- Moderado",H55)))</formula>
    </cfRule>
    <cfRule type="containsText" dxfId="1402" priority="124" operator="containsText" text="6- Moderado">
      <formula>NOT(ISERROR(SEARCH("6- Moderado",H55)))</formula>
    </cfRule>
    <cfRule type="containsText" dxfId="1401" priority="125" operator="containsText" text="4- Moderado">
      <formula>NOT(ISERROR(SEARCH("4- Moderado",H55)))</formula>
    </cfRule>
    <cfRule type="containsText" dxfId="1400" priority="126" operator="containsText" text="3- Bajo">
      <formula>NOT(ISERROR(SEARCH("3- Bajo",H55)))</formula>
    </cfRule>
    <cfRule type="containsText" dxfId="1399" priority="127" operator="containsText" text="4- Bajo">
      <formula>NOT(ISERROR(SEARCH("4- Bajo",H55)))</formula>
    </cfRule>
    <cfRule type="containsText" dxfId="1398" priority="128" operator="containsText" text="1- Bajo">
      <formula>NOT(ISERROR(SEARCH("1- Bajo",H55)))</formula>
    </cfRule>
  </conditionalFormatting>
  <conditionalFormatting sqref="A55 C55:E55">
    <cfRule type="containsText" dxfId="1397" priority="117" operator="containsText" text="3- Moderado">
      <formula>NOT(ISERROR(SEARCH("3- Moderado",A55)))</formula>
    </cfRule>
    <cfRule type="containsText" dxfId="1396" priority="118" operator="containsText" text="6- Moderado">
      <formula>NOT(ISERROR(SEARCH("6- Moderado",A55)))</formula>
    </cfRule>
    <cfRule type="containsText" dxfId="1395" priority="119" operator="containsText" text="4- Moderado">
      <formula>NOT(ISERROR(SEARCH("4- Moderado",A55)))</formula>
    </cfRule>
    <cfRule type="containsText" dxfId="1394" priority="120" operator="containsText" text="3- Bajo">
      <formula>NOT(ISERROR(SEARCH("3- Bajo",A55)))</formula>
    </cfRule>
    <cfRule type="containsText" dxfId="1393" priority="121" operator="containsText" text="4- Bajo">
      <formula>NOT(ISERROR(SEARCH("4- Bajo",A55)))</formula>
    </cfRule>
    <cfRule type="containsText" dxfId="1392" priority="122" operator="containsText" text="1- Bajo">
      <formula>NOT(ISERROR(SEARCH("1- Bajo",A55)))</formula>
    </cfRule>
  </conditionalFormatting>
  <conditionalFormatting sqref="F55:G55">
    <cfRule type="containsText" dxfId="1391" priority="111" operator="containsText" text="3- Moderado">
      <formula>NOT(ISERROR(SEARCH("3- Moderado",F55)))</formula>
    </cfRule>
    <cfRule type="containsText" dxfId="1390" priority="112" operator="containsText" text="6- Moderado">
      <formula>NOT(ISERROR(SEARCH("6- Moderado",F55)))</formula>
    </cfRule>
    <cfRule type="containsText" dxfId="1389" priority="113" operator="containsText" text="4- Moderado">
      <formula>NOT(ISERROR(SEARCH("4- Moderado",F55)))</formula>
    </cfRule>
    <cfRule type="containsText" dxfId="1388" priority="114" operator="containsText" text="3- Bajo">
      <formula>NOT(ISERROR(SEARCH("3- Bajo",F55)))</formula>
    </cfRule>
    <cfRule type="containsText" dxfId="1387" priority="115" operator="containsText" text="4- Bajo">
      <formula>NOT(ISERROR(SEARCH("4- Bajo",F55)))</formula>
    </cfRule>
    <cfRule type="containsText" dxfId="1386" priority="116" operator="containsText" text="1- Bajo">
      <formula>NOT(ISERROR(SEARCH("1- Bajo",F55)))</formula>
    </cfRule>
  </conditionalFormatting>
  <conditionalFormatting sqref="J55:J59">
    <cfRule type="containsText" dxfId="1385" priority="106" operator="containsText" text="Bajo">
      <formula>NOT(ISERROR(SEARCH("Bajo",J55)))</formula>
    </cfRule>
    <cfRule type="containsText" dxfId="1384" priority="107" operator="containsText" text="Moderado">
      <formula>NOT(ISERROR(SEARCH("Moderado",J55)))</formula>
    </cfRule>
    <cfRule type="containsText" dxfId="1383" priority="108" operator="containsText" text="Alto">
      <formula>NOT(ISERROR(SEARCH("Alto",J55)))</formula>
    </cfRule>
    <cfRule type="containsText" dxfId="1382" priority="109" operator="containsText" text="Extremo">
      <formula>NOT(ISERROR(SEARCH("Extremo",J55)))</formula>
    </cfRule>
    <cfRule type="colorScale" priority="110">
      <colorScale>
        <cfvo type="min"/>
        <cfvo type="max"/>
        <color rgb="FFFF7128"/>
        <color rgb="FFFFEF9C"/>
      </colorScale>
    </cfRule>
  </conditionalFormatting>
  <conditionalFormatting sqref="M55:M59">
    <cfRule type="containsText" dxfId="1381" priority="81" operator="containsText" text="Moderado">
      <formula>NOT(ISERROR(SEARCH("Moderado",M55)))</formula>
    </cfRule>
    <cfRule type="containsText" dxfId="1380" priority="101" operator="containsText" text="Bajo">
      <formula>NOT(ISERROR(SEARCH("Bajo",M55)))</formula>
    </cfRule>
    <cfRule type="containsText" dxfId="1379" priority="102" operator="containsText" text="Moderado">
      <formula>NOT(ISERROR(SEARCH("Moderado",M55)))</formula>
    </cfRule>
    <cfRule type="containsText" dxfId="1378" priority="103" operator="containsText" text="Alto">
      <formula>NOT(ISERROR(SEARCH("Alto",M55)))</formula>
    </cfRule>
    <cfRule type="containsText" dxfId="1377" priority="104" operator="containsText" text="Extremo">
      <formula>NOT(ISERROR(SEARCH("Extremo",M55)))</formula>
    </cfRule>
    <cfRule type="colorScale" priority="105">
      <colorScale>
        <cfvo type="min"/>
        <cfvo type="max"/>
        <color rgb="FFFF7128"/>
        <color rgb="FFFFEF9C"/>
      </colorScale>
    </cfRule>
  </conditionalFormatting>
  <conditionalFormatting sqref="N55">
    <cfRule type="containsText" dxfId="1376" priority="95" operator="containsText" text="3- Moderado">
      <formula>NOT(ISERROR(SEARCH("3- Moderado",N55)))</formula>
    </cfRule>
    <cfRule type="containsText" dxfId="1375" priority="96" operator="containsText" text="6- Moderado">
      <formula>NOT(ISERROR(SEARCH("6- Moderado",N55)))</formula>
    </cfRule>
    <cfRule type="containsText" dxfId="1374" priority="97" operator="containsText" text="4- Moderado">
      <formula>NOT(ISERROR(SEARCH("4- Moderado",N55)))</formula>
    </cfRule>
    <cfRule type="containsText" dxfId="1373" priority="98" operator="containsText" text="3- Bajo">
      <formula>NOT(ISERROR(SEARCH("3- Bajo",N55)))</formula>
    </cfRule>
    <cfRule type="containsText" dxfId="1372" priority="99" operator="containsText" text="4- Bajo">
      <formula>NOT(ISERROR(SEARCH("4- Bajo",N55)))</formula>
    </cfRule>
    <cfRule type="containsText" dxfId="1371" priority="100" operator="containsText" text="1- Bajo">
      <formula>NOT(ISERROR(SEARCH("1- Bajo",N55)))</formula>
    </cfRule>
  </conditionalFormatting>
  <conditionalFormatting sqref="H55:H59">
    <cfRule type="containsText" dxfId="1370" priority="82" operator="containsText" text="Muy Alta">
      <formula>NOT(ISERROR(SEARCH("Muy Alta",H55)))</formula>
    </cfRule>
    <cfRule type="containsText" dxfId="1369" priority="83" operator="containsText" text="Alta">
      <formula>NOT(ISERROR(SEARCH("Alta",H55)))</formula>
    </cfRule>
    <cfRule type="containsText" dxfId="1368" priority="84" operator="containsText" text="Muy Alta">
      <formula>NOT(ISERROR(SEARCH("Muy Alta",H55)))</formula>
    </cfRule>
    <cfRule type="containsText" dxfId="1367" priority="89" operator="containsText" text="Muy Baja">
      <formula>NOT(ISERROR(SEARCH("Muy Baja",H55)))</formula>
    </cfRule>
    <cfRule type="containsText" dxfId="1366" priority="90" operator="containsText" text="Baja">
      <formula>NOT(ISERROR(SEARCH("Baja",H55)))</formula>
    </cfRule>
    <cfRule type="containsText" dxfId="1365" priority="91" operator="containsText" text="Media">
      <formula>NOT(ISERROR(SEARCH("Media",H55)))</formula>
    </cfRule>
    <cfRule type="containsText" dxfId="1364" priority="92" operator="containsText" text="Alta">
      <formula>NOT(ISERROR(SEARCH("Alta",H55)))</formula>
    </cfRule>
    <cfRule type="containsText" dxfId="1363" priority="94" operator="containsText" text="Muy Alta">
      <formula>NOT(ISERROR(SEARCH("Muy Alta",H55)))</formula>
    </cfRule>
  </conditionalFormatting>
  <conditionalFormatting sqref="I55:I59">
    <cfRule type="containsText" dxfId="1362" priority="85" operator="containsText" text="Catastrófico">
      <formula>NOT(ISERROR(SEARCH("Catastrófico",I55)))</formula>
    </cfRule>
    <cfRule type="containsText" dxfId="1361" priority="86" operator="containsText" text="Mayor">
      <formula>NOT(ISERROR(SEARCH("Mayor",I55)))</formula>
    </cfRule>
    <cfRule type="containsText" dxfId="1360" priority="87" operator="containsText" text="Menor">
      <formula>NOT(ISERROR(SEARCH("Menor",I55)))</formula>
    </cfRule>
    <cfRule type="containsText" dxfId="1359" priority="88" operator="containsText" text="Leve">
      <formula>NOT(ISERROR(SEARCH("Leve",I55)))</formula>
    </cfRule>
    <cfRule type="containsText" dxfId="1358" priority="93" operator="containsText" text="Moderado">
      <formula>NOT(ISERROR(SEARCH("Moderado",I55)))</formula>
    </cfRule>
  </conditionalFormatting>
  <conditionalFormatting sqref="K55:K59">
    <cfRule type="containsText" dxfId="1357" priority="80" operator="containsText" text="Media">
      <formula>NOT(ISERROR(SEARCH("Media",K55)))</formula>
    </cfRule>
  </conditionalFormatting>
  <conditionalFormatting sqref="L55:L59">
    <cfRule type="containsText" dxfId="1356" priority="79" operator="containsText" text="Moderado">
      <formula>NOT(ISERROR(SEARCH("Moderado",L55)))</formula>
    </cfRule>
  </conditionalFormatting>
  <conditionalFormatting sqref="J55:J59">
    <cfRule type="containsText" dxfId="1355" priority="78" operator="containsText" text="Moderado">
      <formula>NOT(ISERROR(SEARCH("Moderado",J55)))</formula>
    </cfRule>
  </conditionalFormatting>
  <conditionalFormatting sqref="J55:J59">
    <cfRule type="containsText" dxfId="1354" priority="76" operator="containsText" text="Bajo">
      <formula>NOT(ISERROR(SEARCH("Bajo",J55)))</formula>
    </cfRule>
    <cfRule type="containsText" dxfId="1353" priority="77" operator="containsText" text="Extremo">
      <formula>NOT(ISERROR(SEARCH("Extremo",J55)))</formula>
    </cfRule>
  </conditionalFormatting>
  <conditionalFormatting sqref="K55:K59">
    <cfRule type="containsText" dxfId="1352" priority="74" operator="containsText" text="Baja">
      <formula>NOT(ISERROR(SEARCH("Baja",K55)))</formula>
    </cfRule>
    <cfRule type="containsText" dxfId="1351" priority="75" operator="containsText" text="Muy Baja">
      <formula>NOT(ISERROR(SEARCH("Muy Baja",K55)))</formula>
    </cfRule>
  </conditionalFormatting>
  <conditionalFormatting sqref="K55:K59">
    <cfRule type="containsText" dxfId="1350" priority="72" operator="containsText" text="Muy Alta">
      <formula>NOT(ISERROR(SEARCH("Muy Alta",K55)))</formula>
    </cfRule>
    <cfRule type="containsText" dxfId="1349" priority="73" operator="containsText" text="Alta">
      <formula>NOT(ISERROR(SEARCH("Alta",K55)))</formula>
    </cfRule>
  </conditionalFormatting>
  <conditionalFormatting sqref="L55:L59">
    <cfRule type="containsText" dxfId="1348" priority="68" operator="containsText" text="Catastrófico">
      <formula>NOT(ISERROR(SEARCH("Catastrófico",L55)))</formula>
    </cfRule>
    <cfRule type="containsText" dxfId="1347" priority="69" operator="containsText" text="Mayor">
      <formula>NOT(ISERROR(SEARCH("Mayor",L55)))</formula>
    </cfRule>
    <cfRule type="containsText" dxfId="1346" priority="70" operator="containsText" text="Menor">
      <formula>NOT(ISERROR(SEARCH("Menor",L55)))</formula>
    </cfRule>
    <cfRule type="containsText" dxfId="1345" priority="71" operator="containsText" text="Leve">
      <formula>NOT(ISERROR(SEARCH("Leve",L55)))</formula>
    </cfRule>
  </conditionalFormatting>
  <conditionalFormatting sqref="J10:J19">
    <cfRule type="containsText" dxfId="1344" priority="860" operator="containsText" text="Bajo">
      <formula>NOT(ISERROR(SEARCH("Bajo",J10)))</formula>
    </cfRule>
    <cfRule type="containsText" dxfId="1343" priority="861" operator="containsText" text="Moderado">
      <formula>NOT(ISERROR(SEARCH("Moderado",J10)))</formula>
    </cfRule>
    <cfRule type="containsText" dxfId="1342" priority="862" operator="containsText" text="Alto">
      <formula>NOT(ISERROR(SEARCH("Alto",J10)))</formula>
    </cfRule>
    <cfRule type="containsText" dxfId="1341" priority="863" operator="containsText" text="Extremo">
      <formula>NOT(ISERROR(SEARCH("Extremo",J10)))</formula>
    </cfRule>
    <cfRule type="colorScale" priority="864">
      <colorScale>
        <cfvo type="min"/>
        <cfvo type="max"/>
        <color rgb="FFFF7128"/>
        <color rgb="FFFFEF9C"/>
      </colorScale>
    </cfRule>
  </conditionalFormatting>
  <conditionalFormatting sqref="M10:M19">
    <cfRule type="containsText" dxfId="1340" priority="865" operator="containsText" text="Moderado">
      <formula>NOT(ISERROR(SEARCH("Moderado",M10)))</formula>
    </cfRule>
    <cfRule type="containsText" dxfId="1339" priority="866" operator="containsText" text="Bajo">
      <formula>NOT(ISERROR(SEARCH("Bajo",M10)))</formula>
    </cfRule>
    <cfRule type="containsText" dxfId="1338" priority="867" operator="containsText" text="Moderado">
      <formula>NOT(ISERROR(SEARCH("Moderado",M10)))</formula>
    </cfRule>
    <cfRule type="containsText" dxfId="1337" priority="868" operator="containsText" text="Alto">
      <formula>NOT(ISERROR(SEARCH("Alto",M10)))</formula>
    </cfRule>
    <cfRule type="containsText" dxfId="1336" priority="869" operator="containsText" text="Extremo">
      <formula>NOT(ISERROR(SEARCH("Extremo",M10)))</formula>
    </cfRule>
    <cfRule type="colorScale" priority="870">
      <colorScale>
        <cfvo type="min"/>
        <cfvo type="max"/>
        <color rgb="FFFF7128"/>
        <color rgb="FFFFEF9C"/>
      </colorScale>
    </cfRule>
  </conditionalFormatting>
  <dataValidations disablePrompts="1"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64"/>
  <sheetViews>
    <sheetView topLeftCell="A7" zoomScale="80" zoomScaleNormal="80" workbookViewId="0">
      <pane xSplit="2" ySplit="3" topLeftCell="C10" activePane="bottomRight" state="frozen"/>
      <selection pane="topRight" activeCell="B8" sqref="B8"/>
      <selection pane="bottomLeft" activeCell="A10" sqref="A10"/>
      <selection pane="bottomRight" activeCell="C10" sqref="C10:C14"/>
    </sheetView>
  </sheetViews>
  <sheetFormatPr baseColWidth="10" defaultColWidth="11.44140625" defaultRowHeight="13.2" x14ac:dyDescent="0.25"/>
  <cols>
    <col min="1" max="2" width="18.44140625" style="241" customWidth="1"/>
    <col min="3" max="3" width="15.5546875" style="102" customWidth="1"/>
    <col min="4" max="4" width="27.5546875" style="241" customWidth="1"/>
    <col min="5" max="5" width="18" style="242" customWidth="1"/>
    <col min="6" max="6" width="40.109375" style="102" customWidth="1"/>
    <col min="7" max="7" width="20.44140625" style="102" customWidth="1"/>
    <col min="8" max="8" width="10.44140625" style="243" customWidth="1"/>
    <col min="9" max="9" width="11.44140625" style="243" customWidth="1"/>
    <col min="10" max="10" width="10.109375" style="244" customWidth="1"/>
    <col min="11" max="11" width="11.44140625" style="243" customWidth="1"/>
    <col min="12" max="12" width="10.88671875" style="243" customWidth="1"/>
    <col min="13" max="13" width="18.33203125" style="243" bestFit="1" customWidth="1"/>
    <col min="14" max="14" width="18.33203125" style="102" bestFit="1" customWidth="1"/>
    <col min="15" max="15" width="50.6640625" style="102" customWidth="1"/>
    <col min="16" max="16" width="15" style="102" customWidth="1"/>
    <col min="17" max="17" width="15.88671875" style="102" customWidth="1"/>
    <col min="18" max="18" width="16" style="252" customWidth="1"/>
    <col min="19" max="19" width="16.33203125" style="252" customWidth="1"/>
    <col min="20" max="20" width="50.6640625" style="102" customWidth="1"/>
    <col min="21" max="176" width="11.44140625" style="198"/>
    <col min="177" max="16384" width="11.44140625" style="102"/>
  </cols>
  <sheetData>
    <row r="1" spans="1:278" s="104" customFormat="1" ht="16.5" customHeight="1" x14ac:dyDescent="0.25">
      <c r="A1" s="529"/>
      <c r="B1" s="530"/>
      <c r="C1" s="530"/>
      <c r="D1" s="533" t="s">
        <v>610</v>
      </c>
      <c r="E1" s="533"/>
      <c r="F1" s="533"/>
      <c r="G1" s="533"/>
      <c r="H1" s="533"/>
      <c r="I1" s="533"/>
      <c r="J1" s="533"/>
      <c r="K1" s="533"/>
      <c r="L1" s="533"/>
      <c r="M1" s="533"/>
      <c r="N1" s="533"/>
      <c r="O1" s="533"/>
      <c r="P1" s="533"/>
      <c r="Q1" s="534"/>
      <c r="R1" s="518" t="s">
        <v>201</v>
      </c>
      <c r="S1" s="518"/>
      <c r="T1" s="518"/>
      <c r="U1" s="233"/>
      <c r="V1" s="233"/>
      <c r="W1" s="233"/>
      <c r="X1" s="233"/>
      <c r="Y1" s="233"/>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c r="BU1" s="233"/>
      <c r="BV1" s="233"/>
      <c r="BW1" s="233"/>
      <c r="BX1" s="233"/>
      <c r="BY1" s="233"/>
      <c r="BZ1" s="233"/>
      <c r="CA1" s="233"/>
      <c r="CB1" s="233"/>
      <c r="CC1" s="233"/>
      <c r="CD1" s="233"/>
      <c r="CE1" s="233"/>
      <c r="CF1" s="233"/>
      <c r="CG1" s="233"/>
      <c r="CH1" s="233"/>
      <c r="CI1" s="233"/>
      <c r="CJ1" s="233"/>
      <c r="CK1" s="233"/>
      <c r="CL1" s="233"/>
      <c r="CM1" s="233"/>
      <c r="CN1" s="233"/>
      <c r="CO1" s="233"/>
      <c r="CP1" s="233"/>
      <c r="CQ1" s="233"/>
      <c r="CR1" s="233"/>
      <c r="CS1" s="233"/>
      <c r="CT1" s="233"/>
      <c r="CU1" s="233"/>
      <c r="CV1" s="233"/>
      <c r="CW1" s="233"/>
      <c r="CX1" s="233"/>
      <c r="CY1" s="233"/>
      <c r="CZ1" s="233"/>
      <c r="DA1" s="233"/>
      <c r="DB1" s="233"/>
      <c r="DC1" s="233"/>
      <c r="DD1" s="233"/>
      <c r="DE1" s="233"/>
      <c r="DF1" s="233"/>
      <c r="DG1" s="233"/>
      <c r="DH1" s="233"/>
      <c r="DI1" s="233"/>
      <c r="DJ1" s="233"/>
      <c r="DK1" s="233"/>
      <c r="DL1" s="233"/>
      <c r="DM1" s="233"/>
      <c r="DN1" s="233"/>
      <c r="DO1" s="233"/>
      <c r="DP1" s="233"/>
      <c r="DQ1" s="233"/>
      <c r="DR1" s="233"/>
      <c r="DS1" s="233"/>
      <c r="DT1" s="233"/>
      <c r="DU1" s="233"/>
      <c r="DV1" s="233"/>
      <c r="DW1" s="233"/>
      <c r="DX1" s="233"/>
      <c r="DY1" s="233"/>
      <c r="DZ1" s="233"/>
      <c r="EA1" s="233"/>
      <c r="EB1" s="233"/>
      <c r="EC1" s="233"/>
      <c r="ED1" s="233"/>
      <c r="EE1" s="233"/>
      <c r="EF1" s="233"/>
      <c r="EG1" s="233"/>
      <c r="EH1" s="233"/>
      <c r="EI1" s="233"/>
      <c r="EJ1" s="233"/>
      <c r="EK1" s="233"/>
      <c r="EL1" s="233"/>
      <c r="EM1" s="233"/>
      <c r="EN1" s="233"/>
      <c r="EO1" s="233"/>
      <c r="EP1" s="233"/>
      <c r="EQ1" s="233"/>
      <c r="ER1" s="233"/>
      <c r="ES1" s="233"/>
      <c r="ET1" s="233"/>
      <c r="EU1" s="233"/>
      <c r="EV1" s="233"/>
      <c r="EW1" s="233"/>
      <c r="EX1" s="233"/>
      <c r="EY1" s="233"/>
      <c r="EZ1" s="233"/>
      <c r="FA1" s="233"/>
      <c r="FB1" s="233"/>
      <c r="FC1" s="233"/>
      <c r="FD1" s="233"/>
      <c r="FE1" s="233"/>
      <c r="FF1" s="233"/>
      <c r="FG1" s="233"/>
      <c r="FH1" s="233"/>
      <c r="FI1" s="233"/>
      <c r="FJ1" s="233"/>
      <c r="FK1" s="233"/>
      <c r="FL1" s="233"/>
      <c r="FM1" s="233"/>
      <c r="FN1" s="233"/>
      <c r="FO1" s="233"/>
      <c r="FP1" s="233"/>
      <c r="FQ1" s="233"/>
      <c r="FR1" s="233"/>
      <c r="FS1" s="233"/>
      <c r="FT1" s="233"/>
      <c r="FU1" s="233"/>
      <c r="FV1" s="233"/>
      <c r="FW1" s="233"/>
      <c r="FX1" s="233"/>
      <c r="FY1" s="233"/>
      <c r="FZ1" s="233"/>
      <c r="GA1" s="233"/>
      <c r="GB1" s="233"/>
      <c r="GC1" s="233"/>
      <c r="GD1" s="233"/>
      <c r="GE1" s="233"/>
      <c r="GF1" s="233"/>
      <c r="GG1" s="233"/>
      <c r="GH1" s="233"/>
      <c r="GI1" s="233"/>
      <c r="GJ1" s="233"/>
      <c r="GK1" s="233"/>
      <c r="GL1" s="233"/>
      <c r="GM1" s="233"/>
      <c r="GN1" s="233"/>
      <c r="GO1" s="233"/>
      <c r="GP1" s="233"/>
      <c r="GQ1" s="233"/>
      <c r="GR1" s="233"/>
      <c r="GS1" s="233"/>
      <c r="GT1" s="233"/>
      <c r="GU1" s="233"/>
      <c r="GV1" s="233"/>
      <c r="GW1" s="233"/>
      <c r="GX1" s="233"/>
      <c r="GY1" s="233"/>
      <c r="GZ1" s="233"/>
      <c r="HA1" s="233"/>
      <c r="HB1" s="233"/>
      <c r="HC1" s="233"/>
      <c r="HD1" s="233"/>
      <c r="HE1" s="233"/>
      <c r="HF1" s="233"/>
      <c r="HG1" s="233"/>
      <c r="HH1" s="233"/>
      <c r="HI1" s="233"/>
      <c r="HJ1" s="233"/>
      <c r="HK1" s="233"/>
      <c r="HL1" s="233"/>
      <c r="HM1" s="233"/>
      <c r="HN1" s="233"/>
      <c r="HO1" s="233"/>
      <c r="HP1" s="233"/>
      <c r="HQ1" s="233"/>
      <c r="HR1" s="233"/>
      <c r="HS1" s="233"/>
      <c r="HT1" s="233"/>
      <c r="HU1" s="233"/>
      <c r="HV1" s="233"/>
      <c r="HW1" s="233"/>
      <c r="HX1" s="233"/>
      <c r="HY1" s="233"/>
      <c r="HZ1" s="233"/>
      <c r="IA1" s="233"/>
      <c r="IB1" s="233"/>
      <c r="IC1" s="233"/>
      <c r="ID1" s="233"/>
      <c r="IE1" s="233"/>
      <c r="IF1" s="233"/>
      <c r="IG1" s="233"/>
      <c r="IH1" s="233"/>
      <c r="II1" s="233"/>
      <c r="IJ1" s="233"/>
      <c r="IK1" s="233"/>
      <c r="IL1" s="233"/>
      <c r="IM1" s="233"/>
      <c r="IN1" s="233"/>
      <c r="IO1" s="233"/>
      <c r="IP1" s="233"/>
      <c r="IQ1" s="233"/>
      <c r="IR1" s="233"/>
      <c r="IS1" s="233"/>
      <c r="IT1" s="233"/>
      <c r="IU1" s="233"/>
      <c r="IV1" s="233"/>
      <c r="IW1" s="233"/>
      <c r="IX1" s="233"/>
      <c r="IY1" s="233"/>
      <c r="IZ1" s="233"/>
      <c r="JA1" s="233"/>
      <c r="JB1" s="233"/>
      <c r="JC1" s="233"/>
      <c r="JD1" s="233"/>
      <c r="JE1" s="233"/>
      <c r="JF1" s="233"/>
      <c r="JG1" s="233"/>
      <c r="JH1" s="233"/>
      <c r="JI1" s="233"/>
      <c r="JJ1" s="233"/>
      <c r="JK1" s="233"/>
      <c r="JL1" s="233"/>
      <c r="JM1" s="233"/>
      <c r="JN1" s="233"/>
      <c r="JO1" s="233"/>
      <c r="JP1" s="233"/>
      <c r="JQ1" s="233"/>
      <c r="JR1" s="233"/>
    </row>
    <row r="2" spans="1:278" s="104" customFormat="1" ht="39.75" customHeight="1" x14ac:dyDescent="0.25">
      <c r="A2" s="531"/>
      <c r="B2" s="532"/>
      <c r="C2" s="532"/>
      <c r="D2" s="535"/>
      <c r="E2" s="535"/>
      <c r="F2" s="535"/>
      <c r="G2" s="535"/>
      <c r="H2" s="535"/>
      <c r="I2" s="535"/>
      <c r="J2" s="535"/>
      <c r="K2" s="535"/>
      <c r="L2" s="535"/>
      <c r="M2" s="535"/>
      <c r="N2" s="535"/>
      <c r="O2" s="535"/>
      <c r="P2" s="535"/>
      <c r="Q2" s="536"/>
      <c r="R2" s="518"/>
      <c r="S2" s="518"/>
      <c r="T2" s="518"/>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c r="BH2" s="233"/>
      <c r="BI2" s="233"/>
      <c r="BJ2" s="233"/>
      <c r="BK2" s="233"/>
      <c r="BL2" s="233"/>
      <c r="BM2" s="233"/>
      <c r="BN2" s="233"/>
      <c r="BO2" s="233"/>
      <c r="BP2" s="233"/>
      <c r="BQ2" s="233"/>
      <c r="BR2" s="233"/>
      <c r="BS2" s="233"/>
      <c r="BT2" s="233"/>
      <c r="BU2" s="233"/>
      <c r="BV2" s="233"/>
      <c r="BW2" s="233"/>
      <c r="BX2" s="233"/>
      <c r="BY2" s="233"/>
      <c r="BZ2" s="233"/>
      <c r="CA2" s="233"/>
      <c r="CB2" s="233"/>
      <c r="CC2" s="233"/>
      <c r="CD2" s="233"/>
      <c r="CE2" s="233"/>
      <c r="CF2" s="233"/>
      <c r="CG2" s="233"/>
      <c r="CH2" s="233"/>
      <c r="CI2" s="233"/>
      <c r="CJ2" s="233"/>
      <c r="CK2" s="233"/>
      <c r="CL2" s="233"/>
      <c r="CM2" s="233"/>
      <c r="CN2" s="233"/>
      <c r="CO2" s="233"/>
      <c r="CP2" s="233"/>
      <c r="CQ2" s="233"/>
      <c r="CR2" s="233"/>
      <c r="CS2" s="233"/>
      <c r="CT2" s="233"/>
      <c r="CU2" s="233"/>
      <c r="CV2" s="233"/>
      <c r="CW2" s="233"/>
      <c r="CX2" s="233"/>
      <c r="CY2" s="233"/>
      <c r="CZ2" s="233"/>
      <c r="DA2" s="233"/>
      <c r="DB2" s="233"/>
      <c r="DC2" s="233"/>
      <c r="DD2" s="233"/>
      <c r="DE2" s="233"/>
      <c r="DF2" s="233"/>
      <c r="DG2" s="233"/>
      <c r="DH2" s="233"/>
      <c r="DI2" s="233"/>
      <c r="DJ2" s="233"/>
      <c r="DK2" s="233"/>
      <c r="DL2" s="233"/>
      <c r="DM2" s="233"/>
      <c r="DN2" s="233"/>
      <c r="DO2" s="233"/>
      <c r="DP2" s="233"/>
      <c r="DQ2" s="233"/>
      <c r="DR2" s="233"/>
      <c r="DS2" s="233"/>
      <c r="DT2" s="233"/>
      <c r="DU2" s="233"/>
      <c r="DV2" s="233"/>
      <c r="DW2" s="233"/>
      <c r="DX2" s="233"/>
      <c r="DY2" s="233"/>
      <c r="DZ2" s="233"/>
      <c r="EA2" s="233"/>
      <c r="EB2" s="233"/>
      <c r="EC2" s="233"/>
      <c r="ED2" s="233"/>
      <c r="EE2" s="233"/>
      <c r="EF2" s="233"/>
      <c r="EG2" s="233"/>
      <c r="EH2" s="233"/>
      <c r="EI2" s="233"/>
      <c r="EJ2" s="233"/>
      <c r="EK2" s="233"/>
      <c r="EL2" s="233"/>
      <c r="EM2" s="233"/>
      <c r="EN2" s="233"/>
      <c r="EO2" s="233"/>
      <c r="EP2" s="233"/>
      <c r="EQ2" s="233"/>
      <c r="ER2" s="233"/>
      <c r="ES2" s="233"/>
      <c r="ET2" s="233"/>
      <c r="EU2" s="233"/>
      <c r="EV2" s="233"/>
      <c r="EW2" s="233"/>
      <c r="EX2" s="233"/>
      <c r="EY2" s="233"/>
      <c r="EZ2" s="233"/>
      <c r="FA2" s="233"/>
      <c r="FB2" s="233"/>
      <c r="FC2" s="233"/>
      <c r="FD2" s="233"/>
      <c r="FE2" s="233"/>
      <c r="FF2" s="233"/>
      <c r="FG2" s="233"/>
      <c r="FH2" s="233"/>
      <c r="FI2" s="233"/>
      <c r="FJ2" s="233"/>
      <c r="FK2" s="233"/>
      <c r="FL2" s="233"/>
      <c r="FM2" s="233"/>
      <c r="FN2" s="233"/>
      <c r="FO2" s="233"/>
      <c r="FP2" s="233"/>
      <c r="FQ2" s="233"/>
      <c r="FR2" s="233"/>
      <c r="FS2" s="233"/>
      <c r="FT2" s="233"/>
      <c r="FU2" s="233"/>
      <c r="FV2" s="233"/>
      <c r="FW2" s="233"/>
      <c r="FX2" s="233"/>
      <c r="FY2" s="233"/>
      <c r="FZ2" s="233"/>
      <c r="GA2" s="233"/>
      <c r="GB2" s="233"/>
      <c r="GC2" s="233"/>
      <c r="GD2" s="233"/>
      <c r="GE2" s="233"/>
      <c r="GF2" s="233"/>
      <c r="GG2" s="233"/>
      <c r="GH2" s="233"/>
      <c r="GI2" s="233"/>
      <c r="GJ2" s="233"/>
      <c r="GK2" s="233"/>
      <c r="GL2" s="233"/>
      <c r="GM2" s="233"/>
      <c r="GN2" s="233"/>
      <c r="GO2" s="233"/>
      <c r="GP2" s="233"/>
      <c r="GQ2" s="233"/>
      <c r="GR2" s="233"/>
      <c r="GS2" s="233"/>
      <c r="GT2" s="233"/>
      <c r="GU2" s="233"/>
      <c r="GV2" s="233"/>
      <c r="GW2" s="233"/>
      <c r="GX2" s="233"/>
      <c r="GY2" s="233"/>
      <c r="GZ2" s="233"/>
      <c r="HA2" s="233"/>
      <c r="HB2" s="233"/>
      <c r="HC2" s="233"/>
      <c r="HD2" s="233"/>
      <c r="HE2" s="233"/>
      <c r="HF2" s="233"/>
      <c r="HG2" s="233"/>
      <c r="HH2" s="233"/>
      <c r="HI2" s="233"/>
      <c r="HJ2" s="233"/>
      <c r="HK2" s="233"/>
      <c r="HL2" s="233"/>
      <c r="HM2" s="233"/>
      <c r="HN2" s="233"/>
      <c r="HO2" s="233"/>
      <c r="HP2" s="233"/>
      <c r="HQ2" s="233"/>
      <c r="HR2" s="233"/>
      <c r="HS2" s="233"/>
      <c r="HT2" s="233"/>
      <c r="HU2" s="233"/>
      <c r="HV2" s="233"/>
      <c r="HW2" s="233"/>
      <c r="HX2" s="233"/>
      <c r="HY2" s="233"/>
      <c r="HZ2" s="233"/>
      <c r="IA2" s="233"/>
      <c r="IB2" s="233"/>
      <c r="IC2" s="233"/>
      <c r="ID2" s="233"/>
      <c r="IE2" s="233"/>
      <c r="IF2" s="233"/>
      <c r="IG2" s="233"/>
      <c r="IH2" s="233"/>
      <c r="II2" s="233"/>
      <c r="IJ2" s="233"/>
      <c r="IK2" s="233"/>
      <c r="IL2" s="233"/>
      <c r="IM2" s="233"/>
      <c r="IN2" s="233"/>
      <c r="IO2" s="233"/>
      <c r="IP2" s="233"/>
      <c r="IQ2" s="233"/>
      <c r="IR2" s="233"/>
      <c r="IS2" s="233"/>
      <c r="IT2" s="233"/>
      <c r="IU2" s="233"/>
      <c r="IV2" s="233"/>
      <c r="IW2" s="233"/>
      <c r="IX2" s="233"/>
      <c r="IY2" s="233"/>
      <c r="IZ2" s="233"/>
      <c r="JA2" s="233"/>
      <c r="JB2" s="233"/>
      <c r="JC2" s="233"/>
      <c r="JD2" s="233"/>
      <c r="JE2" s="233"/>
      <c r="JF2" s="233"/>
      <c r="JG2" s="233"/>
      <c r="JH2" s="233"/>
      <c r="JI2" s="233"/>
      <c r="JJ2" s="233"/>
      <c r="JK2" s="233"/>
      <c r="JL2" s="233"/>
      <c r="JM2" s="233"/>
      <c r="JN2" s="233"/>
      <c r="JO2" s="233"/>
      <c r="JP2" s="233"/>
      <c r="JQ2" s="233"/>
      <c r="JR2" s="233"/>
    </row>
    <row r="3" spans="1:278" s="104" customFormat="1" ht="3" customHeight="1" x14ac:dyDescent="0.25">
      <c r="A3" s="234"/>
      <c r="B3" s="234"/>
      <c r="C3" s="235"/>
      <c r="D3" s="535"/>
      <c r="E3" s="535"/>
      <c r="F3" s="535"/>
      <c r="G3" s="535"/>
      <c r="H3" s="535"/>
      <c r="I3" s="535"/>
      <c r="J3" s="535"/>
      <c r="K3" s="535"/>
      <c r="L3" s="535"/>
      <c r="M3" s="535"/>
      <c r="N3" s="535"/>
      <c r="O3" s="535"/>
      <c r="P3" s="535"/>
      <c r="Q3" s="536"/>
      <c r="R3" s="518"/>
      <c r="S3" s="518"/>
      <c r="T3" s="518"/>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3"/>
      <c r="AW3" s="233"/>
      <c r="AX3" s="233"/>
      <c r="AY3" s="233"/>
      <c r="AZ3" s="233"/>
      <c r="BA3" s="233"/>
      <c r="BB3" s="233"/>
      <c r="BC3" s="233"/>
      <c r="BD3" s="233"/>
      <c r="BE3" s="233"/>
      <c r="BF3" s="233"/>
      <c r="BG3" s="233"/>
      <c r="BH3" s="233"/>
      <c r="BI3" s="233"/>
      <c r="BJ3" s="233"/>
      <c r="BK3" s="233"/>
      <c r="BL3" s="233"/>
      <c r="BM3" s="233"/>
      <c r="BN3" s="233"/>
      <c r="BO3" s="233"/>
      <c r="BP3" s="233"/>
      <c r="BQ3" s="233"/>
      <c r="BR3" s="233"/>
      <c r="BS3" s="233"/>
      <c r="BT3" s="233"/>
      <c r="BU3" s="233"/>
      <c r="BV3" s="233"/>
      <c r="BW3" s="233"/>
      <c r="BX3" s="233"/>
      <c r="BY3" s="233"/>
      <c r="BZ3" s="233"/>
      <c r="CA3" s="233"/>
      <c r="CB3" s="233"/>
      <c r="CC3" s="233"/>
      <c r="CD3" s="233"/>
      <c r="CE3" s="233"/>
      <c r="CF3" s="233"/>
      <c r="CG3" s="233"/>
      <c r="CH3" s="233"/>
      <c r="CI3" s="233"/>
      <c r="CJ3" s="233"/>
      <c r="CK3" s="233"/>
      <c r="CL3" s="233"/>
      <c r="CM3" s="233"/>
      <c r="CN3" s="233"/>
      <c r="CO3" s="233"/>
      <c r="CP3" s="233"/>
      <c r="CQ3" s="233"/>
      <c r="CR3" s="233"/>
      <c r="CS3" s="233"/>
      <c r="CT3" s="233"/>
      <c r="CU3" s="233"/>
      <c r="CV3" s="233"/>
      <c r="CW3" s="233"/>
      <c r="CX3" s="233"/>
      <c r="CY3" s="233"/>
      <c r="CZ3" s="233"/>
      <c r="DA3" s="233"/>
      <c r="DB3" s="233"/>
      <c r="DC3" s="233"/>
      <c r="DD3" s="233"/>
      <c r="DE3" s="233"/>
      <c r="DF3" s="233"/>
      <c r="DG3" s="233"/>
      <c r="DH3" s="233"/>
      <c r="DI3" s="233"/>
      <c r="DJ3" s="233"/>
      <c r="DK3" s="233"/>
      <c r="DL3" s="233"/>
      <c r="DM3" s="233"/>
      <c r="DN3" s="233"/>
      <c r="DO3" s="233"/>
      <c r="DP3" s="233"/>
      <c r="DQ3" s="233"/>
      <c r="DR3" s="233"/>
      <c r="DS3" s="233"/>
      <c r="DT3" s="233"/>
      <c r="DU3" s="233"/>
      <c r="DV3" s="233"/>
      <c r="DW3" s="233"/>
      <c r="DX3" s="233"/>
      <c r="DY3" s="233"/>
      <c r="DZ3" s="233"/>
      <c r="EA3" s="233"/>
      <c r="EB3" s="233"/>
      <c r="EC3" s="233"/>
      <c r="ED3" s="233"/>
      <c r="EE3" s="233"/>
      <c r="EF3" s="233"/>
      <c r="EG3" s="233"/>
      <c r="EH3" s="233"/>
      <c r="EI3" s="233"/>
      <c r="EJ3" s="233"/>
      <c r="EK3" s="233"/>
      <c r="EL3" s="233"/>
      <c r="EM3" s="233"/>
      <c r="EN3" s="233"/>
      <c r="EO3" s="233"/>
      <c r="EP3" s="233"/>
      <c r="EQ3" s="233"/>
      <c r="ER3" s="233"/>
      <c r="ES3" s="233"/>
      <c r="ET3" s="233"/>
      <c r="EU3" s="233"/>
      <c r="EV3" s="233"/>
      <c r="EW3" s="233"/>
      <c r="EX3" s="233"/>
      <c r="EY3" s="233"/>
      <c r="EZ3" s="233"/>
      <c r="FA3" s="233"/>
      <c r="FB3" s="233"/>
      <c r="FC3" s="233"/>
      <c r="FD3" s="233"/>
      <c r="FE3" s="233"/>
      <c r="FF3" s="233"/>
      <c r="FG3" s="233"/>
      <c r="FH3" s="233"/>
      <c r="FI3" s="233"/>
      <c r="FJ3" s="233"/>
      <c r="FK3" s="233"/>
      <c r="FL3" s="233"/>
      <c r="FM3" s="233"/>
      <c r="FN3" s="233"/>
      <c r="FO3" s="233"/>
      <c r="FP3" s="233"/>
      <c r="FQ3" s="233"/>
      <c r="FR3" s="233"/>
      <c r="FS3" s="233"/>
      <c r="FT3" s="233"/>
      <c r="FU3" s="233"/>
      <c r="FV3" s="233"/>
      <c r="FW3" s="233"/>
      <c r="FX3" s="233"/>
      <c r="FY3" s="233"/>
      <c r="FZ3" s="233"/>
      <c r="GA3" s="233"/>
      <c r="GB3" s="233"/>
      <c r="GC3" s="233"/>
      <c r="GD3" s="233"/>
      <c r="GE3" s="233"/>
      <c r="GF3" s="233"/>
      <c r="GG3" s="233"/>
      <c r="GH3" s="233"/>
      <c r="GI3" s="233"/>
      <c r="GJ3" s="233"/>
      <c r="GK3" s="233"/>
      <c r="GL3" s="233"/>
      <c r="GM3" s="233"/>
      <c r="GN3" s="233"/>
      <c r="GO3" s="233"/>
      <c r="GP3" s="233"/>
      <c r="GQ3" s="233"/>
      <c r="GR3" s="233"/>
      <c r="GS3" s="233"/>
      <c r="GT3" s="233"/>
      <c r="GU3" s="233"/>
      <c r="GV3" s="233"/>
      <c r="GW3" s="233"/>
      <c r="GX3" s="233"/>
      <c r="GY3" s="233"/>
      <c r="GZ3" s="233"/>
      <c r="HA3" s="233"/>
      <c r="HB3" s="233"/>
      <c r="HC3" s="233"/>
      <c r="HD3" s="233"/>
      <c r="HE3" s="233"/>
      <c r="HF3" s="233"/>
      <c r="HG3" s="233"/>
      <c r="HH3" s="233"/>
      <c r="HI3" s="233"/>
      <c r="HJ3" s="233"/>
      <c r="HK3" s="233"/>
      <c r="HL3" s="233"/>
      <c r="HM3" s="233"/>
      <c r="HN3" s="233"/>
      <c r="HO3" s="233"/>
      <c r="HP3" s="233"/>
      <c r="HQ3" s="233"/>
      <c r="HR3" s="233"/>
      <c r="HS3" s="233"/>
      <c r="HT3" s="233"/>
      <c r="HU3" s="233"/>
      <c r="HV3" s="233"/>
      <c r="HW3" s="233"/>
      <c r="HX3" s="233"/>
      <c r="HY3" s="233"/>
      <c r="HZ3" s="233"/>
      <c r="IA3" s="233"/>
      <c r="IB3" s="233"/>
      <c r="IC3" s="233"/>
      <c r="ID3" s="233"/>
      <c r="IE3" s="233"/>
      <c r="IF3" s="233"/>
      <c r="IG3" s="233"/>
      <c r="IH3" s="233"/>
      <c r="II3" s="233"/>
      <c r="IJ3" s="233"/>
      <c r="IK3" s="233"/>
      <c r="IL3" s="233"/>
      <c r="IM3" s="233"/>
      <c r="IN3" s="233"/>
      <c r="IO3" s="233"/>
      <c r="IP3" s="233"/>
      <c r="IQ3" s="233"/>
      <c r="IR3" s="233"/>
      <c r="IS3" s="233"/>
      <c r="IT3" s="233"/>
      <c r="IU3" s="233"/>
      <c r="IV3" s="233"/>
      <c r="IW3" s="233"/>
      <c r="IX3" s="233"/>
      <c r="IY3" s="233"/>
      <c r="IZ3" s="233"/>
      <c r="JA3" s="233"/>
      <c r="JB3" s="233"/>
      <c r="JC3" s="233"/>
      <c r="JD3" s="233"/>
      <c r="JE3" s="233"/>
      <c r="JF3" s="233"/>
      <c r="JG3" s="233"/>
      <c r="JH3" s="233"/>
      <c r="JI3" s="233"/>
      <c r="JJ3" s="233"/>
      <c r="JK3" s="233"/>
      <c r="JL3" s="233"/>
      <c r="JM3" s="233"/>
      <c r="JN3" s="233"/>
      <c r="JO3" s="233"/>
      <c r="JP3" s="233"/>
      <c r="JQ3" s="233"/>
      <c r="JR3" s="233"/>
    </row>
    <row r="4" spans="1:278" s="104" customFormat="1" ht="41.25" customHeight="1" x14ac:dyDescent="0.25">
      <c r="A4" s="519" t="s">
        <v>202</v>
      </c>
      <c r="B4" s="520"/>
      <c r="C4" s="521"/>
      <c r="D4" s="522" t="str">
        <f>'Mapa Final'!D4</f>
        <v>UNIDAD ADMINISTRATIVA</v>
      </c>
      <c r="E4" s="523"/>
      <c r="F4" s="523"/>
      <c r="G4" s="523"/>
      <c r="H4" s="523"/>
      <c r="I4" s="523"/>
      <c r="J4" s="523"/>
      <c r="K4" s="523"/>
      <c r="L4" s="523"/>
      <c r="M4" s="523"/>
      <c r="N4" s="524"/>
      <c r="O4" s="525"/>
      <c r="P4" s="525"/>
      <c r="Q4" s="525"/>
      <c r="R4" s="250"/>
      <c r="S4" s="250"/>
      <c r="T4" s="198"/>
      <c r="U4" s="233"/>
      <c r="V4" s="233"/>
      <c r="W4" s="233"/>
      <c r="X4" s="233"/>
      <c r="Y4" s="233"/>
      <c r="Z4" s="233"/>
      <c r="AA4" s="233"/>
      <c r="AB4" s="233"/>
      <c r="AC4" s="233"/>
      <c r="AD4" s="233"/>
      <c r="AE4" s="233"/>
      <c r="AF4" s="233"/>
      <c r="AG4" s="233"/>
      <c r="AH4" s="233"/>
      <c r="AI4" s="233"/>
      <c r="AJ4" s="233"/>
      <c r="AK4" s="233"/>
      <c r="AL4" s="233"/>
      <c r="AM4" s="233"/>
      <c r="AN4" s="233"/>
      <c r="AO4" s="233"/>
      <c r="AP4" s="233"/>
      <c r="AQ4" s="233"/>
      <c r="AR4" s="233"/>
      <c r="AS4" s="233"/>
      <c r="AT4" s="233"/>
      <c r="AU4" s="233"/>
      <c r="AV4" s="233"/>
      <c r="AW4" s="233"/>
      <c r="AX4" s="233"/>
      <c r="AY4" s="233"/>
      <c r="AZ4" s="233"/>
      <c r="BA4" s="233"/>
      <c r="BB4" s="233"/>
      <c r="BC4" s="233"/>
      <c r="BD4" s="233"/>
      <c r="BE4" s="233"/>
      <c r="BF4" s="233"/>
      <c r="BG4" s="233"/>
      <c r="BH4" s="233"/>
      <c r="BI4" s="233"/>
      <c r="BJ4" s="233"/>
      <c r="BK4" s="233"/>
      <c r="BL4" s="233"/>
      <c r="BM4" s="233"/>
      <c r="BN4" s="233"/>
      <c r="BO4" s="233"/>
      <c r="BP4" s="233"/>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233"/>
      <c r="DQ4" s="233"/>
      <c r="DR4" s="233"/>
      <c r="DS4" s="233"/>
      <c r="DT4" s="233"/>
      <c r="DU4" s="233"/>
      <c r="DV4" s="233"/>
      <c r="DW4" s="233"/>
      <c r="DX4" s="233"/>
      <c r="DY4" s="233"/>
      <c r="DZ4" s="233"/>
      <c r="EA4" s="233"/>
      <c r="EB4" s="233"/>
      <c r="EC4" s="233"/>
      <c r="ED4" s="233"/>
      <c r="EE4" s="233"/>
      <c r="EF4" s="233"/>
      <c r="EG4" s="233"/>
      <c r="EH4" s="233"/>
      <c r="EI4" s="233"/>
      <c r="EJ4" s="233"/>
      <c r="EK4" s="233"/>
      <c r="EL4" s="233"/>
      <c r="EM4" s="233"/>
      <c r="EN4" s="233"/>
      <c r="EO4" s="233"/>
      <c r="EP4" s="233"/>
      <c r="EQ4" s="233"/>
      <c r="ER4" s="233"/>
      <c r="ES4" s="233"/>
      <c r="ET4" s="233"/>
      <c r="EU4" s="233"/>
      <c r="EV4" s="233"/>
      <c r="EW4" s="233"/>
      <c r="EX4" s="233"/>
      <c r="EY4" s="233"/>
      <c r="EZ4" s="233"/>
      <c r="FA4" s="233"/>
      <c r="FB4" s="233"/>
      <c r="FC4" s="233"/>
      <c r="FD4" s="233"/>
      <c r="FE4" s="233"/>
      <c r="FF4" s="233"/>
      <c r="FG4" s="233"/>
      <c r="FH4" s="233"/>
      <c r="FI4" s="233"/>
      <c r="FJ4" s="233"/>
      <c r="FK4" s="233"/>
      <c r="FL4" s="233"/>
      <c r="FM4" s="233"/>
      <c r="FN4" s="233"/>
      <c r="FO4" s="233"/>
      <c r="FP4" s="233"/>
      <c r="FQ4" s="233"/>
      <c r="FR4" s="233"/>
      <c r="FS4" s="233"/>
      <c r="FT4" s="233"/>
      <c r="FU4" s="233"/>
      <c r="FV4" s="233"/>
      <c r="FW4" s="233"/>
      <c r="FX4" s="233"/>
      <c r="FY4" s="233"/>
      <c r="FZ4" s="233"/>
      <c r="GA4" s="233"/>
      <c r="GB4" s="233"/>
      <c r="GC4" s="233"/>
      <c r="GD4" s="233"/>
      <c r="GE4" s="233"/>
      <c r="GF4" s="233"/>
      <c r="GG4" s="233"/>
      <c r="GH4" s="233"/>
      <c r="GI4" s="233"/>
      <c r="GJ4" s="233"/>
      <c r="GK4" s="233"/>
      <c r="GL4" s="233"/>
      <c r="GM4" s="233"/>
      <c r="GN4" s="233"/>
      <c r="GO4" s="233"/>
      <c r="GP4" s="233"/>
      <c r="GQ4" s="233"/>
      <c r="GR4" s="233"/>
      <c r="GS4" s="233"/>
      <c r="GT4" s="233"/>
      <c r="GU4" s="233"/>
      <c r="GV4" s="233"/>
      <c r="GW4" s="233"/>
      <c r="GX4" s="233"/>
      <c r="GY4" s="233"/>
      <c r="GZ4" s="233"/>
      <c r="HA4" s="233"/>
      <c r="HB4" s="233"/>
      <c r="HC4" s="233"/>
      <c r="HD4" s="233"/>
      <c r="HE4" s="233"/>
      <c r="HF4" s="233"/>
      <c r="HG4" s="233"/>
      <c r="HH4" s="233"/>
      <c r="HI4" s="233"/>
      <c r="HJ4" s="233"/>
      <c r="HK4" s="233"/>
      <c r="HL4" s="233"/>
      <c r="HM4" s="233"/>
      <c r="HN4" s="233"/>
      <c r="HO4" s="233"/>
      <c r="HP4" s="233"/>
      <c r="HQ4" s="233"/>
      <c r="HR4" s="233"/>
      <c r="HS4" s="233"/>
      <c r="HT4" s="233"/>
      <c r="HU4" s="233"/>
      <c r="HV4" s="233"/>
      <c r="HW4" s="233"/>
      <c r="HX4" s="233"/>
      <c r="HY4" s="233"/>
      <c r="HZ4" s="233"/>
      <c r="IA4" s="233"/>
      <c r="IB4" s="233"/>
      <c r="IC4" s="233"/>
      <c r="ID4" s="233"/>
      <c r="IE4" s="233"/>
      <c r="IF4" s="233"/>
      <c r="IG4" s="233"/>
      <c r="IH4" s="233"/>
      <c r="II4" s="233"/>
      <c r="IJ4" s="233"/>
      <c r="IK4" s="233"/>
      <c r="IL4" s="233"/>
      <c r="IM4" s="233"/>
      <c r="IN4" s="233"/>
      <c r="IO4" s="233"/>
      <c r="IP4" s="233"/>
      <c r="IQ4" s="233"/>
      <c r="IR4" s="233"/>
      <c r="IS4" s="233"/>
      <c r="IT4" s="233"/>
      <c r="IU4" s="233"/>
      <c r="IV4" s="233"/>
      <c r="IW4" s="233"/>
      <c r="IX4" s="233"/>
      <c r="IY4" s="233"/>
      <c r="IZ4" s="233"/>
      <c r="JA4" s="233"/>
      <c r="JB4" s="233"/>
      <c r="JC4" s="233"/>
      <c r="JD4" s="233"/>
      <c r="JE4" s="233"/>
      <c r="JF4" s="233"/>
      <c r="JG4" s="233"/>
      <c r="JH4" s="233"/>
      <c r="JI4" s="233"/>
      <c r="JJ4" s="233"/>
      <c r="JK4" s="233"/>
      <c r="JL4" s="233"/>
      <c r="JM4" s="233"/>
      <c r="JN4" s="233"/>
      <c r="JO4" s="233"/>
      <c r="JP4" s="233"/>
      <c r="JQ4" s="233"/>
      <c r="JR4" s="233"/>
    </row>
    <row r="5" spans="1:278" s="104" customFormat="1" ht="52.5" customHeight="1" x14ac:dyDescent="0.25">
      <c r="A5" s="519" t="s">
        <v>203</v>
      </c>
      <c r="B5" s="520"/>
      <c r="C5" s="521"/>
      <c r="D5" s="526"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527"/>
      <c r="F5" s="527"/>
      <c r="G5" s="527"/>
      <c r="H5" s="527"/>
      <c r="I5" s="527"/>
      <c r="J5" s="527"/>
      <c r="K5" s="527"/>
      <c r="L5" s="527"/>
      <c r="M5" s="527"/>
      <c r="N5" s="528"/>
      <c r="O5" s="198"/>
      <c r="P5" s="198"/>
      <c r="Q5" s="198"/>
      <c r="R5" s="250"/>
      <c r="S5" s="250"/>
      <c r="T5" s="198"/>
      <c r="U5" s="233"/>
      <c r="V5" s="233"/>
      <c r="W5" s="233"/>
      <c r="X5" s="233"/>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3"/>
      <c r="CG5" s="233"/>
      <c r="CH5" s="233"/>
      <c r="CI5" s="233"/>
      <c r="CJ5" s="233"/>
      <c r="CK5" s="233"/>
      <c r="CL5" s="233"/>
      <c r="CM5" s="233"/>
      <c r="CN5" s="233"/>
      <c r="CO5" s="233"/>
      <c r="CP5" s="233"/>
      <c r="CQ5" s="233"/>
      <c r="CR5" s="233"/>
      <c r="CS5" s="233"/>
      <c r="CT5" s="233"/>
      <c r="CU5" s="233"/>
      <c r="CV5" s="233"/>
      <c r="CW5" s="233"/>
      <c r="CX5" s="233"/>
      <c r="CY5" s="233"/>
      <c r="CZ5" s="233"/>
      <c r="DA5" s="233"/>
      <c r="DB5" s="233"/>
      <c r="DC5" s="233"/>
      <c r="DD5" s="233"/>
      <c r="DE5" s="233"/>
      <c r="DF5" s="233"/>
      <c r="DG5" s="233"/>
      <c r="DH5" s="233"/>
      <c r="DI5" s="233"/>
      <c r="DJ5" s="233"/>
      <c r="DK5" s="233"/>
      <c r="DL5" s="233"/>
      <c r="DM5" s="233"/>
      <c r="DN5" s="233"/>
      <c r="DO5" s="233"/>
      <c r="DP5" s="233"/>
      <c r="DQ5" s="233"/>
      <c r="DR5" s="233"/>
      <c r="DS5" s="233"/>
      <c r="DT5" s="233"/>
      <c r="DU5" s="233"/>
      <c r="DV5" s="233"/>
      <c r="DW5" s="233"/>
      <c r="DX5" s="233"/>
      <c r="DY5" s="233"/>
      <c r="DZ5" s="233"/>
      <c r="EA5" s="233"/>
      <c r="EB5" s="233"/>
      <c r="EC5" s="233"/>
      <c r="ED5" s="233"/>
      <c r="EE5" s="233"/>
      <c r="EF5" s="233"/>
      <c r="EG5" s="233"/>
      <c r="EH5" s="233"/>
      <c r="EI5" s="233"/>
      <c r="EJ5" s="233"/>
      <c r="EK5" s="233"/>
      <c r="EL5" s="233"/>
      <c r="EM5" s="233"/>
      <c r="EN5" s="233"/>
      <c r="EO5" s="233"/>
      <c r="EP5" s="233"/>
      <c r="EQ5" s="233"/>
      <c r="ER5" s="233"/>
      <c r="ES5" s="233"/>
      <c r="ET5" s="233"/>
      <c r="EU5" s="233"/>
      <c r="EV5" s="233"/>
      <c r="EW5" s="233"/>
      <c r="EX5" s="233"/>
      <c r="EY5" s="233"/>
      <c r="EZ5" s="233"/>
      <c r="FA5" s="233"/>
      <c r="FB5" s="233"/>
      <c r="FC5" s="233"/>
      <c r="FD5" s="233"/>
      <c r="FE5" s="233"/>
      <c r="FF5" s="233"/>
      <c r="FG5" s="233"/>
      <c r="FH5" s="233"/>
      <c r="FI5" s="233"/>
      <c r="FJ5" s="233"/>
      <c r="FK5" s="233"/>
      <c r="FL5" s="233"/>
      <c r="FM5" s="233"/>
      <c r="FN5" s="233"/>
      <c r="FO5" s="233"/>
      <c r="FP5" s="233"/>
      <c r="FQ5" s="233"/>
      <c r="FR5" s="233"/>
      <c r="FS5" s="233"/>
      <c r="FT5" s="233"/>
      <c r="FU5" s="233"/>
      <c r="FV5" s="233"/>
      <c r="FW5" s="233"/>
      <c r="FX5" s="233"/>
      <c r="FY5" s="233"/>
      <c r="FZ5" s="233"/>
      <c r="GA5" s="233"/>
      <c r="GB5" s="233"/>
      <c r="GC5" s="233"/>
      <c r="GD5" s="233"/>
      <c r="GE5" s="233"/>
      <c r="GF5" s="233"/>
      <c r="GG5" s="233"/>
      <c r="GH5" s="233"/>
      <c r="GI5" s="233"/>
      <c r="GJ5" s="233"/>
      <c r="GK5" s="233"/>
      <c r="GL5" s="233"/>
      <c r="GM5" s="233"/>
      <c r="GN5" s="233"/>
      <c r="GO5" s="233"/>
      <c r="GP5" s="233"/>
      <c r="GQ5" s="233"/>
      <c r="GR5" s="233"/>
      <c r="GS5" s="233"/>
      <c r="GT5" s="233"/>
      <c r="GU5" s="233"/>
      <c r="GV5" s="233"/>
      <c r="GW5" s="233"/>
      <c r="GX5" s="233"/>
      <c r="GY5" s="233"/>
      <c r="GZ5" s="233"/>
      <c r="HA5" s="233"/>
      <c r="HB5" s="233"/>
      <c r="HC5" s="233"/>
      <c r="HD5" s="233"/>
      <c r="HE5" s="233"/>
      <c r="HF5" s="233"/>
      <c r="HG5" s="233"/>
      <c r="HH5" s="233"/>
      <c r="HI5" s="233"/>
      <c r="HJ5" s="233"/>
      <c r="HK5" s="233"/>
      <c r="HL5" s="233"/>
      <c r="HM5" s="233"/>
      <c r="HN5" s="233"/>
      <c r="HO5" s="233"/>
      <c r="HP5" s="233"/>
      <c r="HQ5" s="233"/>
      <c r="HR5" s="233"/>
      <c r="HS5" s="233"/>
      <c r="HT5" s="233"/>
      <c r="HU5" s="233"/>
      <c r="HV5" s="233"/>
      <c r="HW5" s="233"/>
      <c r="HX5" s="233"/>
      <c r="HY5" s="233"/>
      <c r="HZ5" s="233"/>
      <c r="IA5" s="233"/>
      <c r="IB5" s="233"/>
      <c r="IC5" s="233"/>
      <c r="ID5" s="233"/>
      <c r="IE5" s="233"/>
      <c r="IF5" s="233"/>
      <c r="IG5" s="233"/>
      <c r="IH5" s="233"/>
      <c r="II5" s="233"/>
      <c r="IJ5" s="233"/>
      <c r="IK5" s="233"/>
      <c r="IL5" s="233"/>
      <c r="IM5" s="233"/>
      <c r="IN5" s="233"/>
      <c r="IO5" s="233"/>
      <c r="IP5" s="233"/>
      <c r="IQ5" s="233"/>
      <c r="IR5" s="233"/>
      <c r="IS5" s="233"/>
      <c r="IT5" s="233"/>
      <c r="IU5" s="233"/>
      <c r="IV5" s="233"/>
      <c r="IW5" s="233"/>
      <c r="IX5" s="233"/>
      <c r="IY5" s="233"/>
      <c r="IZ5" s="233"/>
      <c r="JA5" s="233"/>
      <c r="JB5" s="233"/>
      <c r="JC5" s="233"/>
      <c r="JD5" s="233"/>
      <c r="JE5" s="233"/>
      <c r="JF5" s="233"/>
      <c r="JG5" s="233"/>
      <c r="JH5" s="233"/>
      <c r="JI5" s="233"/>
      <c r="JJ5" s="233"/>
      <c r="JK5" s="233"/>
      <c r="JL5" s="233"/>
      <c r="JM5" s="233"/>
      <c r="JN5" s="233"/>
      <c r="JO5" s="233"/>
      <c r="JP5" s="233"/>
      <c r="JQ5" s="233"/>
      <c r="JR5" s="233"/>
    </row>
    <row r="6" spans="1:278" s="104" customFormat="1" ht="32.25" customHeight="1" thickBot="1" x14ac:dyDescent="0.3">
      <c r="A6" s="519" t="s">
        <v>204</v>
      </c>
      <c r="B6" s="520"/>
      <c r="C6" s="521"/>
      <c r="D6" s="526" t="str">
        <f>'Mapa Final'!D6</f>
        <v xml:space="preserve">Nivel Central </v>
      </c>
      <c r="E6" s="527"/>
      <c r="F6" s="527"/>
      <c r="G6" s="527"/>
      <c r="H6" s="527"/>
      <c r="I6" s="527"/>
      <c r="J6" s="527"/>
      <c r="K6" s="527"/>
      <c r="L6" s="527"/>
      <c r="M6" s="527"/>
      <c r="N6" s="528"/>
      <c r="O6" s="198"/>
      <c r="P6" s="198"/>
      <c r="Q6" s="198"/>
      <c r="R6" s="250"/>
      <c r="S6" s="250"/>
      <c r="T6" s="198"/>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c r="AZ6" s="233"/>
      <c r="BA6" s="233"/>
      <c r="BB6" s="233"/>
      <c r="BC6" s="233"/>
      <c r="BD6" s="233"/>
      <c r="BE6" s="233"/>
      <c r="BF6" s="233"/>
      <c r="BG6" s="233"/>
      <c r="BH6" s="233"/>
      <c r="BI6" s="233"/>
      <c r="BJ6" s="233"/>
      <c r="BK6" s="233"/>
      <c r="BL6" s="233"/>
      <c r="BM6" s="233"/>
      <c r="BN6" s="233"/>
      <c r="BO6" s="233"/>
      <c r="BP6" s="233"/>
      <c r="BQ6" s="233"/>
      <c r="BR6" s="233"/>
      <c r="BS6" s="233"/>
      <c r="BT6" s="233"/>
      <c r="BU6" s="233"/>
      <c r="BV6" s="233"/>
      <c r="BW6" s="233"/>
      <c r="BX6" s="233"/>
      <c r="BY6" s="233"/>
      <c r="BZ6" s="233"/>
      <c r="CA6" s="233"/>
      <c r="CB6" s="233"/>
      <c r="CC6" s="233"/>
      <c r="CD6" s="233"/>
      <c r="CE6" s="233"/>
      <c r="CF6" s="233"/>
      <c r="CG6" s="233"/>
      <c r="CH6" s="233"/>
      <c r="CI6" s="233"/>
      <c r="CJ6" s="233"/>
      <c r="CK6" s="233"/>
      <c r="CL6" s="233"/>
      <c r="CM6" s="233"/>
      <c r="CN6" s="233"/>
      <c r="CO6" s="233"/>
      <c r="CP6" s="233"/>
      <c r="CQ6" s="233"/>
      <c r="CR6" s="233"/>
      <c r="CS6" s="233"/>
      <c r="CT6" s="233"/>
      <c r="CU6" s="233"/>
      <c r="CV6" s="233"/>
      <c r="CW6" s="233"/>
      <c r="CX6" s="233"/>
      <c r="CY6" s="233"/>
      <c r="CZ6" s="233"/>
      <c r="DA6" s="233"/>
      <c r="DB6" s="233"/>
      <c r="DC6" s="233"/>
      <c r="DD6" s="233"/>
      <c r="DE6" s="233"/>
      <c r="DF6" s="233"/>
      <c r="DG6" s="233"/>
      <c r="DH6" s="233"/>
      <c r="DI6" s="233"/>
      <c r="DJ6" s="233"/>
      <c r="DK6" s="233"/>
      <c r="DL6" s="233"/>
      <c r="DM6" s="233"/>
      <c r="DN6" s="233"/>
      <c r="DO6" s="233"/>
      <c r="DP6" s="233"/>
      <c r="DQ6" s="233"/>
      <c r="DR6" s="233"/>
      <c r="DS6" s="233"/>
      <c r="DT6" s="233"/>
      <c r="DU6" s="233"/>
      <c r="DV6" s="233"/>
      <c r="DW6" s="233"/>
      <c r="DX6" s="233"/>
      <c r="DY6" s="233"/>
      <c r="DZ6" s="233"/>
      <c r="EA6" s="233"/>
      <c r="EB6" s="233"/>
      <c r="EC6" s="233"/>
      <c r="ED6" s="233"/>
      <c r="EE6" s="233"/>
      <c r="EF6" s="233"/>
      <c r="EG6" s="233"/>
      <c r="EH6" s="233"/>
      <c r="EI6" s="233"/>
      <c r="EJ6" s="233"/>
      <c r="EK6" s="233"/>
      <c r="EL6" s="233"/>
      <c r="EM6" s="233"/>
      <c r="EN6" s="233"/>
      <c r="EO6" s="233"/>
      <c r="EP6" s="233"/>
      <c r="EQ6" s="233"/>
      <c r="ER6" s="233"/>
      <c r="ES6" s="233"/>
      <c r="ET6" s="233"/>
      <c r="EU6" s="233"/>
      <c r="EV6" s="233"/>
      <c r="EW6" s="233"/>
      <c r="EX6" s="233"/>
      <c r="EY6" s="233"/>
      <c r="EZ6" s="233"/>
      <c r="FA6" s="233"/>
      <c r="FB6" s="233"/>
      <c r="FC6" s="233"/>
      <c r="FD6" s="233"/>
      <c r="FE6" s="233"/>
      <c r="FF6" s="233"/>
      <c r="FG6" s="233"/>
      <c r="FH6" s="233"/>
      <c r="FI6" s="233"/>
      <c r="FJ6" s="233"/>
      <c r="FK6" s="233"/>
      <c r="FL6" s="233"/>
      <c r="FM6" s="233"/>
      <c r="FN6" s="233"/>
      <c r="FO6" s="233"/>
      <c r="FP6" s="233"/>
      <c r="FQ6" s="233"/>
      <c r="FR6" s="233"/>
      <c r="FS6" s="233"/>
      <c r="FT6" s="233"/>
      <c r="FU6" s="233"/>
      <c r="FV6" s="233"/>
      <c r="FW6" s="233"/>
      <c r="FX6" s="233"/>
      <c r="FY6" s="233"/>
      <c r="FZ6" s="233"/>
      <c r="GA6" s="233"/>
      <c r="GB6" s="233"/>
      <c r="GC6" s="233"/>
      <c r="GD6" s="233"/>
      <c r="GE6" s="233"/>
      <c r="GF6" s="233"/>
      <c r="GG6" s="233"/>
      <c r="GH6" s="233"/>
      <c r="GI6" s="233"/>
      <c r="GJ6" s="233"/>
      <c r="GK6" s="233"/>
      <c r="GL6" s="233"/>
      <c r="GM6" s="233"/>
      <c r="GN6" s="233"/>
      <c r="GO6" s="233"/>
      <c r="GP6" s="233"/>
      <c r="GQ6" s="233"/>
      <c r="GR6" s="233"/>
      <c r="GS6" s="233"/>
      <c r="GT6" s="233"/>
      <c r="GU6" s="233"/>
      <c r="GV6" s="233"/>
      <c r="GW6" s="233"/>
      <c r="GX6" s="233"/>
      <c r="GY6" s="233"/>
      <c r="GZ6" s="233"/>
      <c r="HA6" s="233"/>
      <c r="HB6" s="233"/>
      <c r="HC6" s="233"/>
      <c r="HD6" s="233"/>
      <c r="HE6" s="233"/>
      <c r="HF6" s="233"/>
      <c r="HG6" s="233"/>
      <c r="HH6" s="233"/>
      <c r="HI6" s="233"/>
      <c r="HJ6" s="233"/>
      <c r="HK6" s="233"/>
      <c r="HL6" s="233"/>
      <c r="HM6" s="233"/>
      <c r="HN6" s="233"/>
      <c r="HO6" s="233"/>
      <c r="HP6" s="233"/>
      <c r="HQ6" s="233"/>
      <c r="HR6" s="233"/>
      <c r="HS6" s="233"/>
      <c r="HT6" s="233"/>
      <c r="HU6" s="233"/>
      <c r="HV6" s="233"/>
      <c r="HW6" s="233"/>
      <c r="HX6" s="233"/>
      <c r="HY6" s="233"/>
      <c r="HZ6" s="233"/>
      <c r="IA6" s="233"/>
      <c r="IB6" s="233"/>
      <c r="IC6" s="233"/>
      <c r="ID6" s="233"/>
      <c r="IE6" s="233"/>
      <c r="IF6" s="233"/>
      <c r="IG6" s="233"/>
      <c r="IH6" s="233"/>
      <c r="II6" s="233"/>
      <c r="IJ6" s="233"/>
      <c r="IK6" s="233"/>
      <c r="IL6" s="233"/>
      <c r="IM6" s="233"/>
      <c r="IN6" s="233"/>
      <c r="IO6" s="233"/>
      <c r="IP6" s="233"/>
      <c r="IQ6" s="233"/>
      <c r="IR6" s="233"/>
      <c r="IS6" s="233"/>
      <c r="IT6" s="233"/>
      <c r="IU6" s="233"/>
      <c r="IV6" s="233"/>
      <c r="IW6" s="233"/>
      <c r="IX6" s="233"/>
      <c r="IY6" s="233"/>
      <c r="IZ6" s="233"/>
      <c r="JA6" s="233"/>
      <c r="JB6" s="233"/>
      <c r="JC6" s="233"/>
      <c r="JD6" s="233"/>
      <c r="JE6" s="233"/>
      <c r="JF6" s="233"/>
      <c r="JG6" s="233"/>
      <c r="JH6" s="233"/>
      <c r="JI6" s="233"/>
      <c r="JJ6" s="233"/>
      <c r="JK6" s="233"/>
      <c r="JL6" s="233"/>
      <c r="JM6" s="233"/>
      <c r="JN6" s="233"/>
      <c r="JO6" s="233"/>
      <c r="JP6" s="233"/>
      <c r="JQ6" s="233"/>
      <c r="JR6" s="233"/>
    </row>
    <row r="7" spans="1:278" s="220" customFormat="1" ht="39.75" customHeight="1" thickTop="1" thickBot="1" x14ac:dyDescent="0.35">
      <c r="A7" s="488" t="s">
        <v>571</v>
      </c>
      <c r="B7" s="489"/>
      <c r="C7" s="489"/>
      <c r="D7" s="489"/>
      <c r="E7" s="489"/>
      <c r="F7" s="490"/>
      <c r="G7" s="218"/>
      <c r="H7" s="491" t="s">
        <v>572</v>
      </c>
      <c r="I7" s="491"/>
      <c r="J7" s="491"/>
      <c r="K7" s="491" t="s">
        <v>573</v>
      </c>
      <c r="L7" s="491"/>
      <c r="M7" s="491"/>
      <c r="N7" s="492" t="s">
        <v>574</v>
      </c>
      <c r="O7" s="501" t="s">
        <v>575</v>
      </c>
      <c r="P7" s="503" t="s">
        <v>576</v>
      </c>
      <c r="Q7" s="504"/>
      <c r="R7" s="505" t="s">
        <v>577</v>
      </c>
      <c r="S7" s="506"/>
      <c r="T7" s="507" t="s">
        <v>611</v>
      </c>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row>
    <row r="8" spans="1:278" s="228" customFormat="1" ht="60.9" customHeight="1" thickTop="1" thickBot="1" x14ac:dyDescent="0.35">
      <c r="A8" s="236" t="s">
        <v>25</v>
      </c>
      <c r="B8" s="236" t="s">
        <v>212</v>
      </c>
      <c r="C8" s="237" t="s">
        <v>154</v>
      </c>
      <c r="D8" s="223" t="s">
        <v>213</v>
      </c>
      <c r="E8" s="221" t="s">
        <v>158</v>
      </c>
      <c r="F8" s="221" t="s">
        <v>160</v>
      </c>
      <c r="G8" s="221" t="s">
        <v>162</v>
      </c>
      <c r="H8" s="224" t="s">
        <v>579</v>
      </c>
      <c r="I8" s="224" t="s">
        <v>547</v>
      </c>
      <c r="J8" s="224" t="s">
        <v>580</v>
      </c>
      <c r="K8" s="224" t="s">
        <v>579</v>
      </c>
      <c r="L8" s="224" t="s">
        <v>581</v>
      </c>
      <c r="M8" s="224" t="s">
        <v>580</v>
      </c>
      <c r="N8" s="492"/>
      <c r="O8" s="502"/>
      <c r="P8" s="225" t="s">
        <v>582</v>
      </c>
      <c r="Q8" s="225" t="s">
        <v>583</v>
      </c>
      <c r="R8" s="226" t="s">
        <v>584</v>
      </c>
      <c r="S8" s="226" t="s">
        <v>585</v>
      </c>
      <c r="T8" s="50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38" customFormat="1" ht="10.5" customHeight="1" thickTop="1" thickBot="1" x14ac:dyDescent="0.3">
      <c r="A9" s="537"/>
      <c r="B9" s="538"/>
      <c r="C9" s="538"/>
      <c r="D9" s="538"/>
      <c r="E9" s="538"/>
      <c r="F9" s="538"/>
      <c r="G9" s="538"/>
      <c r="H9" s="538"/>
      <c r="I9" s="538"/>
      <c r="J9" s="538"/>
      <c r="K9" s="538"/>
      <c r="L9" s="538"/>
      <c r="M9" s="538"/>
      <c r="N9" s="538"/>
      <c r="R9" s="251"/>
      <c r="S9" s="251"/>
      <c r="T9" s="239"/>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0"/>
      <c r="EH9" s="240"/>
      <c r="EI9" s="240"/>
      <c r="EJ9" s="240"/>
      <c r="EK9" s="240"/>
      <c r="EL9" s="240"/>
      <c r="EM9" s="240"/>
      <c r="EN9" s="240"/>
      <c r="EO9" s="240"/>
      <c r="EP9" s="240"/>
      <c r="EQ9" s="240"/>
      <c r="ER9" s="240"/>
      <c r="ES9" s="240"/>
      <c r="ET9" s="240"/>
      <c r="EU9" s="240"/>
      <c r="EV9" s="240"/>
      <c r="EW9" s="240"/>
      <c r="EX9" s="240"/>
      <c r="EY9" s="240"/>
      <c r="EZ9" s="240"/>
      <c r="FA9" s="240"/>
      <c r="FB9" s="240"/>
      <c r="FC9" s="240"/>
      <c r="FD9" s="240"/>
      <c r="FE9" s="240"/>
      <c r="FF9" s="240"/>
      <c r="FG9" s="240"/>
      <c r="FH9" s="240"/>
      <c r="FI9" s="240"/>
      <c r="FJ9" s="240"/>
      <c r="FK9" s="240"/>
      <c r="FL9" s="240"/>
      <c r="FM9" s="240"/>
      <c r="FN9" s="240"/>
      <c r="FO9" s="240"/>
      <c r="FP9" s="240"/>
      <c r="FQ9" s="240"/>
      <c r="FR9" s="240"/>
      <c r="FS9" s="240"/>
      <c r="FT9" s="240"/>
    </row>
    <row r="10" spans="1:278" ht="40.200000000000003" customHeight="1" x14ac:dyDescent="0.25">
      <c r="A10" s="457">
        <f>'Mapa Final'!A10</f>
        <v>1</v>
      </c>
      <c r="B10" s="460" t="str">
        <f>'Mapa Final'!B10</f>
        <v>Inoportunidad en la liquidación de contratos y en el cierre de los expedientes contractuales</v>
      </c>
      <c r="C10" s="461" t="str">
        <f>'Mapa Final'!C10</f>
        <v>Incumplimiento de las metas establecidas</v>
      </c>
      <c r="D10" s="461"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v>
      </c>
      <c r="E10" s="464" t="str">
        <f>'Mapa Final'!E10</f>
        <v>Desatención a las actividades relacionadas con las obligaciones postcontractuales de la Entidad</v>
      </c>
      <c r="F10" s="464" t="str">
        <f>'Mapa Final'!F10</f>
        <v>Caso probable en que no se realice a tiempo la liquidación de contratos a cargo y/o se haga se haga el cierre de expedientes contractuales de manera extemporánea</v>
      </c>
      <c r="G10" s="464" t="str">
        <f>'Mapa Final'!G10</f>
        <v>Ejecución y Administración de Procesos</v>
      </c>
      <c r="H10" s="467" t="str">
        <f>'Mapa Final'!I10</f>
        <v>Media</v>
      </c>
      <c r="I10" s="470" t="str">
        <f>'Mapa Final'!L10</f>
        <v>Moderado</v>
      </c>
      <c r="J10" s="473" t="str">
        <f>'Mapa Final'!N10</f>
        <v>Moderado</v>
      </c>
      <c r="K10" s="450" t="str">
        <f>'Mapa Final'!AA10</f>
        <v>Baja</v>
      </c>
      <c r="L10" s="450" t="str">
        <f>'Mapa Final'!AE10</f>
        <v>Moderado</v>
      </c>
      <c r="M10" s="476" t="str">
        <f>'Mapa Final'!AG10</f>
        <v>Moderado</v>
      </c>
      <c r="N10" s="450" t="str">
        <f>'Mapa Final'!AH10</f>
        <v>Reducir(mitigar)</v>
      </c>
      <c r="O10" s="453" t="s">
        <v>612</v>
      </c>
      <c r="P10" s="453" t="s">
        <v>587</v>
      </c>
      <c r="Q10" s="453"/>
      <c r="R10" s="455">
        <v>44378</v>
      </c>
      <c r="S10" s="455">
        <v>44469</v>
      </c>
      <c r="T10" s="453" t="s">
        <v>590</v>
      </c>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c r="HV10" s="249"/>
      <c r="HW10" s="249"/>
      <c r="HX10" s="249"/>
      <c r="HY10" s="249"/>
      <c r="HZ10" s="249"/>
      <c r="IA10" s="249"/>
      <c r="IB10" s="249"/>
      <c r="IC10" s="249"/>
      <c r="ID10" s="249"/>
      <c r="IE10" s="249"/>
      <c r="IF10" s="249"/>
      <c r="IG10" s="249"/>
      <c r="IH10" s="249"/>
      <c r="II10" s="249"/>
      <c r="IJ10" s="249"/>
      <c r="IK10" s="249"/>
      <c r="IL10" s="249"/>
      <c r="IM10" s="249"/>
      <c r="IN10" s="249"/>
      <c r="IO10" s="249"/>
      <c r="IP10" s="249"/>
      <c r="IQ10" s="249"/>
      <c r="IR10" s="249"/>
      <c r="IS10" s="249"/>
      <c r="IT10" s="249"/>
      <c r="IU10" s="249"/>
      <c r="IV10" s="249"/>
      <c r="IW10" s="249"/>
      <c r="IX10" s="249"/>
      <c r="IY10" s="249"/>
      <c r="IZ10" s="249"/>
      <c r="JA10" s="249"/>
      <c r="JB10" s="249"/>
      <c r="JC10" s="249"/>
      <c r="JD10" s="249"/>
      <c r="JE10" s="249"/>
      <c r="JF10" s="249"/>
      <c r="JG10" s="249"/>
      <c r="JH10" s="249"/>
      <c r="JI10" s="249"/>
      <c r="JJ10" s="249"/>
      <c r="JK10" s="249"/>
      <c r="JL10" s="249"/>
      <c r="JM10" s="249"/>
      <c r="JN10" s="249"/>
      <c r="JO10" s="249"/>
      <c r="JP10" s="249"/>
      <c r="JQ10" s="249"/>
      <c r="JR10" s="249"/>
    </row>
    <row r="11" spans="1:278" ht="40.200000000000003" customHeight="1" x14ac:dyDescent="0.25">
      <c r="A11" s="458"/>
      <c r="B11" s="338"/>
      <c r="C11" s="462"/>
      <c r="D11" s="462"/>
      <c r="E11" s="465"/>
      <c r="F11" s="465"/>
      <c r="G11" s="465"/>
      <c r="H11" s="468"/>
      <c r="I11" s="471"/>
      <c r="J11" s="474"/>
      <c r="K11" s="451"/>
      <c r="L11" s="451"/>
      <c r="M11" s="477"/>
      <c r="N11" s="451"/>
      <c r="O11" s="338"/>
      <c r="P11" s="338"/>
      <c r="Q11" s="338"/>
      <c r="R11" s="376"/>
      <c r="S11" s="376"/>
      <c r="T11" s="33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E11" s="248"/>
      <c r="EF11" s="248"/>
      <c r="EG11" s="248"/>
      <c r="EH11" s="248"/>
      <c r="EI11" s="248"/>
      <c r="EJ11" s="248"/>
      <c r="EK11" s="248"/>
      <c r="EL11" s="248"/>
      <c r="EM11" s="248"/>
      <c r="EN11" s="248"/>
      <c r="EO11" s="248"/>
      <c r="EP11" s="248"/>
      <c r="EQ11" s="248"/>
      <c r="ER11" s="248"/>
      <c r="ES11" s="248"/>
      <c r="ET11" s="248"/>
      <c r="EU11" s="248"/>
      <c r="EV11" s="248"/>
      <c r="EW11" s="248"/>
      <c r="EX11" s="248"/>
      <c r="EY11" s="248"/>
      <c r="EZ11" s="248"/>
      <c r="FA11" s="248"/>
      <c r="FB11" s="248"/>
      <c r="FC11" s="248"/>
      <c r="FD11" s="248"/>
      <c r="FE11" s="248"/>
      <c r="FF11" s="248"/>
      <c r="FG11" s="248"/>
      <c r="FH11" s="248"/>
      <c r="FI11" s="248"/>
      <c r="FJ11" s="248"/>
      <c r="FK11" s="248"/>
      <c r="FL11" s="248"/>
      <c r="FM11" s="248"/>
      <c r="FN11" s="248"/>
      <c r="FO11" s="248"/>
      <c r="FP11" s="248"/>
      <c r="FQ11" s="248"/>
      <c r="FR11" s="248"/>
      <c r="FS11" s="248"/>
      <c r="FT11" s="248"/>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c r="HV11" s="249"/>
      <c r="HW11" s="249"/>
      <c r="HX11" s="249"/>
      <c r="HY11" s="249"/>
      <c r="HZ11" s="249"/>
      <c r="IA11" s="249"/>
      <c r="IB11" s="249"/>
      <c r="IC11" s="249"/>
      <c r="ID11" s="249"/>
      <c r="IE11" s="249"/>
      <c r="IF11" s="249"/>
      <c r="IG11" s="249"/>
      <c r="IH11" s="249"/>
      <c r="II11" s="249"/>
      <c r="IJ11" s="249"/>
      <c r="IK11" s="249"/>
      <c r="IL11" s="249"/>
      <c r="IM11" s="249"/>
      <c r="IN11" s="249"/>
      <c r="IO11" s="249"/>
      <c r="IP11" s="249"/>
      <c r="IQ11" s="249"/>
      <c r="IR11" s="249"/>
      <c r="IS11" s="249"/>
      <c r="IT11" s="249"/>
      <c r="IU11" s="249"/>
      <c r="IV11" s="249"/>
      <c r="IW11" s="249"/>
      <c r="IX11" s="249"/>
      <c r="IY11" s="249"/>
      <c r="IZ11" s="249"/>
      <c r="JA11" s="249"/>
      <c r="JB11" s="249"/>
      <c r="JC11" s="249"/>
      <c r="JD11" s="249"/>
      <c r="JE11" s="249"/>
      <c r="JF11" s="249"/>
      <c r="JG11" s="249"/>
      <c r="JH11" s="249"/>
      <c r="JI11" s="249"/>
      <c r="JJ11" s="249"/>
      <c r="JK11" s="249"/>
      <c r="JL11" s="249"/>
      <c r="JM11" s="249"/>
      <c r="JN11" s="249"/>
      <c r="JO11" s="249"/>
      <c r="JP11" s="249"/>
      <c r="JQ11" s="249"/>
      <c r="JR11" s="249"/>
    </row>
    <row r="12" spans="1:278" ht="40.200000000000003" customHeight="1" x14ac:dyDescent="0.25">
      <c r="A12" s="458"/>
      <c r="B12" s="338"/>
      <c r="C12" s="462"/>
      <c r="D12" s="462"/>
      <c r="E12" s="465"/>
      <c r="F12" s="465"/>
      <c r="G12" s="465"/>
      <c r="H12" s="468"/>
      <c r="I12" s="471"/>
      <c r="J12" s="474"/>
      <c r="K12" s="451"/>
      <c r="L12" s="451"/>
      <c r="M12" s="477"/>
      <c r="N12" s="451"/>
      <c r="O12" s="338"/>
      <c r="P12" s="338"/>
      <c r="Q12" s="338"/>
      <c r="R12" s="376"/>
      <c r="S12" s="376"/>
      <c r="T12" s="33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c r="HV12" s="249"/>
      <c r="HW12" s="249"/>
      <c r="HX12" s="249"/>
      <c r="HY12" s="249"/>
      <c r="HZ12" s="249"/>
      <c r="IA12" s="249"/>
      <c r="IB12" s="249"/>
      <c r="IC12" s="249"/>
      <c r="ID12" s="249"/>
      <c r="IE12" s="249"/>
      <c r="IF12" s="249"/>
      <c r="IG12" s="249"/>
      <c r="IH12" s="249"/>
      <c r="II12" s="249"/>
      <c r="IJ12" s="249"/>
      <c r="IK12" s="249"/>
      <c r="IL12" s="249"/>
      <c r="IM12" s="249"/>
      <c r="IN12" s="249"/>
      <c r="IO12" s="249"/>
      <c r="IP12" s="249"/>
      <c r="IQ12" s="249"/>
      <c r="IR12" s="249"/>
      <c r="IS12" s="249"/>
      <c r="IT12" s="249"/>
      <c r="IU12" s="249"/>
      <c r="IV12" s="249"/>
      <c r="IW12" s="249"/>
      <c r="IX12" s="249"/>
      <c r="IY12" s="249"/>
      <c r="IZ12" s="249"/>
      <c r="JA12" s="249"/>
      <c r="JB12" s="249"/>
      <c r="JC12" s="249"/>
      <c r="JD12" s="249"/>
      <c r="JE12" s="249"/>
      <c r="JF12" s="249"/>
      <c r="JG12" s="249"/>
      <c r="JH12" s="249"/>
      <c r="JI12" s="249"/>
      <c r="JJ12" s="249"/>
      <c r="JK12" s="249"/>
      <c r="JL12" s="249"/>
      <c r="JM12" s="249"/>
      <c r="JN12" s="249"/>
      <c r="JO12" s="249"/>
      <c r="JP12" s="249"/>
      <c r="JQ12" s="249"/>
      <c r="JR12" s="249"/>
    </row>
    <row r="13" spans="1:278" ht="40.200000000000003" customHeight="1" x14ac:dyDescent="0.25">
      <c r="A13" s="458"/>
      <c r="B13" s="338"/>
      <c r="C13" s="462"/>
      <c r="D13" s="462"/>
      <c r="E13" s="465"/>
      <c r="F13" s="465"/>
      <c r="G13" s="465"/>
      <c r="H13" s="468"/>
      <c r="I13" s="471"/>
      <c r="J13" s="474"/>
      <c r="K13" s="451"/>
      <c r="L13" s="451"/>
      <c r="M13" s="477"/>
      <c r="N13" s="451"/>
      <c r="O13" s="338"/>
      <c r="P13" s="338"/>
      <c r="Q13" s="338"/>
      <c r="R13" s="376"/>
      <c r="S13" s="376"/>
      <c r="T13" s="33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c r="EH13" s="248"/>
      <c r="EI13" s="248"/>
      <c r="EJ13" s="248"/>
      <c r="EK13" s="248"/>
      <c r="EL13" s="248"/>
      <c r="EM13" s="248"/>
      <c r="EN13" s="248"/>
      <c r="EO13" s="248"/>
      <c r="EP13" s="248"/>
      <c r="EQ13" s="248"/>
      <c r="ER13" s="248"/>
      <c r="ES13" s="248"/>
      <c r="ET13" s="248"/>
      <c r="EU13" s="248"/>
      <c r="EV13" s="248"/>
      <c r="EW13" s="248"/>
      <c r="EX13" s="248"/>
      <c r="EY13" s="248"/>
      <c r="EZ13" s="248"/>
      <c r="FA13" s="248"/>
      <c r="FB13" s="248"/>
      <c r="FC13" s="248"/>
      <c r="FD13" s="248"/>
      <c r="FE13" s="248"/>
      <c r="FF13" s="248"/>
      <c r="FG13" s="248"/>
      <c r="FH13" s="248"/>
      <c r="FI13" s="248"/>
      <c r="FJ13" s="248"/>
      <c r="FK13" s="248"/>
      <c r="FL13" s="248"/>
      <c r="FM13" s="248"/>
      <c r="FN13" s="248"/>
      <c r="FO13" s="248"/>
      <c r="FP13" s="248"/>
      <c r="FQ13" s="248"/>
      <c r="FR13" s="248"/>
      <c r="FS13" s="248"/>
      <c r="FT13" s="248"/>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c r="HV13" s="249"/>
      <c r="HW13" s="249"/>
      <c r="HX13" s="249"/>
      <c r="HY13" s="249"/>
      <c r="HZ13" s="249"/>
      <c r="IA13" s="249"/>
      <c r="IB13" s="249"/>
      <c r="IC13" s="249"/>
      <c r="ID13" s="249"/>
      <c r="IE13" s="249"/>
      <c r="IF13" s="249"/>
      <c r="IG13" s="249"/>
      <c r="IH13" s="249"/>
      <c r="II13" s="249"/>
      <c r="IJ13" s="249"/>
      <c r="IK13" s="249"/>
      <c r="IL13" s="249"/>
      <c r="IM13" s="249"/>
      <c r="IN13" s="249"/>
      <c r="IO13" s="249"/>
      <c r="IP13" s="249"/>
      <c r="IQ13" s="249"/>
      <c r="IR13" s="249"/>
      <c r="IS13" s="249"/>
      <c r="IT13" s="249"/>
      <c r="IU13" s="249"/>
      <c r="IV13" s="249"/>
      <c r="IW13" s="249"/>
      <c r="IX13" s="249"/>
      <c r="IY13" s="249"/>
      <c r="IZ13" s="249"/>
      <c r="JA13" s="249"/>
      <c r="JB13" s="249"/>
      <c r="JC13" s="249"/>
      <c r="JD13" s="249"/>
      <c r="JE13" s="249"/>
      <c r="JF13" s="249"/>
      <c r="JG13" s="249"/>
      <c r="JH13" s="249"/>
      <c r="JI13" s="249"/>
      <c r="JJ13" s="249"/>
      <c r="JK13" s="249"/>
      <c r="JL13" s="249"/>
      <c r="JM13" s="249"/>
      <c r="JN13" s="249"/>
      <c r="JO13" s="249"/>
      <c r="JP13" s="249"/>
      <c r="JQ13" s="249"/>
      <c r="JR13" s="249"/>
    </row>
    <row r="14" spans="1:278" ht="40.200000000000003" customHeight="1" thickBot="1" x14ac:dyDescent="0.3">
      <c r="A14" s="459"/>
      <c r="B14" s="454"/>
      <c r="C14" s="463"/>
      <c r="D14" s="463"/>
      <c r="E14" s="466"/>
      <c r="F14" s="466"/>
      <c r="G14" s="466"/>
      <c r="H14" s="469"/>
      <c r="I14" s="472"/>
      <c r="J14" s="475"/>
      <c r="K14" s="452"/>
      <c r="L14" s="452"/>
      <c r="M14" s="478"/>
      <c r="N14" s="452"/>
      <c r="O14" s="454"/>
      <c r="P14" s="454"/>
      <c r="Q14" s="454"/>
      <c r="R14" s="456"/>
      <c r="S14" s="456"/>
      <c r="T14" s="454"/>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248"/>
      <c r="FK14" s="248"/>
      <c r="FL14" s="248"/>
      <c r="FM14" s="248"/>
      <c r="FN14" s="248"/>
      <c r="FO14" s="248"/>
      <c r="FP14" s="248"/>
      <c r="FQ14" s="248"/>
      <c r="FR14" s="248"/>
      <c r="FS14" s="248"/>
      <c r="FT14" s="248"/>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c r="HV14" s="249"/>
      <c r="HW14" s="249"/>
      <c r="HX14" s="249"/>
      <c r="HY14" s="249"/>
      <c r="HZ14" s="249"/>
      <c r="IA14" s="249"/>
      <c r="IB14" s="249"/>
      <c r="IC14" s="249"/>
      <c r="ID14" s="249"/>
      <c r="IE14" s="249"/>
      <c r="IF14" s="249"/>
      <c r="IG14" s="249"/>
      <c r="IH14" s="249"/>
      <c r="II14" s="249"/>
      <c r="IJ14" s="249"/>
      <c r="IK14" s="249"/>
      <c r="IL14" s="249"/>
      <c r="IM14" s="249"/>
      <c r="IN14" s="249"/>
      <c r="IO14" s="249"/>
      <c r="IP14" s="249"/>
      <c r="IQ14" s="249"/>
      <c r="IR14" s="249"/>
      <c r="IS14" s="249"/>
      <c r="IT14" s="249"/>
      <c r="IU14" s="249"/>
      <c r="IV14" s="249"/>
      <c r="IW14" s="249"/>
      <c r="IX14" s="249"/>
      <c r="IY14" s="249"/>
      <c r="IZ14" s="249"/>
      <c r="JA14" s="249"/>
      <c r="JB14" s="249"/>
      <c r="JC14" s="249"/>
      <c r="JD14" s="249"/>
      <c r="JE14" s="249"/>
      <c r="JF14" s="249"/>
      <c r="JG14" s="249"/>
      <c r="JH14" s="249"/>
      <c r="JI14" s="249"/>
      <c r="JJ14" s="249"/>
      <c r="JK14" s="249"/>
      <c r="JL14" s="249"/>
      <c r="JM14" s="249"/>
      <c r="JN14" s="249"/>
      <c r="JO14" s="249"/>
      <c r="JP14" s="249"/>
      <c r="JQ14" s="249"/>
      <c r="JR14" s="249"/>
    </row>
    <row r="15" spans="1:278" ht="40.200000000000003" customHeight="1" x14ac:dyDescent="0.25">
      <c r="A15" s="457">
        <f>'Mapa Final'!A15</f>
        <v>2</v>
      </c>
      <c r="B15" s="460" t="str">
        <f>'Mapa Final'!B15</f>
        <v>Interés indebido en la supervisión de contratos</v>
      </c>
      <c r="C15" s="461" t="str">
        <f>'Mapa Final'!C15</f>
        <v>Reputacional(Corrupción)</v>
      </c>
      <c r="D15" s="461"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64" t="str">
        <f>'Mapa Final'!E15</f>
        <v>Ausencia de ética, probidad y transparencia, en los servidores judiciales.</v>
      </c>
      <c r="F15" s="464" t="str">
        <f>'Mapa Final'!F15</f>
        <v>Actuaciones del servidor judicial en las cuales se evidencian intereses personales indebidos en la supervisión de los contratos que han sido celebrados por la Entidad, y se encuentran a Su cargo.</v>
      </c>
      <c r="G15" s="464" t="str">
        <f>'Mapa Final'!G15</f>
        <v>Fraude Interno</v>
      </c>
      <c r="H15" s="467" t="str">
        <f>'Mapa Final'!I15</f>
        <v>Media</v>
      </c>
      <c r="I15" s="470" t="str">
        <f>'Mapa Final'!L15</f>
        <v>Mayor</v>
      </c>
      <c r="J15" s="473" t="str">
        <f>'Mapa Final'!N15</f>
        <v xml:space="preserve">Alto </v>
      </c>
      <c r="K15" s="450" t="str">
        <f>'Mapa Final'!AA15</f>
        <v>Baja</v>
      </c>
      <c r="L15" s="450" t="str">
        <f>'Mapa Final'!AE15</f>
        <v>Mayor</v>
      </c>
      <c r="M15" s="476" t="str">
        <f>'Mapa Final'!AG15</f>
        <v xml:space="preserve">Alto </v>
      </c>
      <c r="N15" s="450" t="str">
        <f>'Mapa Final'!AH15</f>
        <v>Evitar</v>
      </c>
      <c r="O15" s="453" t="s">
        <v>613</v>
      </c>
      <c r="P15" s="453" t="s">
        <v>587</v>
      </c>
      <c r="Q15" s="453"/>
      <c r="R15" s="455">
        <v>44378</v>
      </c>
      <c r="S15" s="455">
        <v>44469</v>
      </c>
      <c r="T15" s="453" t="s">
        <v>590</v>
      </c>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c r="HV15" s="249"/>
      <c r="HW15" s="249"/>
      <c r="HX15" s="249"/>
      <c r="HY15" s="249"/>
      <c r="HZ15" s="249"/>
      <c r="IA15" s="249"/>
      <c r="IB15" s="249"/>
      <c r="IC15" s="249"/>
      <c r="ID15" s="249"/>
      <c r="IE15" s="249"/>
      <c r="IF15" s="249"/>
      <c r="IG15" s="249"/>
      <c r="IH15" s="249"/>
      <c r="II15" s="249"/>
      <c r="IJ15" s="249"/>
      <c r="IK15" s="249"/>
      <c r="IL15" s="249"/>
      <c r="IM15" s="249"/>
      <c r="IN15" s="249"/>
      <c r="IO15" s="249"/>
      <c r="IP15" s="249"/>
      <c r="IQ15" s="249"/>
      <c r="IR15" s="249"/>
      <c r="IS15" s="249"/>
      <c r="IT15" s="249"/>
      <c r="IU15" s="249"/>
      <c r="IV15" s="249"/>
      <c r="IW15" s="249"/>
      <c r="IX15" s="249"/>
      <c r="IY15" s="249"/>
      <c r="IZ15" s="249"/>
      <c r="JA15" s="249"/>
      <c r="JB15" s="249"/>
      <c r="JC15" s="249"/>
      <c r="JD15" s="249"/>
      <c r="JE15" s="249"/>
      <c r="JF15" s="249"/>
      <c r="JG15" s="249"/>
      <c r="JH15" s="249"/>
      <c r="JI15" s="249"/>
      <c r="JJ15" s="249"/>
      <c r="JK15" s="249"/>
      <c r="JL15" s="249"/>
      <c r="JM15" s="249"/>
      <c r="JN15" s="249"/>
      <c r="JO15" s="249"/>
      <c r="JP15" s="249"/>
      <c r="JQ15" s="249"/>
      <c r="JR15" s="249"/>
    </row>
    <row r="16" spans="1:278" ht="40.200000000000003" customHeight="1" x14ac:dyDescent="0.25">
      <c r="A16" s="458"/>
      <c r="B16" s="338"/>
      <c r="C16" s="462"/>
      <c r="D16" s="462"/>
      <c r="E16" s="465"/>
      <c r="F16" s="465"/>
      <c r="G16" s="465"/>
      <c r="H16" s="468"/>
      <c r="I16" s="471"/>
      <c r="J16" s="474"/>
      <c r="K16" s="451"/>
      <c r="L16" s="451"/>
      <c r="M16" s="477"/>
      <c r="N16" s="451"/>
      <c r="O16" s="338"/>
      <c r="P16" s="338"/>
      <c r="Q16" s="338"/>
      <c r="R16" s="376"/>
      <c r="S16" s="376"/>
      <c r="T16" s="33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c r="HF16" s="249"/>
      <c r="HG16" s="249"/>
      <c r="HH16" s="249"/>
      <c r="HI16" s="249"/>
      <c r="HJ16" s="249"/>
      <c r="HK16" s="249"/>
      <c r="HL16" s="249"/>
      <c r="HM16" s="249"/>
      <c r="HN16" s="249"/>
      <c r="HO16" s="249"/>
      <c r="HP16" s="249"/>
      <c r="HQ16" s="249"/>
      <c r="HR16" s="249"/>
      <c r="HS16" s="249"/>
      <c r="HT16" s="249"/>
      <c r="HU16" s="249"/>
      <c r="HV16" s="249"/>
      <c r="HW16" s="249"/>
      <c r="HX16" s="249"/>
      <c r="HY16" s="249"/>
      <c r="HZ16" s="249"/>
      <c r="IA16" s="249"/>
      <c r="IB16" s="249"/>
      <c r="IC16" s="249"/>
      <c r="ID16" s="249"/>
      <c r="IE16" s="249"/>
      <c r="IF16" s="249"/>
      <c r="IG16" s="249"/>
      <c r="IH16" s="249"/>
      <c r="II16" s="249"/>
      <c r="IJ16" s="249"/>
      <c r="IK16" s="249"/>
      <c r="IL16" s="249"/>
      <c r="IM16" s="249"/>
      <c r="IN16" s="249"/>
      <c r="IO16" s="249"/>
      <c r="IP16" s="249"/>
      <c r="IQ16" s="249"/>
      <c r="IR16" s="249"/>
      <c r="IS16" s="249"/>
      <c r="IT16" s="249"/>
      <c r="IU16" s="249"/>
      <c r="IV16" s="249"/>
      <c r="IW16" s="249"/>
      <c r="IX16" s="249"/>
      <c r="IY16" s="249"/>
      <c r="IZ16" s="249"/>
      <c r="JA16" s="249"/>
      <c r="JB16" s="249"/>
      <c r="JC16" s="249"/>
      <c r="JD16" s="249"/>
      <c r="JE16" s="249"/>
      <c r="JF16" s="249"/>
      <c r="JG16" s="249"/>
      <c r="JH16" s="249"/>
      <c r="JI16" s="249"/>
      <c r="JJ16" s="249"/>
      <c r="JK16" s="249"/>
      <c r="JL16" s="249"/>
      <c r="JM16" s="249"/>
      <c r="JN16" s="249"/>
      <c r="JO16" s="249"/>
      <c r="JP16" s="249"/>
      <c r="JQ16" s="249"/>
      <c r="JR16" s="249"/>
    </row>
    <row r="17" spans="1:278" ht="40.200000000000003" customHeight="1" x14ac:dyDescent="0.25">
      <c r="A17" s="458"/>
      <c r="B17" s="338"/>
      <c r="C17" s="462"/>
      <c r="D17" s="462"/>
      <c r="E17" s="465"/>
      <c r="F17" s="465"/>
      <c r="G17" s="465"/>
      <c r="H17" s="468"/>
      <c r="I17" s="471"/>
      <c r="J17" s="474"/>
      <c r="K17" s="451"/>
      <c r="L17" s="451"/>
      <c r="M17" s="477"/>
      <c r="N17" s="451"/>
      <c r="O17" s="338"/>
      <c r="P17" s="338"/>
      <c r="Q17" s="338"/>
      <c r="R17" s="376"/>
      <c r="S17" s="376"/>
      <c r="T17" s="33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c r="EH17" s="248"/>
      <c r="EI17" s="248"/>
      <c r="EJ17" s="248"/>
      <c r="EK17" s="248"/>
      <c r="EL17" s="248"/>
      <c r="EM17" s="248"/>
      <c r="EN17" s="248"/>
      <c r="EO17" s="248"/>
      <c r="EP17" s="248"/>
      <c r="EQ17" s="248"/>
      <c r="ER17" s="248"/>
      <c r="ES17" s="248"/>
      <c r="ET17" s="248"/>
      <c r="EU17" s="248"/>
      <c r="EV17" s="248"/>
      <c r="EW17" s="248"/>
      <c r="EX17" s="248"/>
      <c r="EY17" s="248"/>
      <c r="EZ17" s="248"/>
      <c r="FA17" s="248"/>
      <c r="FB17" s="248"/>
      <c r="FC17" s="248"/>
      <c r="FD17" s="248"/>
      <c r="FE17" s="248"/>
      <c r="FF17" s="248"/>
      <c r="FG17" s="248"/>
      <c r="FH17" s="248"/>
      <c r="FI17" s="248"/>
      <c r="FJ17" s="248"/>
      <c r="FK17" s="248"/>
      <c r="FL17" s="248"/>
      <c r="FM17" s="248"/>
      <c r="FN17" s="248"/>
      <c r="FO17" s="248"/>
      <c r="FP17" s="248"/>
      <c r="FQ17" s="248"/>
      <c r="FR17" s="248"/>
      <c r="FS17" s="248"/>
      <c r="FT17" s="248"/>
      <c r="FU17" s="249"/>
      <c r="FV17" s="249"/>
      <c r="FW17" s="249"/>
      <c r="FX17" s="249"/>
      <c r="FY17" s="249"/>
      <c r="FZ17" s="249"/>
      <c r="GA17" s="249"/>
      <c r="GB17" s="249"/>
      <c r="GC17" s="249"/>
      <c r="GD17" s="249"/>
      <c r="GE17" s="249"/>
      <c r="GF17" s="249"/>
      <c r="GG17" s="249"/>
      <c r="GH17" s="249"/>
      <c r="GI17" s="249"/>
      <c r="GJ17" s="249"/>
      <c r="GK17" s="249"/>
      <c r="GL17" s="249"/>
      <c r="GM17" s="249"/>
      <c r="GN17" s="249"/>
      <c r="GO17" s="249"/>
      <c r="GP17" s="249"/>
      <c r="GQ17" s="249"/>
      <c r="GR17" s="249"/>
      <c r="GS17" s="249"/>
      <c r="GT17" s="249"/>
      <c r="GU17" s="249"/>
      <c r="GV17" s="249"/>
      <c r="GW17" s="249"/>
      <c r="GX17" s="249"/>
      <c r="GY17" s="249"/>
      <c r="GZ17" s="249"/>
      <c r="HA17" s="249"/>
      <c r="HB17" s="249"/>
      <c r="HC17" s="249"/>
      <c r="HD17" s="249"/>
      <c r="HE17" s="249"/>
      <c r="HF17" s="249"/>
      <c r="HG17" s="249"/>
      <c r="HH17" s="249"/>
      <c r="HI17" s="249"/>
      <c r="HJ17" s="249"/>
      <c r="HK17" s="249"/>
      <c r="HL17" s="249"/>
      <c r="HM17" s="249"/>
      <c r="HN17" s="249"/>
      <c r="HO17" s="249"/>
      <c r="HP17" s="249"/>
      <c r="HQ17" s="249"/>
      <c r="HR17" s="249"/>
      <c r="HS17" s="249"/>
      <c r="HT17" s="249"/>
      <c r="HU17" s="249"/>
      <c r="HV17" s="249"/>
      <c r="HW17" s="249"/>
      <c r="HX17" s="249"/>
      <c r="HY17" s="249"/>
      <c r="HZ17" s="249"/>
      <c r="IA17" s="249"/>
      <c r="IB17" s="249"/>
      <c r="IC17" s="249"/>
      <c r="ID17" s="249"/>
      <c r="IE17" s="249"/>
      <c r="IF17" s="249"/>
      <c r="IG17" s="249"/>
      <c r="IH17" s="249"/>
      <c r="II17" s="249"/>
      <c r="IJ17" s="249"/>
      <c r="IK17" s="249"/>
      <c r="IL17" s="249"/>
      <c r="IM17" s="249"/>
      <c r="IN17" s="249"/>
      <c r="IO17" s="249"/>
      <c r="IP17" s="249"/>
      <c r="IQ17" s="249"/>
      <c r="IR17" s="249"/>
      <c r="IS17" s="249"/>
      <c r="IT17" s="249"/>
      <c r="IU17" s="249"/>
      <c r="IV17" s="249"/>
      <c r="IW17" s="249"/>
      <c r="IX17" s="249"/>
      <c r="IY17" s="249"/>
      <c r="IZ17" s="249"/>
      <c r="JA17" s="249"/>
      <c r="JB17" s="249"/>
      <c r="JC17" s="249"/>
      <c r="JD17" s="249"/>
      <c r="JE17" s="249"/>
      <c r="JF17" s="249"/>
      <c r="JG17" s="249"/>
      <c r="JH17" s="249"/>
      <c r="JI17" s="249"/>
      <c r="JJ17" s="249"/>
      <c r="JK17" s="249"/>
      <c r="JL17" s="249"/>
      <c r="JM17" s="249"/>
      <c r="JN17" s="249"/>
      <c r="JO17" s="249"/>
      <c r="JP17" s="249"/>
      <c r="JQ17" s="249"/>
      <c r="JR17" s="249"/>
    </row>
    <row r="18" spans="1:278" ht="40.200000000000003" customHeight="1" x14ac:dyDescent="0.25">
      <c r="A18" s="458"/>
      <c r="B18" s="338"/>
      <c r="C18" s="462"/>
      <c r="D18" s="462"/>
      <c r="E18" s="465"/>
      <c r="F18" s="465"/>
      <c r="G18" s="465"/>
      <c r="H18" s="468"/>
      <c r="I18" s="471"/>
      <c r="J18" s="474"/>
      <c r="K18" s="451"/>
      <c r="L18" s="451"/>
      <c r="M18" s="477"/>
      <c r="N18" s="451"/>
      <c r="O18" s="338"/>
      <c r="P18" s="338"/>
      <c r="Q18" s="338"/>
      <c r="R18" s="376"/>
      <c r="S18" s="376"/>
      <c r="T18" s="33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c r="CN18" s="248"/>
      <c r="CO18" s="248"/>
      <c r="CP18" s="248"/>
      <c r="CQ18" s="248"/>
      <c r="CR18" s="248"/>
      <c r="CS18" s="248"/>
      <c r="CT18" s="248"/>
      <c r="CU18" s="248"/>
      <c r="CV18" s="248"/>
      <c r="CW18" s="248"/>
      <c r="CX18" s="248"/>
      <c r="CY18" s="248"/>
      <c r="CZ18" s="248"/>
      <c r="DA18" s="248"/>
      <c r="DB18" s="248"/>
      <c r="DC18" s="248"/>
      <c r="DD18" s="248"/>
      <c r="DE18" s="248"/>
      <c r="DF18" s="248"/>
      <c r="DG18" s="248"/>
      <c r="DH18" s="248"/>
      <c r="DI18" s="248"/>
      <c r="DJ18" s="248"/>
      <c r="DK18" s="248"/>
      <c r="DL18" s="248"/>
      <c r="DM18" s="248"/>
      <c r="DN18" s="248"/>
      <c r="DO18" s="248"/>
      <c r="DP18" s="248"/>
      <c r="DQ18" s="248"/>
      <c r="DR18" s="248"/>
      <c r="DS18" s="248"/>
      <c r="DT18" s="248"/>
      <c r="DU18" s="248"/>
      <c r="DV18" s="248"/>
      <c r="DW18" s="248"/>
      <c r="DX18" s="248"/>
      <c r="DY18" s="248"/>
      <c r="DZ18" s="248"/>
      <c r="EA18" s="248"/>
      <c r="EB18" s="248"/>
      <c r="EC18" s="248"/>
      <c r="ED18" s="248"/>
      <c r="EE18" s="248"/>
      <c r="EF18" s="248"/>
      <c r="EG18" s="248"/>
      <c r="EH18" s="248"/>
      <c r="EI18" s="248"/>
      <c r="EJ18" s="248"/>
      <c r="EK18" s="248"/>
      <c r="EL18" s="248"/>
      <c r="EM18" s="248"/>
      <c r="EN18" s="248"/>
      <c r="EO18" s="248"/>
      <c r="EP18" s="248"/>
      <c r="EQ18" s="248"/>
      <c r="ER18" s="248"/>
      <c r="ES18" s="248"/>
      <c r="ET18" s="248"/>
      <c r="EU18" s="248"/>
      <c r="EV18" s="248"/>
      <c r="EW18" s="248"/>
      <c r="EX18" s="248"/>
      <c r="EY18" s="248"/>
      <c r="EZ18" s="248"/>
      <c r="FA18" s="248"/>
      <c r="FB18" s="248"/>
      <c r="FC18" s="248"/>
      <c r="FD18" s="248"/>
      <c r="FE18" s="248"/>
      <c r="FF18" s="248"/>
      <c r="FG18" s="248"/>
      <c r="FH18" s="248"/>
      <c r="FI18" s="248"/>
      <c r="FJ18" s="248"/>
      <c r="FK18" s="248"/>
      <c r="FL18" s="248"/>
      <c r="FM18" s="248"/>
      <c r="FN18" s="248"/>
      <c r="FO18" s="248"/>
      <c r="FP18" s="248"/>
      <c r="FQ18" s="248"/>
      <c r="FR18" s="248"/>
      <c r="FS18" s="248"/>
      <c r="FT18" s="248"/>
      <c r="FU18" s="249"/>
      <c r="FV18" s="249"/>
      <c r="FW18" s="249"/>
      <c r="FX18" s="249"/>
      <c r="FY18" s="249"/>
      <c r="FZ18" s="249"/>
      <c r="GA18" s="249"/>
      <c r="GB18" s="249"/>
      <c r="GC18" s="249"/>
      <c r="GD18" s="249"/>
      <c r="GE18" s="249"/>
      <c r="GF18" s="249"/>
      <c r="GG18" s="249"/>
      <c r="GH18" s="249"/>
      <c r="GI18" s="249"/>
      <c r="GJ18" s="249"/>
      <c r="GK18" s="249"/>
      <c r="GL18" s="249"/>
      <c r="GM18" s="249"/>
      <c r="GN18" s="249"/>
      <c r="GO18" s="249"/>
      <c r="GP18" s="249"/>
      <c r="GQ18" s="249"/>
      <c r="GR18" s="249"/>
      <c r="GS18" s="249"/>
      <c r="GT18" s="249"/>
      <c r="GU18" s="249"/>
      <c r="GV18" s="249"/>
      <c r="GW18" s="249"/>
      <c r="GX18" s="249"/>
      <c r="GY18" s="249"/>
      <c r="GZ18" s="249"/>
      <c r="HA18" s="249"/>
      <c r="HB18" s="249"/>
      <c r="HC18" s="249"/>
      <c r="HD18" s="249"/>
      <c r="HE18" s="249"/>
      <c r="HF18" s="249"/>
      <c r="HG18" s="249"/>
      <c r="HH18" s="249"/>
      <c r="HI18" s="249"/>
      <c r="HJ18" s="249"/>
      <c r="HK18" s="249"/>
      <c r="HL18" s="249"/>
      <c r="HM18" s="249"/>
      <c r="HN18" s="249"/>
      <c r="HO18" s="249"/>
      <c r="HP18" s="249"/>
      <c r="HQ18" s="249"/>
      <c r="HR18" s="249"/>
      <c r="HS18" s="249"/>
      <c r="HT18" s="249"/>
      <c r="HU18" s="249"/>
      <c r="HV18" s="249"/>
      <c r="HW18" s="249"/>
      <c r="HX18" s="249"/>
      <c r="HY18" s="249"/>
      <c r="HZ18" s="249"/>
      <c r="IA18" s="249"/>
      <c r="IB18" s="249"/>
      <c r="IC18" s="249"/>
      <c r="ID18" s="249"/>
      <c r="IE18" s="249"/>
      <c r="IF18" s="249"/>
      <c r="IG18" s="249"/>
      <c r="IH18" s="249"/>
      <c r="II18" s="249"/>
      <c r="IJ18" s="249"/>
      <c r="IK18" s="249"/>
      <c r="IL18" s="249"/>
      <c r="IM18" s="249"/>
      <c r="IN18" s="249"/>
      <c r="IO18" s="249"/>
      <c r="IP18" s="249"/>
      <c r="IQ18" s="249"/>
      <c r="IR18" s="249"/>
      <c r="IS18" s="249"/>
      <c r="IT18" s="249"/>
      <c r="IU18" s="249"/>
      <c r="IV18" s="249"/>
      <c r="IW18" s="249"/>
      <c r="IX18" s="249"/>
      <c r="IY18" s="249"/>
      <c r="IZ18" s="249"/>
      <c r="JA18" s="249"/>
      <c r="JB18" s="249"/>
      <c r="JC18" s="249"/>
      <c r="JD18" s="249"/>
      <c r="JE18" s="249"/>
      <c r="JF18" s="249"/>
      <c r="JG18" s="249"/>
      <c r="JH18" s="249"/>
      <c r="JI18" s="249"/>
      <c r="JJ18" s="249"/>
      <c r="JK18" s="249"/>
      <c r="JL18" s="249"/>
      <c r="JM18" s="249"/>
      <c r="JN18" s="249"/>
      <c r="JO18" s="249"/>
      <c r="JP18" s="249"/>
      <c r="JQ18" s="249"/>
      <c r="JR18" s="249"/>
    </row>
    <row r="19" spans="1:278" ht="40.200000000000003" customHeight="1" thickBot="1" x14ac:dyDescent="0.3">
      <c r="A19" s="459"/>
      <c r="B19" s="454"/>
      <c r="C19" s="463"/>
      <c r="D19" s="463"/>
      <c r="E19" s="466"/>
      <c r="F19" s="466"/>
      <c r="G19" s="466"/>
      <c r="H19" s="469"/>
      <c r="I19" s="472"/>
      <c r="J19" s="475"/>
      <c r="K19" s="452"/>
      <c r="L19" s="452"/>
      <c r="M19" s="478"/>
      <c r="N19" s="452"/>
      <c r="O19" s="454"/>
      <c r="P19" s="454"/>
      <c r="Q19" s="454"/>
      <c r="R19" s="456"/>
      <c r="S19" s="456"/>
      <c r="T19" s="454"/>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8"/>
      <c r="CG19" s="248"/>
      <c r="CH19" s="248"/>
      <c r="CI19" s="248"/>
      <c r="CJ19" s="248"/>
      <c r="CK19" s="248"/>
      <c r="CL19" s="248"/>
      <c r="CM19" s="248"/>
      <c r="CN19" s="248"/>
      <c r="CO19" s="248"/>
      <c r="CP19" s="248"/>
      <c r="CQ19" s="248"/>
      <c r="CR19" s="248"/>
      <c r="CS19" s="248"/>
      <c r="CT19" s="248"/>
      <c r="CU19" s="248"/>
      <c r="CV19" s="248"/>
      <c r="CW19" s="248"/>
      <c r="CX19" s="248"/>
      <c r="CY19" s="248"/>
      <c r="CZ19" s="248"/>
      <c r="DA19" s="248"/>
      <c r="DB19" s="248"/>
      <c r="DC19" s="248"/>
      <c r="DD19" s="248"/>
      <c r="DE19" s="248"/>
      <c r="DF19" s="248"/>
      <c r="DG19" s="248"/>
      <c r="DH19" s="248"/>
      <c r="DI19" s="248"/>
      <c r="DJ19" s="248"/>
      <c r="DK19" s="248"/>
      <c r="DL19" s="248"/>
      <c r="DM19" s="248"/>
      <c r="DN19" s="248"/>
      <c r="DO19" s="248"/>
      <c r="DP19" s="248"/>
      <c r="DQ19" s="248"/>
      <c r="DR19" s="248"/>
      <c r="DS19" s="248"/>
      <c r="DT19" s="248"/>
      <c r="DU19" s="248"/>
      <c r="DV19" s="248"/>
      <c r="DW19" s="248"/>
      <c r="DX19" s="248"/>
      <c r="DY19" s="248"/>
      <c r="DZ19" s="248"/>
      <c r="EA19" s="248"/>
      <c r="EB19" s="248"/>
      <c r="EC19" s="248"/>
      <c r="ED19" s="248"/>
      <c r="EE19" s="248"/>
      <c r="EF19" s="248"/>
      <c r="EG19" s="248"/>
      <c r="EH19" s="248"/>
      <c r="EI19" s="248"/>
      <c r="EJ19" s="248"/>
      <c r="EK19" s="248"/>
      <c r="EL19" s="248"/>
      <c r="EM19" s="248"/>
      <c r="EN19" s="248"/>
      <c r="EO19" s="248"/>
      <c r="EP19" s="248"/>
      <c r="EQ19" s="248"/>
      <c r="ER19" s="248"/>
      <c r="ES19" s="248"/>
      <c r="ET19" s="248"/>
      <c r="EU19" s="248"/>
      <c r="EV19" s="248"/>
      <c r="EW19" s="248"/>
      <c r="EX19" s="248"/>
      <c r="EY19" s="248"/>
      <c r="EZ19" s="248"/>
      <c r="FA19" s="248"/>
      <c r="FB19" s="248"/>
      <c r="FC19" s="248"/>
      <c r="FD19" s="248"/>
      <c r="FE19" s="248"/>
      <c r="FF19" s="248"/>
      <c r="FG19" s="248"/>
      <c r="FH19" s="248"/>
      <c r="FI19" s="248"/>
      <c r="FJ19" s="248"/>
      <c r="FK19" s="248"/>
      <c r="FL19" s="248"/>
      <c r="FM19" s="248"/>
      <c r="FN19" s="248"/>
      <c r="FO19" s="248"/>
      <c r="FP19" s="248"/>
      <c r="FQ19" s="248"/>
      <c r="FR19" s="248"/>
      <c r="FS19" s="248"/>
      <c r="FT19" s="248"/>
      <c r="FU19" s="249"/>
      <c r="FV19" s="249"/>
      <c r="FW19" s="249"/>
      <c r="FX19" s="249"/>
      <c r="FY19" s="249"/>
      <c r="FZ19" s="249"/>
      <c r="GA19" s="249"/>
      <c r="GB19" s="249"/>
      <c r="GC19" s="249"/>
      <c r="GD19" s="249"/>
      <c r="GE19" s="249"/>
      <c r="GF19" s="249"/>
      <c r="GG19" s="249"/>
      <c r="GH19" s="249"/>
      <c r="GI19" s="249"/>
      <c r="GJ19" s="249"/>
      <c r="GK19" s="249"/>
      <c r="GL19" s="249"/>
      <c r="GM19" s="249"/>
      <c r="GN19" s="249"/>
      <c r="GO19" s="249"/>
      <c r="GP19" s="249"/>
      <c r="GQ19" s="249"/>
      <c r="GR19" s="249"/>
      <c r="GS19" s="249"/>
      <c r="GT19" s="249"/>
      <c r="GU19" s="249"/>
      <c r="GV19" s="249"/>
      <c r="GW19" s="249"/>
      <c r="GX19" s="249"/>
      <c r="GY19" s="249"/>
      <c r="GZ19" s="249"/>
      <c r="HA19" s="249"/>
      <c r="HB19" s="249"/>
      <c r="HC19" s="249"/>
      <c r="HD19" s="249"/>
      <c r="HE19" s="249"/>
      <c r="HF19" s="249"/>
      <c r="HG19" s="249"/>
      <c r="HH19" s="249"/>
      <c r="HI19" s="249"/>
      <c r="HJ19" s="249"/>
      <c r="HK19" s="249"/>
      <c r="HL19" s="249"/>
      <c r="HM19" s="249"/>
      <c r="HN19" s="249"/>
      <c r="HO19" s="249"/>
      <c r="HP19" s="249"/>
      <c r="HQ19" s="249"/>
      <c r="HR19" s="249"/>
      <c r="HS19" s="249"/>
      <c r="HT19" s="249"/>
      <c r="HU19" s="249"/>
      <c r="HV19" s="249"/>
      <c r="HW19" s="249"/>
      <c r="HX19" s="249"/>
      <c r="HY19" s="249"/>
      <c r="HZ19" s="249"/>
      <c r="IA19" s="249"/>
      <c r="IB19" s="249"/>
      <c r="IC19" s="249"/>
      <c r="ID19" s="249"/>
      <c r="IE19" s="249"/>
      <c r="IF19" s="249"/>
      <c r="IG19" s="249"/>
      <c r="IH19" s="249"/>
      <c r="II19" s="249"/>
      <c r="IJ19" s="249"/>
      <c r="IK19" s="249"/>
      <c r="IL19" s="249"/>
      <c r="IM19" s="249"/>
      <c r="IN19" s="249"/>
      <c r="IO19" s="249"/>
      <c r="IP19" s="249"/>
      <c r="IQ19" s="249"/>
      <c r="IR19" s="249"/>
      <c r="IS19" s="249"/>
      <c r="IT19" s="249"/>
      <c r="IU19" s="249"/>
      <c r="IV19" s="249"/>
      <c r="IW19" s="249"/>
      <c r="IX19" s="249"/>
      <c r="IY19" s="249"/>
      <c r="IZ19" s="249"/>
      <c r="JA19" s="249"/>
      <c r="JB19" s="249"/>
      <c r="JC19" s="249"/>
      <c r="JD19" s="249"/>
      <c r="JE19" s="249"/>
      <c r="JF19" s="249"/>
      <c r="JG19" s="249"/>
      <c r="JH19" s="249"/>
      <c r="JI19" s="249"/>
      <c r="JJ19" s="249"/>
      <c r="JK19" s="249"/>
      <c r="JL19" s="249"/>
      <c r="JM19" s="249"/>
      <c r="JN19" s="249"/>
      <c r="JO19" s="249"/>
      <c r="JP19" s="249"/>
      <c r="JQ19" s="249"/>
      <c r="JR19" s="249"/>
    </row>
    <row r="20" spans="1:278" ht="40.200000000000003" customHeight="1" x14ac:dyDescent="0.25">
      <c r="A20" s="457">
        <f>'Mapa Final'!A20</f>
        <v>3</v>
      </c>
      <c r="B20" s="460" t="str">
        <f>'Mapa Final'!B20</f>
        <v>Incumplimiento en el tramite de los siniestros desde el aviso del evento, reclamación formal a la aseguradora y el seguimiento durante el desarrollo del siniestro hasta el pago del mismo.</v>
      </c>
      <c r="C20" s="461" t="str">
        <f>'Mapa Final'!C20</f>
        <v>Afectación Económica</v>
      </c>
      <c r="D20" s="461" t="str">
        <f>'Mapa Final'!D20</f>
        <v xml:space="preserve">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
 </v>
      </c>
      <c r="E20" s="464" t="str">
        <f>'Mapa Final'!E20</f>
        <v xml:space="preserve">Presentación de documentos y datos erróneos o incompletos, relacionado frente a una reclamación ante la aseguradora, generando demoras o retrasos en el proceso de indemnización </v>
      </c>
      <c r="F20" s="464" t="str">
        <f>'Mapa Final'!F20</f>
        <v xml:space="preserve">
Se puede caer el proceso y llevar a investigaciones
Fiscales o Disciplinarias a los funcionarios
responsables del proceso por la falta de tramite y seguimiento de los siniestros avisados y formalizados a la Aseguradora</v>
      </c>
      <c r="G20" s="464" t="str">
        <f>'Mapa Final'!G20</f>
        <v>Ejecución y Administración de Procesos</v>
      </c>
      <c r="H20" s="467" t="str">
        <f>'Mapa Final'!I20</f>
        <v>Alta</v>
      </c>
      <c r="I20" s="470" t="str">
        <f>'Mapa Final'!L20</f>
        <v>Mayor</v>
      </c>
      <c r="J20" s="473" t="str">
        <f>'Mapa Final'!N20</f>
        <v xml:space="preserve">Alto </v>
      </c>
      <c r="K20" s="450" t="str">
        <f>'Mapa Final'!AA20</f>
        <v>Media</v>
      </c>
      <c r="L20" s="450" t="str">
        <f>'Mapa Final'!AE20</f>
        <v>Mayor</v>
      </c>
      <c r="M20" s="476" t="str">
        <f>'Mapa Final'!AG20</f>
        <v xml:space="preserve">Alto </v>
      </c>
      <c r="N20" s="450" t="str">
        <f>'Mapa Final'!AH20</f>
        <v>Evitar</v>
      </c>
      <c r="O20" s="453" t="s">
        <v>614</v>
      </c>
      <c r="P20" s="453" t="s">
        <v>587</v>
      </c>
      <c r="Q20" s="453"/>
      <c r="R20" s="455">
        <v>44378</v>
      </c>
      <c r="S20" s="455">
        <v>44469</v>
      </c>
      <c r="T20" s="453" t="s">
        <v>592</v>
      </c>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8"/>
      <c r="CZ20" s="248"/>
      <c r="DA20" s="248"/>
      <c r="DB20" s="248"/>
      <c r="DC20" s="248"/>
      <c r="DD20" s="248"/>
      <c r="DE20" s="248"/>
      <c r="DF20" s="248"/>
      <c r="DG20" s="248"/>
      <c r="DH20" s="248"/>
      <c r="DI20" s="248"/>
      <c r="DJ20" s="248"/>
      <c r="DK20" s="248"/>
      <c r="DL20" s="248"/>
      <c r="DM20" s="248"/>
      <c r="DN20" s="248"/>
      <c r="DO20" s="248"/>
      <c r="DP20" s="248"/>
      <c r="DQ20" s="248"/>
      <c r="DR20" s="248"/>
      <c r="DS20" s="248"/>
      <c r="DT20" s="248"/>
      <c r="DU20" s="248"/>
      <c r="DV20" s="248"/>
      <c r="DW20" s="248"/>
      <c r="DX20" s="248"/>
      <c r="DY20" s="248"/>
      <c r="DZ20" s="248"/>
      <c r="EA20" s="248"/>
      <c r="EB20" s="248"/>
      <c r="EC20" s="248"/>
      <c r="ED20" s="248"/>
      <c r="EE20" s="248"/>
      <c r="EF20" s="248"/>
      <c r="EG20" s="248"/>
      <c r="EH20" s="248"/>
      <c r="EI20" s="248"/>
      <c r="EJ20" s="248"/>
      <c r="EK20" s="248"/>
      <c r="EL20" s="248"/>
      <c r="EM20" s="248"/>
      <c r="EN20" s="248"/>
      <c r="EO20" s="248"/>
      <c r="EP20" s="248"/>
      <c r="EQ20" s="248"/>
      <c r="ER20" s="248"/>
      <c r="ES20" s="248"/>
      <c r="ET20" s="248"/>
      <c r="EU20" s="248"/>
      <c r="EV20" s="248"/>
      <c r="EW20" s="248"/>
      <c r="EX20" s="248"/>
      <c r="EY20" s="248"/>
      <c r="EZ20" s="248"/>
      <c r="FA20" s="248"/>
      <c r="FB20" s="248"/>
      <c r="FC20" s="248"/>
      <c r="FD20" s="248"/>
      <c r="FE20" s="248"/>
      <c r="FF20" s="248"/>
      <c r="FG20" s="248"/>
      <c r="FH20" s="248"/>
      <c r="FI20" s="248"/>
      <c r="FJ20" s="248"/>
      <c r="FK20" s="248"/>
      <c r="FL20" s="248"/>
      <c r="FM20" s="248"/>
      <c r="FN20" s="248"/>
      <c r="FO20" s="248"/>
      <c r="FP20" s="248"/>
      <c r="FQ20" s="248"/>
      <c r="FR20" s="248"/>
      <c r="FS20" s="248"/>
      <c r="FT20" s="248"/>
      <c r="FU20" s="249"/>
      <c r="FV20" s="249"/>
      <c r="FW20" s="249"/>
      <c r="FX20" s="249"/>
      <c r="FY20" s="249"/>
      <c r="FZ20" s="249"/>
      <c r="GA20" s="249"/>
      <c r="GB20" s="249"/>
      <c r="GC20" s="249"/>
      <c r="GD20" s="249"/>
      <c r="GE20" s="249"/>
      <c r="GF20" s="249"/>
      <c r="GG20" s="249"/>
      <c r="GH20" s="249"/>
      <c r="GI20" s="249"/>
      <c r="GJ20" s="249"/>
      <c r="GK20" s="249"/>
      <c r="GL20" s="249"/>
      <c r="GM20" s="249"/>
      <c r="GN20" s="249"/>
      <c r="GO20" s="249"/>
      <c r="GP20" s="249"/>
      <c r="GQ20" s="249"/>
      <c r="GR20" s="249"/>
      <c r="GS20" s="249"/>
      <c r="GT20" s="249"/>
      <c r="GU20" s="249"/>
      <c r="GV20" s="249"/>
      <c r="GW20" s="249"/>
      <c r="GX20" s="249"/>
      <c r="GY20" s="249"/>
      <c r="GZ20" s="249"/>
      <c r="HA20" s="249"/>
      <c r="HB20" s="249"/>
      <c r="HC20" s="249"/>
      <c r="HD20" s="249"/>
      <c r="HE20" s="249"/>
      <c r="HF20" s="249"/>
      <c r="HG20" s="249"/>
      <c r="HH20" s="249"/>
      <c r="HI20" s="249"/>
      <c r="HJ20" s="249"/>
      <c r="HK20" s="249"/>
      <c r="HL20" s="249"/>
      <c r="HM20" s="249"/>
      <c r="HN20" s="249"/>
      <c r="HO20" s="249"/>
      <c r="HP20" s="249"/>
      <c r="HQ20" s="249"/>
      <c r="HR20" s="249"/>
      <c r="HS20" s="249"/>
      <c r="HT20" s="249"/>
      <c r="HU20" s="249"/>
      <c r="HV20" s="249"/>
      <c r="HW20" s="249"/>
      <c r="HX20" s="249"/>
      <c r="HY20" s="249"/>
      <c r="HZ20" s="249"/>
      <c r="IA20" s="249"/>
      <c r="IB20" s="249"/>
      <c r="IC20" s="249"/>
      <c r="ID20" s="249"/>
      <c r="IE20" s="249"/>
      <c r="IF20" s="249"/>
      <c r="IG20" s="249"/>
      <c r="IH20" s="249"/>
      <c r="II20" s="249"/>
      <c r="IJ20" s="249"/>
      <c r="IK20" s="249"/>
      <c r="IL20" s="249"/>
      <c r="IM20" s="249"/>
      <c r="IN20" s="249"/>
      <c r="IO20" s="249"/>
      <c r="IP20" s="249"/>
      <c r="IQ20" s="249"/>
      <c r="IR20" s="249"/>
      <c r="IS20" s="249"/>
      <c r="IT20" s="249"/>
      <c r="IU20" s="249"/>
      <c r="IV20" s="249"/>
      <c r="IW20" s="249"/>
      <c r="IX20" s="249"/>
      <c r="IY20" s="249"/>
      <c r="IZ20" s="249"/>
      <c r="JA20" s="249"/>
      <c r="JB20" s="249"/>
      <c r="JC20" s="249"/>
      <c r="JD20" s="249"/>
      <c r="JE20" s="249"/>
      <c r="JF20" s="249"/>
      <c r="JG20" s="249"/>
      <c r="JH20" s="249"/>
      <c r="JI20" s="249"/>
      <c r="JJ20" s="249"/>
      <c r="JK20" s="249"/>
      <c r="JL20" s="249"/>
      <c r="JM20" s="249"/>
      <c r="JN20" s="249"/>
      <c r="JO20" s="249"/>
      <c r="JP20" s="249"/>
      <c r="JQ20" s="249"/>
      <c r="JR20" s="249"/>
    </row>
    <row r="21" spans="1:278" ht="40.200000000000003" customHeight="1" x14ac:dyDescent="0.25">
      <c r="A21" s="458"/>
      <c r="B21" s="338"/>
      <c r="C21" s="462"/>
      <c r="D21" s="462"/>
      <c r="E21" s="465"/>
      <c r="F21" s="465"/>
      <c r="G21" s="465"/>
      <c r="H21" s="468"/>
      <c r="I21" s="471"/>
      <c r="J21" s="474"/>
      <c r="K21" s="451"/>
      <c r="L21" s="451"/>
      <c r="M21" s="477"/>
      <c r="N21" s="451"/>
      <c r="O21" s="515"/>
      <c r="P21" s="338"/>
      <c r="Q21" s="338"/>
      <c r="R21" s="376"/>
      <c r="S21" s="376"/>
      <c r="T21" s="33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c r="BS21" s="248"/>
      <c r="BT21" s="248"/>
      <c r="BU21" s="248"/>
      <c r="BV21" s="248"/>
      <c r="BW21" s="248"/>
      <c r="BX21" s="248"/>
      <c r="BY21" s="248"/>
      <c r="BZ21" s="248"/>
      <c r="CA21" s="248"/>
      <c r="CB21" s="248"/>
      <c r="CC21" s="248"/>
      <c r="CD21" s="248"/>
      <c r="CE21" s="248"/>
      <c r="CF21" s="248"/>
      <c r="CG21" s="248"/>
      <c r="CH21" s="248"/>
      <c r="CI21" s="248"/>
      <c r="CJ21" s="248"/>
      <c r="CK21" s="248"/>
      <c r="CL21" s="248"/>
      <c r="CM21" s="248"/>
      <c r="CN21" s="248"/>
      <c r="CO21" s="248"/>
      <c r="CP21" s="248"/>
      <c r="CQ21" s="248"/>
      <c r="CR21" s="248"/>
      <c r="CS21" s="248"/>
      <c r="CT21" s="248"/>
      <c r="CU21" s="248"/>
      <c r="CV21" s="248"/>
      <c r="CW21" s="248"/>
      <c r="CX21" s="248"/>
      <c r="CY21" s="248"/>
      <c r="CZ21" s="248"/>
      <c r="DA21" s="248"/>
      <c r="DB21" s="248"/>
      <c r="DC21" s="248"/>
      <c r="DD21" s="248"/>
      <c r="DE21" s="248"/>
      <c r="DF21" s="248"/>
      <c r="DG21" s="248"/>
      <c r="DH21" s="248"/>
      <c r="DI21" s="248"/>
      <c r="DJ21" s="248"/>
      <c r="DK21" s="248"/>
      <c r="DL21" s="248"/>
      <c r="DM21" s="248"/>
      <c r="DN21" s="248"/>
      <c r="DO21" s="248"/>
      <c r="DP21" s="248"/>
      <c r="DQ21" s="248"/>
      <c r="DR21" s="248"/>
      <c r="DS21" s="248"/>
      <c r="DT21" s="248"/>
      <c r="DU21" s="248"/>
      <c r="DV21" s="248"/>
      <c r="DW21" s="248"/>
      <c r="DX21" s="248"/>
      <c r="DY21" s="248"/>
      <c r="DZ21" s="248"/>
      <c r="EA21" s="248"/>
      <c r="EB21" s="248"/>
      <c r="EC21" s="248"/>
      <c r="ED21" s="248"/>
      <c r="EE21" s="248"/>
      <c r="EF21" s="248"/>
      <c r="EG21" s="248"/>
      <c r="EH21" s="248"/>
      <c r="EI21" s="248"/>
      <c r="EJ21" s="248"/>
      <c r="EK21" s="248"/>
      <c r="EL21" s="248"/>
      <c r="EM21" s="248"/>
      <c r="EN21" s="248"/>
      <c r="EO21" s="248"/>
      <c r="EP21" s="248"/>
      <c r="EQ21" s="248"/>
      <c r="ER21" s="248"/>
      <c r="ES21" s="248"/>
      <c r="ET21" s="248"/>
      <c r="EU21" s="248"/>
      <c r="EV21" s="248"/>
      <c r="EW21" s="248"/>
      <c r="EX21" s="248"/>
      <c r="EY21" s="248"/>
      <c r="EZ21" s="248"/>
      <c r="FA21" s="248"/>
      <c r="FB21" s="248"/>
      <c r="FC21" s="248"/>
      <c r="FD21" s="248"/>
      <c r="FE21" s="248"/>
      <c r="FF21" s="248"/>
      <c r="FG21" s="248"/>
      <c r="FH21" s="248"/>
      <c r="FI21" s="248"/>
      <c r="FJ21" s="248"/>
      <c r="FK21" s="248"/>
      <c r="FL21" s="248"/>
      <c r="FM21" s="248"/>
      <c r="FN21" s="248"/>
      <c r="FO21" s="248"/>
      <c r="FP21" s="248"/>
      <c r="FQ21" s="248"/>
      <c r="FR21" s="248"/>
      <c r="FS21" s="248"/>
      <c r="FT21" s="248"/>
      <c r="FU21" s="249"/>
      <c r="FV21" s="249"/>
      <c r="FW21" s="249"/>
      <c r="FX21" s="249"/>
      <c r="FY21" s="249"/>
      <c r="FZ21" s="249"/>
      <c r="GA21" s="249"/>
      <c r="GB21" s="249"/>
      <c r="GC21" s="249"/>
      <c r="GD21" s="249"/>
      <c r="GE21" s="249"/>
      <c r="GF21" s="249"/>
      <c r="GG21" s="249"/>
      <c r="GH21" s="249"/>
      <c r="GI21" s="249"/>
      <c r="GJ21" s="249"/>
      <c r="GK21" s="249"/>
      <c r="GL21" s="249"/>
      <c r="GM21" s="249"/>
      <c r="GN21" s="249"/>
      <c r="GO21" s="249"/>
      <c r="GP21" s="249"/>
      <c r="GQ21" s="249"/>
      <c r="GR21" s="249"/>
      <c r="GS21" s="249"/>
      <c r="GT21" s="249"/>
      <c r="GU21" s="249"/>
      <c r="GV21" s="249"/>
      <c r="GW21" s="249"/>
      <c r="GX21" s="249"/>
      <c r="GY21" s="249"/>
      <c r="GZ21" s="249"/>
      <c r="HA21" s="249"/>
      <c r="HB21" s="249"/>
      <c r="HC21" s="249"/>
      <c r="HD21" s="249"/>
      <c r="HE21" s="249"/>
      <c r="HF21" s="249"/>
      <c r="HG21" s="249"/>
      <c r="HH21" s="249"/>
      <c r="HI21" s="249"/>
      <c r="HJ21" s="249"/>
      <c r="HK21" s="249"/>
      <c r="HL21" s="249"/>
      <c r="HM21" s="249"/>
      <c r="HN21" s="249"/>
      <c r="HO21" s="249"/>
      <c r="HP21" s="249"/>
      <c r="HQ21" s="249"/>
      <c r="HR21" s="249"/>
      <c r="HS21" s="249"/>
      <c r="HT21" s="249"/>
      <c r="HU21" s="249"/>
      <c r="HV21" s="249"/>
      <c r="HW21" s="249"/>
      <c r="HX21" s="249"/>
      <c r="HY21" s="249"/>
      <c r="HZ21" s="249"/>
      <c r="IA21" s="249"/>
      <c r="IB21" s="249"/>
      <c r="IC21" s="249"/>
      <c r="ID21" s="249"/>
      <c r="IE21" s="249"/>
      <c r="IF21" s="249"/>
      <c r="IG21" s="249"/>
      <c r="IH21" s="249"/>
      <c r="II21" s="249"/>
      <c r="IJ21" s="249"/>
      <c r="IK21" s="249"/>
      <c r="IL21" s="249"/>
      <c r="IM21" s="249"/>
      <c r="IN21" s="249"/>
      <c r="IO21" s="249"/>
      <c r="IP21" s="249"/>
      <c r="IQ21" s="249"/>
      <c r="IR21" s="249"/>
      <c r="IS21" s="249"/>
      <c r="IT21" s="249"/>
      <c r="IU21" s="249"/>
      <c r="IV21" s="249"/>
      <c r="IW21" s="249"/>
      <c r="IX21" s="249"/>
      <c r="IY21" s="249"/>
      <c r="IZ21" s="249"/>
      <c r="JA21" s="249"/>
      <c r="JB21" s="249"/>
      <c r="JC21" s="249"/>
      <c r="JD21" s="249"/>
      <c r="JE21" s="249"/>
      <c r="JF21" s="249"/>
      <c r="JG21" s="249"/>
      <c r="JH21" s="249"/>
      <c r="JI21" s="249"/>
      <c r="JJ21" s="249"/>
      <c r="JK21" s="249"/>
      <c r="JL21" s="249"/>
      <c r="JM21" s="249"/>
      <c r="JN21" s="249"/>
      <c r="JO21" s="249"/>
      <c r="JP21" s="249"/>
      <c r="JQ21" s="249"/>
      <c r="JR21" s="249"/>
    </row>
    <row r="22" spans="1:278" ht="40.200000000000003" customHeight="1" x14ac:dyDescent="0.25">
      <c r="A22" s="458"/>
      <c r="B22" s="338"/>
      <c r="C22" s="462"/>
      <c r="D22" s="462"/>
      <c r="E22" s="465"/>
      <c r="F22" s="465"/>
      <c r="G22" s="465"/>
      <c r="H22" s="468"/>
      <c r="I22" s="471"/>
      <c r="J22" s="474"/>
      <c r="K22" s="451"/>
      <c r="L22" s="451"/>
      <c r="M22" s="477"/>
      <c r="N22" s="451"/>
      <c r="O22" s="515"/>
      <c r="P22" s="338"/>
      <c r="Q22" s="338"/>
      <c r="R22" s="376"/>
      <c r="S22" s="376"/>
      <c r="T22" s="33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8"/>
      <c r="CE22" s="248"/>
      <c r="CF22" s="248"/>
      <c r="CG22" s="248"/>
      <c r="CH22" s="248"/>
      <c r="CI22" s="248"/>
      <c r="CJ22" s="248"/>
      <c r="CK22" s="248"/>
      <c r="CL22" s="248"/>
      <c r="CM22" s="248"/>
      <c r="CN22" s="248"/>
      <c r="CO22" s="248"/>
      <c r="CP22" s="248"/>
      <c r="CQ22" s="248"/>
      <c r="CR22" s="248"/>
      <c r="CS22" s="248"/>
      <c r="CT22" s="248"/>
      <c r="CU22" s="248"/>
      <c r="CV22" s="248"/>
      <c r="CW22" s="248"/>
      <c r="CX22" s="248"/>
      <c r="CY22" s="248"/>
      <c r="CZ22" s="248"/>
      <c r="DA22" s="248"/>
      <c r="DB22" s="248"/>
      <c r="DC22" s="248"/>
      <c r="DD22" s="248"/>
      <c r="DE22" s="248"/>
      <c r="DF22" s="248"/>
      <c r="DG22" s="248"/>
      <c r="DH22" s="248"/>
      <c r="DI22" s="248"/>
      <c r="DJ22" s="248"/>
      <c r="DK22" s="248"/>
      <c r="DL22" s="248"/>
      <c r="DM22" s="248"/>
      <c r="DN22" s="248"/>
      <c r="DO22" s="248"/>
      <c r="DP22" s="248"/>
      <c r="DQ22" s="248"/>
      <c r="DR22" s="248"/>
      <c r="DS22" s="248"/>
      <c r="DT22" s="248"/>
      <c r="DU22" s="248"/>
      <c r="DV22" s="248"/>
      <c r="DW22" s="248"/>
      <c r="DX22" s="248"/>
      <c r="DY22" s="248"/>
      <c r="DZ22" s="248"/>
      <c r="EA22" s="248"/>
      <c r="EB22" s="248"/>
      <c r="EC22" s="248"/>
      <c r="ED22" s="248"/>
      <c r="EE22" s="248"/>
      <c r="EF22" s="248"/>
      <c r="EG22" s="248"/>
      <c r="EH22" s="248"/>
      <c r="EI22" s="248"/>
      <c r="EJ22" s="248"/>
      <c r="EK22" s="248"/>
      <c r="EL22" s="248"/>
      <c r="EM22" s="248"/>
      <c r="EN22" s="248"/>
      <c r="EO22" s="248"/>
      <c r="EP22" s="248"/>
      <c r="EQ22" s="248"/>
      <c r="ER22" s="248"/>
      <c r="ES22" s="248"/>
      <c r="ET22" s="248"/>
      <c r="EU22" s="248"/>
      <c r="EV22" s="248"/>
      <c r="EW22" s="248"/>
      <c r="EX22" s="248"/>
      <c r="EY22" s="248"/>
      <c r="EZ22" s="248"/>
      <c r="FA22" s="248"/>
      <c r="FB22" s="248"/>
      <c r="FC22" s="248"/>
      <c r="FD22" s="248"/>
      <c r="FE22" s="248"/>
      <c r="FF22" s="248"/>
      <c r="FG22" s="248"/>
      <c r="FH22" s="248"/>
      <c r="FI22" s="248"/>
      <c r="FJ22" s="248"/>
      <c r="FK22" s="248"/>
      <c r="FL22" s="248"/>
      <c r="FM22" s="248"/>
      <c r="FN22" s="248"/>
      <c r="FO22" s="248"/>
      <c r="FP22" s="248"/>
      <c r="FQ22" s="248"/>
      <c r="FR22" s="248"/>
      <c r="FS22" s="248"/>
      <c r="FT22" s="248"/>
      <c r="FU22" s="249"/>
      <c r="FV22" s="249"/>
      <c r="FW22" s="249"/>
      <c r="FX22" s="249"/>
      <c r="FY22" s="249"/>
      <c r="FZ22" s="249"/>
      <c r="GA22" s="249"/>
      <c r="GB22" s="249"/>
      <c r="GC22" s="249"/>
      <c r="GD22" s="249"/>
      <c r="GE22" s="249"/>
      <c r="GF22" s="249"/>
      <c r="GG22" s="249"/>
      <c r="GH22" s="249"/>
      <c r="GI22" s="249"/>
      <c r="GJ22" s="249"/>
      <c r="GK22" s="249"/>
      <c r="GL22" s="249"/>
      <c r="GM22" s="249"/>
      <c r="GN22" s="249"/>
      <c r="GO22" s="249"/>
      <c r="GP22" s="249"/>
      <c r="GQ22" s="249"/>
      <c r="GR22" s="249"/>
      <c r="GS22" s="249"/>
      <c r="GT22" s="249"/>
      <c r="GU22" s="249"/>
      <c r="GV22" s="249"/>
      <c r="GW22" s="249"/>
      <c r="GX22" s="249"/>
      <c r="GY22" s="249"/>
      <c r="GZ22" s="249"/>
      <c r="HA22" s="249"/>
      <c r="HB22" s="249"/>
      <c r="HC22" s="249"/>
      <c r="HD22" s="249"/>
      <c r="HE22" s="249"/>
      <c r="HF22" s="249"/>
      <c r="HG22" s="249"/>
      <c r="HH22" s="249"/>
      <c r="HI22" s="249"/>
      <c r="HJ22" s="249"/>
      <c r="HK22" s="249"/>
      <c r="HL22" s="249"/>
      <c r="HM22" s="249"/>
      <c r="HN22" s="249"/>
      <c r="HO22" s="249"/>
      <c r="HP22" s="249"/>
      <c r="HQ22" s="249"/>
      <c r="HR22" s="249"/>
      <c r="HS22" s="249"/>
      <c r="HT22" s="249"/>
      <c r="HU22" s="249"/>
      <c r="HV22" s="249"/>
      <c r="HW22" s="249"/>
      <c r="HX22" s="249"/>
      <c r="HY22" s="249"/>
      <c r="HZ22" s="249"/>
      <c r="IA22" s="249"/>
      <c r="IB22" s="249"/>
      <c r="IC22" s="249"/>
      <c r="ID22" s="249"/>
      <c r="IE22" s="249"/>
      <c r="IF22" s="249"/>
      <c r="IG22" s="249"/>
      <c r="IH22" s="249"/>
      <c r="II22" s="249"/>
      <c r="IJ22" s="249"/>
      <c r="IK22" s="249"/>
      <c r="IL22" s="249"/>
      <c r="IM22" s="249"/>
      <c r="IN22" s="249"/>
      <c r="IO22" s="249"/>
      <c r="IP22" s="249"/>
      <c r="IQ22" s="249"/>
      <c r="IR22" s="249"/>
      <c r="IS22" s="249"/>
      <c r="IT22" s="249"/>
      <c r="IU22" s="249"/>
      <c r="IV22" s="249"/>
      <c r="IW22" s="249"/>
      <c r="IX22" s="249"/>
      <c r="IY22" s="249"/>
      <c r="IZ22" s="249"/>
      <c r="JA22" s="249"/>
      <c r="JB22" s="249"/>
      <c r="JC22" s="249"/>
      <c r="JD22" s="249"/>
      <c r="JE22" s="249"/>
      <c r="JF22" s="249"/>
      <c r="JG22" s="249"/>
      <c r="JH22" s="249"/>
      <c r="JI22" s="249"/>
      <c r="JJ22" s="249"/>
      <c r="JK22" s="249"/>
      <c r="JL22" s="249"/>
      <c r="JM22" s="249"/>
      <c r="JN22" s="249"/>
      <c r="JO22" s="249"/>
      <c r="JP22" s="249"/>
      <c r="JQ22" s="249"/>
      <c r="JR22" s="249"/>
    </row>
    <row r="23" spans="1:278" ht="40.200000000000003" customHeight="1" x14ac:dyDescent="0.25">
      <c r="A23" s="458"/>
      <c r="B23" s="338"/>
      <c r="C23" s="462"/>
      <c r="D23" s="462"/>
      <c r="E23" s="465"/>
      <c r="F23" s="465"/>
      <c r="G23" s="465"/>
      <c r="H23" s="468"/>
      <c r="I23" s="471"/>
      <c r="J23" s="474"/>
      <c r="K23" s="451"/>
      <c r="L23" s="451"/>
      <c r="M23" s="477"/>
      <c r="N23" s="451"/>
      <c r="O23" s="515"/>
      <c r="P23" s="338"/>
      <c r="Q23" s="338"/>
      <c r="R23" s="376"/>
      <c r="S23" s="376"/>
      <c r="T23" s="33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8"/>
      <c r="CX23" s="248"/>
      <c r="CY23" s="248"/>
      <c r="CZ23" s="248"/>
      <c r="DA23" s="248"/>
      <c r="DB23" s="248"/>
      <c r="DC23" s="248"/>
      <c r="DD23" s="248"/>
      <c r="DE23" s="248"/>
      <c r="DF23" s="248"/>
      <c r="DG23" s="248"/>
      <c r="DH23" s="248"/>
      <c r="DI23" s="248"/>
      <c r="DJ23" s="248"/>
      <c r="DK23" s="248"/>
      <c r="DL23" s="248"/>
      <c r="DM23" s="248"/>
      <c r="DN23" s="248"/>
      <c r="DO23" s="248"/>
      <c r="DP23" s="248"/>
      <c r="DQ23" s="248"/>
      <c r="DR23" s="248"/>
      <c r="DS23" s="248"/>
      <c r="DT23" s="248"/>
      <c r="DU23" s="248"/>
      <c r="DV23" s="248"/>
      <c r="DW23" s="248"/>
      <c r="DX23" s="248"/>
      <c r="DY23" s="248"/>
      <c r="DZ23" s="248"/>
      <c r="EA23" s="248"/>
      <c r="EB23" s="248"/>
      <c r="EC23" s="248"/>
      <c r="ED23" s="248"/>
      <c r="EE23" s="248"/>
      <c r="EF23" s="248"/>
      <c r="EG23" s="248"/>
      <c r="EH23" s="248"/>
      <c r="EI23" s="248"/>
      <c r="EJ23" s="248"/>
      <c r="EK23" s="248"/>
      <c r="EL23" s="248"/>
      <c r="EM23" s="248"/>
      <c r="EN23" s="248"/>
      <c r="EO23" s="248"/>
      <c r="EP23" s="248"/>
      <c r="EQ23" s="248"/>
      <c r="ER23" s="248"/>
      <c r="ES23" s="248"/>
      <c r="ET23" s="248"/>
      <c r="EU23" s="248"/>
      <c r="EV23" s="248"/>
      <c r="EW23" s="248"/>
      <c r="EX23" s="248"/>
      <c r="EY23" s="248"/>
      <c r="EZ23" s="248"/>
      <c r="FA23" s="248"/>
      <c r="FB23" s="248"/>
      <c r="FC23" s="248"/>
      <c r="FD23" s="248"/>
      <c r="FE23" s="248"/>
      <c r="FF23" s="248"/>
      <c r="FG23" s="248"/>
      <c r="FH23" s="248"/>
      <c r="FI23" s="248"/>
      <c r="FJ23" s="248"/>
      <c r="FK23" s="248"/>
      <c r="FL23" s="248"/>
      <c r="FM23" s="248"/>
      <c r="FN23" s="248"/>
      <c r="FO23" s="248"/>
      <c r="FP23" s="248"/>
      <c r="FQ23" s="248"/>
      <c r="FR23" s="248"/>
      <c r="FS23" s="248"/>
      <c r="FT23" s="248"/>
      <c r="FU23" s="249"/>
      <c r="FV23" s="249"/>
      <c r="FW23" s="249"/>
      <c r="FX23" s="249"/>
      <c r="FY23" s="249"/>
      <c r="FZ23" s="249"/>
      <c r="GA23" s="249"/>
      <c r="GB23" s="249"/>
      <c r="GC23" s="249"/>
      <c r="GD23" s="249"/>
      <c r="GE23" s="249"/>
      <c r="GF23" s="249"/>
      <c r="GG23" s="249"/>
      <c r="GH23" s="249"/>
      <c r="GI23" s="249"/>
      <c r="GJ23" s="249"/>
      <c r="GK23" s="249"/>
      <c r="GL23" s="249"/>
      <c r="GM23" s="249"/>
      <c r="GN23" s="249"/>
      <c r="GO23" s="249"/>
      <c r="GP23" s="249"/>
      <c r="GQ23" s="249"/>
      <c r="GR23" s="249"/>
      <c r="GS23" s="249"/>
      <c r="GT23" s="249"/>
      <c r="GU23" s="249"/>
      <c r="GV23" s="249"/>
      <c r="GW23" s="249"/>
      <c r="GX23" s="249"/>
      <c r="GY23" s="249"/>
      <c r="GZ23" s="249"/>
      <c r="HA23" s="249"/>
      <c r="HB23" s="249"/>
      <c r="HC23" s="249"/>
      <c r="HD23" s="249"/>
      <c r="HE23" s="249"/>
      <c r="HF23" s="249"/>
      <c r="HG23" s="249"/>
      <c r="HH23" s="249"/>
      <c r="HI23" s="249"/>
      <c r="HJ23" s="249"/>
      <c r="HK23" s="249"/>
      <c r="HL23" s="249"/>
      <c r="HM23" s="249"/>
      <c r="HN23" s="249"/>
      <c r="HO23" s="249"/>
      <c r="HP23" s="249"/>
      <c r="HQ23" s="249"/>
      <c r="HR23" s="249"/>
      <c r="HS23" s="249"/>
      <c r="HT23" s="249"/>
      <c r="HU23" s="249"/>
      <c r="HV23" s="249"/>
      <c r="HW23" s="249"/>
      <c r="HX23" s="249"/>
      <c r="HY23" s="249"/>
      <c r="HZ23" s="249"/>
      <c r="IA23" s="249"/>
      <c r="IB23" s="249"/>
      <c r="IC23" s="249"/>
      <c r="ID23" s="249"/>
      <c r="IE23" s="249"/>
      <c r="IF23" s="249"/>
      <c r="IG23" s="249"/>
      <c r="IH23" s="249"/>
      <c r="II23" s="249"/>
      <c r="IJ23" s="249"/>
      <c r="IK23" s="249"/>
      <c r="IL23" s="249"/>
      <c r="IM23" s="249"/>
      <c r="IN23" s="249"/>
      <c r="IO23" s="249"/>
      <c r="IP23" s="249"/>
      <c r="IQ23" s="249"/>
      <c r="IR23" s="249"/>
      <c r="IS23" s="249"/>
      <c r="IT23" s="249"/>
      <c r="IU23" s="249"/>
      <c r="IV23" s="249"/>
      <c r="IW23" s="249"/>
      <c r="IX23" s="249"/>
      <c r="IY23" s="249"/>
      <c r="IZ23" s="249"/>
      <c r="JA23" s="249"/>
      <c r="JB23" s="249"/>
      <c r="JC23" s="249"/>
      <c r="JD23" s="249"/>
      <c r="JE23" s="249"/>
      <c r="JF23" s="249"/>
      <c r="JG23" s="249"/>
      <c r="JH23" s="249"/>
      <c r="JI23" s="249"/>
      <c r="JJ23" s="249"/>
      <c r="JK23" s="249"/>
      <c r="JL23" s="249"/>
      <c r="JM23" s="249"/>
      <c r="JN23" s="249"/>
      <c r="JO23" s="249"/>
      <c r="JP23" s="249"/>
      <c r="JQ23" s="249"/>
      <c r="JR23" s="249"/>
    </row>
    <row r="24" spans="1:278" ht="40.200000000000003" customHeight="1" thickBot="1" x14ac:dyDescent="0.3">
      <c r="A24" s="459"/>
      <c r="B24" s="454"/>
      <c r="C24" s="463"/>
      <c r="D24" s="463"/>
      <c r="E24" s="466"/>
      <c r="F24" s="466"/>
      <c r="G24" s="466"/>
      <c r="H24" s="469"/>
      <c r="I24" s="472"/>
      <c r="J24" s="475"/>
      <c r="K24" s="452"/>
      <c r="L24" s="452"/>
      <c r="M24" s="478"/>
      <c r="N24" s="452"/>
      <c r="O24" s="516"/>
      <c r="P24" s="454"/>
      <c r="Q24" s="454"/>
      <c r="R24" s="456"/>
      <c r="S24" s="456"/>
      <c r="T24" s="454"/>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c r="CP24" s="248"/>
      <c r="CQ24" s="248"/>
      <c r="CR24" s="248"/>
      <c r="CS24" s="248"/>
      <c r="CT24" s="248"/>
      <c r="CU24" s="248"/>
      <c r="CV24" s="248"/>
      <c r="CW24" s="248"/>
      <c r="CX24" s="248"/>
      <c r="CY24" s="248"/>
      <c r="CZ24" s="248"/>
      <c r="DA24" s="248"/>
      <c r="DB24" s="248"/>
      <c r="DC24" s="248"/>
      <c r="DD24" s="248"/>
      <c r="DE24" s="248"/>
      <c r="DF24" s="248"/>
      <c r="DG24" s="248"/>
      <c r="DH24" s="248"/>
      <c r="DI24" s="248"/>
      <c r="DJ24" s="248"/>
      <c r="DK24" s="248"/>
      <c r="DL24" s="248"/>
      <c r="DM24" s="248"/>
      <c r="DN24" s="248"/>
      <c r="DO24" s="248"/>
      <c r="DP24" s="248"/>
      <c r="DQ24" s="248"/>
      <c r="DR24" s="248"/>
      <c r="DS24" s="248"/>
      <c r="DT24" s="248"/>
      <c r="DU24" s="248"/>
      <c r="DV24" s="248"/>
      <c r="DW24" s="248"/>
      <c r="DX24" s="248"/>
      <c r="DY24" s="248"/>
      <c r="DZ24" s="248"/>
      <c r="EA24" s="248"/>
      <c r="EB24" s="248"/>
      <c r="EC24" s="248"/>
      <c r="ED24" s="248"/>
      <c r="EE24" s="248"/>
      <c r="EF24" s="248"/>
      <c r="EG24" s="248"/>
      <c r="EH24" s="248"/>
      <c r="EI24" s="248"/>
      <c r="EJ24" s="248"/>
      <c r="EK24" s="248"/>
      <c r="EL24" s="248"/>
      <c r="EM24" s="248"/>
      <c r="EN24" s="248"/>
      <c r="EO24" s="248"/>
      <c r="EP24" s="248"/>
      <c r="EQ24" s="248"/>
      <c r="ER24" s="248"/>
      <c r="ES24" s="248"/>
      <c r="ET24" s="248"/>
      <c r="EU24" s="248"/>
      <c r="EV24" s="248"/>
      <c r="EW24" s="248"/>
      <c r="EX24" s="248"/>
      <c r="EY24" s="248"/>
      <c r="EZ24" s="248"/>
      <c r="FA24" s="248"/>
      <c r="FB24" s="248"/>
      <c r="FC24" s="248"/>
      <c r="FD24" s="248"/>
      <c r="FE24" s="248"/>
      <c r="FF24" s="248"/>
      <c r="FG24" s="248"/>
      <c r="FH24" s="248"/>
      <c r="FI24" s="248"/>
      <c r="FJ24" s="248"/>
      <c r="FK24" s="248"/>
      <c r="FL24" s="248"/>
      <c r="FM24" s="248"/>
      <c r="FN24" s="248"/>
      <c r="FO24" s="248"/>
      <c r="FP24" s="248"/>
      <c r="FQ24" s="248"/>
      <c r="FR24" s="248"/>
      <c r="FS24" s="248"/>
      <c r="FT24" s="248"/>
      <c r="FU24" s="249"/>
      <c r="FV24" s="249"/>
      <c r="FW24" s="249"/>
      <c r="FX24" s="249"/>
      <c r="FY24" s="249"/>
      <c r="FZ24" s="249"/>
      <c r="GA24" s="249"/>
      <c r="GB24" s="249"/>
      <c r="GC24" s="249"/>
      <c r="GD24" s="249"/>
      <c r="GE24" s="249"/>
      <c r="GF24" s="249"/>
      <c r="GG24" s="249"/>
      <c r="GH24" s="249"/>
      <c r="GI24" s="249"/>
      <c r="GJ24" s="249"/>
      <c r="GK24" s="249"/>
      <c r="GL24" s="249"/>
      <c r="GM24" s="249"/>
      <c r="GN24" s="249"/>
      <c r="GO24" s="249"/>
      <c r="GP24" s="249"/>
      <c r="GQ24" s="249"/>
      <c r="GR24" s="249"/>
      <c r="GS24" s="249"/>
      <c r="GT24" s="249"/>
      <c r="GU24" s="249"/>
      <c r="GV24" s="249"/>
      <c r="GW24" s="249"/>
      <c r="GX24" s="249"/>
      <c r="GY24" s="249"/>
      <c r="GZ24" s="249"/>
      <c r="HA24" s="249"/>
      <c r="HB24" s="249"/>
      <c r="HC24" s="249"/>
      <c r="HD24" s="249"/>
      <c r="HE24" s="249"/>
      <c r="HF24" s="249"/>
      <c r="HG24" s="249"/>
      <c r="HH24" s="249"/>
      <c r="HI24" s="249"/>
      <c r="HJ24" s="249"/>
      <c r="HK24" s="249"/>
      <c r="HL24" s="249"/>
      <c r="HM24" s="249"/>
      <c r="HN24" s="249"/>
      <c r="HO24" s="249"/>
      <c r="HP24" s="249"/>
      <c r="HQ24" s="249"/>
      <c r="HR24" s="249"/>
      <c r="HS24" s="249"/>
      <c r="HT24" s="249"/>
      <c r="HU24" s="249"/>
      <c r="HV24" s="249"/>
      <c r="HW24" s="249"/>
      <c r="HX24" s="249"/>
      <c r="HY24" s="249"/>
      <c r="HZ24" s="249"/>
      <c r="IA24" s="249"/>
      <c r="IB24" s="249"/>
      <c r="IC24" s="249"/>
      <c r="ID24" s="249"/>
      <c r="IE24" s="249"/>
      <c r="IF24" s="249"/>
      <c r="IG24" s="249"/>
      <c r="IH24" s="249"/>
      <c r="II24" s="249"/>
      <c r="IJ24" s="249"/>
      <c r="IK24" s="249"/>
      <c r="IL24" s="249"/>
      <c r="IM24" s="249"/>
      <c r="IN24" s="249"/>
      <c r="IO24" s="249"/>
      <c r="IP24" s="249"/>
      <c r="IQ24" s="249"/>
      <c r="IR24" s="249"/>
      <c r="IS24" s="249"/>
      <c r="IT24" s="249"/>
      <c r="IU24" s="249"/>
      <c r="IV24" s="249"/>
      <c r="IW24" s="249"/>
      <c r="IX24" s="249"/>
      <c r="IY24" s="249"/>
      <c r="IZ24" s="249"/>
      <c r="JA24" s="249"/>
      <c r="JB24" s="249"/>
      <c r="JC24" s="249"/>
      <c r="JD24" s="249"/>
      <c r="JE24" s="249"/>
      <c r="JF24" s="249"/>
      <c r="JG24" s="249"/>
      <c r="JH24" s="249"/>
      <c r="JI24" s="249"/>
      <c r="JJ24" s="249"/>
      <c r="JK24" s="249"/>
      <c r="JL24" s="249"/>
      <c r="JM24" s="249"/>
      <c r="JN24" s="249"/>
      <c r="JO24" s="249"/>
      <c r="JP24" s="249"/>
      <c r="JQ24" s="249"/>
      <c r="JR24" s="249"/>
    </row>
    <row r="25" spans="1:278" ht="40.200000000000003" customHeight="1" x14ac:dyDescent="0.25">
      <c r="A25" s="457">
        <f>'Mapa Final'!A25</f>
        <v>4</v>
      </c>
      <c r="B25" s="460" t="str">
        <f>'Mapa Final'!B25</f>
        <v>Perdida parcial o total de la información (Documentos Físicos)</v>
      </c>
      <c r="C25" s="461" t="str">
        <f>'Mapa Final'!C25</f>
        <v>Afectación en la Prestación del Servicio de Justicia</v>
      </c>
      <c r="D25" s="461" t="str">
        <f>'Mapa Final'!D25</f>
        <v>1) Demora en los procedimientos para la elaboración y administración de copias de
seguridad de los sistemas de información.
2.Extravio al llevar la documentación a autenticar.
3. Posibles daños y extravió de documentos por factores humanos y ambientales
4.Desconocimiento del procedimiento de procesos de Archivo en la recepción, almacenamiento y distribución
5.Alto volumen de carga laboral</v>
      </c>
      <c r="E25" s="464" t="str">
        <f>'Mapa Final'!E25</f>
        <v xml:space="preserve">Posible incumplimiento en los procedimientos internos/ externos establecidos en la manipulación de los documentos, Los medios de almacenamiento escogidos generan un reproceso o se dificulta por el volumen de información que se maneja </v>
      </c>
      <c r="F25" s="464" t="str">
        <f>'Mapa Final'!F25</f>
        <v xml:space="preserve">Posibilidad de pérdida de la documentación tanto en los procesos internos del área y por el traslado de la documentación </v>
      </c>
      <c r="G25" s="464" t="str">
        <f>'Mapa Final'!G25</f>
        <v>Ejecución y Administración de Procesos</v>
      </c>
      <c r="H25" s="467" t="str">
        <f>'Mapa Final'!I25</f>
        <v>Muy Alta</v>
      </c>
      <c r="I25" s="470" t="str">
        <f>'Mapa Final'!L25</f>
        <v>Mayor</v>
      </c>
      <c r="J25" s="473" t="str">
        <f>'Mapa Final'!N25</f>
        <v xml:space="preserve">Alto </v>
      </c>
      <c r="K25" s="450" t="str">
        <f>'Mapa Final'!AA25</f>
        <v>Media</v>
      </c>
      <c r="L25" s="450" t="str">
        <f>'Mapa Final'!AE25</f>
        <v>Mayor</v>
      </c>
      <c r="M25" s="476" t="str">
        <f>'Mapa Final'!AG25</f>
        <v xml:space="preserve">Alto </v>
      </c>
      <c r="N25" s="450" t="str">
        <f>'Mapa Final'!AH25</f>
        <v>Reducir(mitigar)</v>
      </c>
      <c r="O25" s="453" t="s">
        <v>615</v>
      </c>
      <c r="P25" s="453" t="s">
        <v>587</v>
      </c>
      <c r="Q25" s="453"/>
      <c r="R25" s="455">
        <v>44378</v>
      </c>
      <c r="S25" s="455">
        <v>44469</v>
      </c>
      <c r="T25" s="453" t="s">
        <v>594</v>
      </c>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248"/>
      <c r="CM25" s="248"/>
      <c r="CN25" s="248"/>
      <c r="CO25" s="248"/>
      <c r="CP25" s="248"/>
      <c r="CQ25" s="248"/>
      <c r="CR25" s="248"/>
      <c r="CS25" s="248"/>
      <c r="CT25" s="248"/>
      <c r="CU25" s="248"/>
      <c r="CV25" s="248"/>
      <c r="CW25" s="248"/>
      <c r="CX25" s="248"/>
      <c r="CY25" s="248"/>
      <c r="CZ25" s="248"/>
      <c r="DA25" s="248"/>
      <c r="DB25" s="248"/>
      <c r="DC25" s="248"/>
      <c r="DD25" s="248"/>
      <c r="DE25" s="248"/>
      <c r="DF25" s="248"/>
      <c r="DG25" s="248"/>
      <c r="DH25" s="248"/>
      <c r="DI25" s="248"/>
      <c r="DJ25" s="248"/>
      <c r="DK25" s="248"/>
      <c r="DL25" s="248"/>
      <c r="DM25" s="248"/>
      <c r="DN25" s="248"/>
      <c r="DO25" s="248"/>
      <c r="DP25" s="248"/>
      <c r="DQ25" s="248"/>
      <c r="DR25" s="248"/>
      <c r="DS25" s="248"/>
      <c r="DT25" s="248"/>
      <c r="DU25" s="248"/>
      <c r="DV25" s="248"/>
      <c r="DW25" s="248"/>
      <c r="DX25" s="248"/>
      <c r="DY25" s="248"/>
      <c r="DZ25" s="248"/>
      <c r="EA25" s="248"/>
      <c r="EB25" s="248"/>
      <c r="EC25" s="248"/>
      <c r="ED25" s="248"/>
      <c r="EE25" s="248"/>
      <c r="EF25" s="248"/>
      <c r="EG25" s="248"/>
      <c r="EH25" s="248"/>
      <c r="EI25" s="248"/>
      <c r="EJ25" s="248"/>
      <c r="EK25" s="248"/>
      <c r="EL25" s="248"/>
      <c r="EM25" s="248"/>
      <c r="EN25" s="248"/>
      <c r="EO25" s="248"/>
      <c r="EP25" s="248"/>
      <c r="EQ25" s="248"/>
      <c r="ER25" s="248"/>
      <c r="ES25" s="248"/>
      <c r="ET25" s="248"/>
      <c r="EU25" s="248"/>
      <c r="EV25" s="248"/>
      <c r="EW25" s="248"/>
      <c r="EX25" s="248"/>
      <c r="EY25" s="248"/>
      <c r="EZ25" s="248"/>
      <c r="FA25" s="248"/>
      <c r="FB25" s="248"/>
      <c r="FC25" s="248"/>
      <c r="FD25" s="248"/>
      <c r="FE25" s="248"/>
      <c r="FF25" s="248"/>
      <c r="FG25" s="248"/>
      <c r="FH25" s="248"/>
      <c r="FI25" s="248"/>
      <c r="FJ25" s="248"/>
      <c r="FK25" s="248"/>
      <c r="FL25" s="248"/>
      <c r="FM25" s="248"/>
      <c r="FN25" s="248"/>
      <c r="FO25" s="248"/>
      <c r="FP25" s="248"/>
      <c r="FQ25" s="248"/>
      <c r="FR25" s="248"/>
      <c r="FS25" s="248"/>
      <c r="FT25" s="248"/>
      <c r="FU25" s="249"/>
      <c r="FV25" s="249"/>
      <c r="FW25" s="249"/>
      <c r="FX25" s="249"/>
      <c r="FY25" s="249"/>
      <c r="FZ25" s="249"/>
      <c r="GA25" s="249"/>
      <c r="GB25" s="249"/>
      <c r="GC25" s="249"/>
      <c r="GD25" s="249"/>
      <c r="GE25" s="249"/>
      <c r="GF25" s="249"/>
      <c r="GG25" s="249"/>
      <c r="GH25" s="249"/>
      <c r="GI25" s="249"/>
      <c r="GJ25" s="249"/>
      <c r="GK25" s="249"/>
      <c r="GL25" s="249"/>
      <c r="GM25" s="249"/>
      <c r="GN25" s="249"/>
      <c r="GO25" s="249"/>
      <c r="GP25" s="249"/>
      <c r="GQ25" s="249"/>
      <c r="GR25" s="249"/>
      <c r="GS25" s="249"/>
      <c r="GT25" s="249"/>
      <c r="GU25" s="249"/>
      <c r="GV25" s="249"/>
      <c r="GW25" s="249"/>
      <c r="GX25" s="249"/>
      <c r="GY25" s="249"/>
      <c r="GZ25" s="249"/>
      <c r="HA25" s="249"/>
      <c r="HB25" s="249"/>
      <c r="HC25" s="249"/>
      <c r="HD25" s="249"/>
      <c r="HE25" s="249"/>
      <c r="HF25" s="249"/>
      <c r="HG25" s="249"/>
      <c r="HH25" s="249"/>
      <c r="HI25" s="249"/>
      <c r="HJ25" s="249"/>
      <c r="HK25" s="249"/>
      <c r="HL25" s="249"/>
      <c r="HM25" s="249"/>
      <c r="HN25" s="249"/>
      <c r="HO25" s="249"/>
      <c r="HP25" s="249"/>
      <c r="HQ25" s="249"/>
      <c r="HR25" s="249"/>
      <c r="HS25" s="249"/>
      <c r="HT25" s="249"/>
      <c r="HU25" s="249"/>
      <c r="HV25" s="249"/>
      <c r="HW25" s="249"/>
      <c r="HX25" s="249"/>
      <c r="HY25" s="249"/>
      <c r="HZ25" s="249"/>
      <c r="IA25" s="249"/>
      <c r="IB25" s="249"/>
      <c r="IC25" s="249"/>
      <c r="ID25" s="249"/>
      <c r="IE25" s="249"/>
      <c r="IF25" s="249"/>
      <c r="IG25" s="249"/>
      <c r="IH25" s="249"/>
      <c r="II25" s="249"/>
      <c r="IJ25" s="249"/>
      <c r="IK25" s="249"/>
      <c r="IL25" s="249"/>
      <c r="IM25" s="249"/>
      <c r="IN25" s="249"/>
      <c r="IO25" s="249"/>
      <c r="IP25" s="249"/>
      <c r="IQ25" s="249"/>
      <c r="IR25" s="249"/>
      <c r="IS25" s="249"/>
      <c r="IT25" s="249"/>
      <c r="IU25" s="249"/>
      <c r="IV25" s="249"/>
      <c r="IW25" s="249"/>
      <c r="IX25" s="249"/>
      <c r="IY25" s="249"/>
      <c r="IZ25" s="249"/>
      <c r="JA25" s="249"/>
      <c r="JB25" s="249"/>
      <c r="JC25" s="249"/>
      <c r="JD25" s="249"/>
      <c r="JE25" s="249"/>
      <c r="JF25" s="249"/>
      <c r="JG25" s="249"/>
      <c r="JH25" s="249"/>
      <c r="JI25" s="249"/>
      <c r="JJ25" s="249"/>
      <c r="JK25" s="249"/>
      <c r="JL25" s="249"/>
      <c r="JM25" s="249"/>
      <c r="JN25" s="249"/>
      <c r="JO25" s="249"/>
      <c r="JP25" s="249"/>
      <c r="JQ25" s="249"/>
      <c r="JR25" s="249"/>
    </row>
    <row r="26" spans="1:278" ht="40.200000000000003" customHeight="1" x14ac:dyDescent="0.25">
      <c r="A26" s="458"/>
      <c r="B26" s="338"/>
      <c r="C26" s="462"/>
      <c r="D26" s="462"/>
      <c r="E26" s="465"/>
      <c r="F26" s="465"/>
      <c r="G26" s="465"/>
      <c r="H26" s="468"/>
      <c r="I26" s="471"/>
      <c r="J26" s="474"/>
      <c r="K26" s="451"/>
      <c r="L26" s="451"/>
      <c r="M26" s="477"/>
      <c r="N26" s="451"/>
      <c r="O26" s="338"/>
      <c r="P26" s="338"/>
      <c r="Q26" s="338"/>
      <c r="R26" s="376"/>
      <c r="S26" s="376"/>
      <c r="T26" s="33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c r="BS26" s="248"/>
      <c r="BT26" s="248"/>
      <c r="BU26" s="248"/>
      <c r="BV26" s="248"/>
      <c r="BW26" s="248"/>
      <c r="BX26" s="248"/>
      <c r="BY26" s="248"/>
      <c r="BZ26" s="248"/>
      <c r="CA26" s="248"/>
      <c r="CB26" s="248"/>
      <c r="CC26" s="248"/>
      <c r="CD26" s="248"/>
      <c r="CE26" s="248"/>
      <c r="CF26" s="248"/>
      <c r="CG26" s="248"/>
      <c r="CH26" s="248"/>
      <c r="CI26" s="248"/>
      <c r="CJ26" s="248"/>
      <c r="CK26" s="248"/>
      <c r="CL26" s="248"/>
      <c r="CM26" s="248"/>
      <c r="CN26" s="248"/>
      <c r="CO26" s="248"/>
      <c r="CP26" s="248"/>
      <c r="CQ26" s="248"/>
      <c r="CR26" s="248"/>
      <c r="CS26" s="248"/>
      <c r="CT26" s="248"/>
      <c r="CU26" s="248"/>
      <c r="CV26" s="248"/>
      <c r="CW26" s="248"/>
      <c r="CX26" s="248"/>
      <c r="CY26" s="248"/>
      <c r="CZ26" s="248"/>
      <c r="DA26" s="248"/>
      <c r="DB26" s="248"/>
      <c r="DC26" s="248"/>
      <c r="DD26" s="248"/>
      <c r="DE26" s="248"/>
      <c r="DF26" s="248"/>
      <c r="DG26" s="248"/>
      <c r="DH26" s="248"/>
      <c r="DI26" s="248"/>
      <c r="DJ26" s="248"/>
      <c r="DK26" s="248"/>
      <c r="DL26" s="248"/>
      <c r="DM26" s="248"/>
      <c r="DN26" s="248"/>
      <c r="DO26" s="248"/>
      <c r="DP26" s="248"/>
      <c r="DQ26" s="248"/>
      <c r="DR26" s="248"/>
      <c r="DS26" s="248"/>
      <c r="DT26" s="248"/>
      <c r="DU26" s="248"/>
      <c r="DV26" s="248"/>
      <c r="DW26" s="248"/>
      <c r="DX26" s="248"/>
      <c r="DY26" s="248"/>
      <c r="DZ26" s="248"/>
      <c r="EA26" s="248"/>
      <c r="EB26" s="248"/>
      <c r="EC26" s="248"/>
      <c r="ED26" s="248"/>
      <c r="EE26" s="248"/>
      <c r="EF26" s="248"/>
      <c r="EG26" s="248"/>
      <c r="EH26" s="248"/>
      <c r="EI26" s="248"/>
      <c r="EJ26" s="248"/>
      <c r="EK26" s="248"/>
      <c r="EL26" s="248"/>
      <c r="EM26" s="248"/>
      <c r="EN26" s="248"/>
      <c r="EO26" s="248"/>
      <c r="EP26" s="248"/>
      <c r="EQ26" s="248"/>
      <c r="ER26" s="248"/>
      <c r="ES26" s="248"/>
      <c r="ET26" s="248"/>
      <c r="EU26" s="248"/>
      <c r="EV26" s="248"/>
      <c r="EW26" s="248"/>
      <c r="EX26" s="248"/>
      <c r="EY26" s="248"/>
      <c r="EZ26" s="248"/>
      <c r="FA26" s="248"/>
      <c r="FB26" s="248"/>
      <c r="FC26" s="248"/>
      <c r="FD26" s="248"/>
      <c r="FE26" s="248"/>
      <c r="FF26" s="248"/>
      <c r="FG26" s="248"/>
      <c r="FH26" s="248"/>
      <c r="FI26" s="248"/>
      <c r="FJ26" s="248"/>
      <c r="FK26" s="248"/>
      <c r="FL26" s="248"/>
      <c r="FM26" s="248"/>
      <c r="FN26" s="248"/>
      <c r="FO26" s="248"/>
      <c r="FP26" s="248"/>
      <c r="FQ26" s="248"/>
      <c r="FR26" s="248"/>
      <c r="FS26" s="248"/>
      <c r="FT26" s="248"/>
      <c r="FU26" s="249"/>
      <c r="FV26" s="249"/>
      <c r="FW26" s="249"/>
      <c r="FX26" s="249"/>
      <c r="FY26" s="249"/>
      <c r="FZ26" s="249"/>
      <c r="GA26" s="249"/>
      <c r="GB26" s="249"/>
      <c r="GC26" s="249"/>
      <c r="GD26" s="249"/>
      <c r="GE26" s="249"/>
      <c r="GF26" s="249"/>
      <c r="GG26" s="249"/>
      <c r="GH26" s="249"/>
      <c r="GI26" s="249"/>
      <c r="GJ26" s="249"/>
      <c r="GK26" s="249"/>
      <c r="GL26" s="249"/>
      <c r="GM26" s="249"/>
      <c r="GN26" s="249"/>
      <c r="GO26" s="249"/>
      <c r="GP26" s="249"/>
      <c r="GQ26" s="249"/>
      <c r="GR26" s="249"/>
      <c r="GS26" s="249"/>
      <c r="GT26" s="249"/>
      <c r="GU26" s="249"/>
      <c r="GV26" s="249"/>
      <c r="GW26" s="249"/>
      <c r="GX26" s="249"/>
      <c r="GY26" s="249"/>
      <c r="GZ26" s="249"/>
      <c r="HA26" s="249"/>
      <c r="HB26" s="249"/>
      <c r="HC26" s="249"/>
      <c r="HD26" s="249"/>
      <c r="HE26" s="249"/>
      <c r="HF26" s="249"/>
      <c r="HG26" s="249"/>
      <c r="HH26" s="249"/>
      <c r="HI26" s="249"/>
      <c r="HJ26" s="249"/>
      <c r="HK26" s="249"/>
      <c r="HL26" s="249"/>
      <c r="HM26" s="249"/>
      <c r="HN26" s="249"/>
      <c r="HO26" s="249"/>
      <c r="HP26" s="249"/>
      <c r="HQ26" s="249"/>
      <c r="HR26" s="249"/>
      <c r="HS26" s="249"/>
      <c r="HT26" s="249"/>
      <c r="HU26" s="249"/>
      <c r="HV26" s="249"/>
      <c r="HW26" s="249"/>
      <c r="HX26" s="249"/>
      <c r="HY26" s="249"/>
      <c r="HZ26" s="249"/>
      <c r="IA26" s="249"/>
      <c r="IB26" s="249"/>
      <c r="IC26" s="249"/>
      <c r="ID26" s="249"/>
      <c r="IE26" s="249"/>
      <c r="IF26" s="249"/>
      <c r="IG26" s="249"/>
      <c r="IH26" s="249"/>
      <c r="II26" s="249"/>
      <c r="IJ26" s="249"/>
      <c r="IK26" s="249"/>
      <c r="IL26" s="249"/>
      <c r="IM26" s="249"/>
      <c r="IN26" s="249"/>
      <c r="IO26" s="249"/>
      <c r="IP26" s="249"/>
      <c r="IQ26" s="249"/>
      <c r="IR26" s="249"/>
      <c r="IS26" s="249"/>
      <c r="IT26" s="249"/>
      <c r="IU26" s="249"/>
      <c r="IV26" s="249"/>
      <c r="IW26" s="249"/>
      <c r="IX26" s="249"/>
      <c r="IY26" s="249"/>
      <c r="IZ26" s="249"/>
      <c r="JA26" s="249"/>
      <c r="JB26" s="249"/>
      <c r="JC26" s="249"/>
      <c r="JD26" s="249"/>
      <c r="JE26" s="249"/>
      <c r="JF26" s="249"/>
      <c r="JG26" s="249"/>
      <c r="JH26" s="249"/>
      <c r="JI26" s="249"/>
      <c r="JJ26" s="249"/>
      <c r="JK26" s="249"/>
      <c r="JL26" s="249"/>
      <c r="JM26" s="249"/>
      <c r="JN26" s="249"/>
      <c r="JO26" s="249"/>
      <c r="JP26" s="249"/>
      <c r="JQ26" s="249"/>
      <c r="JR26" s="249"/>
    </row>
    <row r="27" spans="1:278" ht="40.200000000000003" customHeight="1" x14ac:dyDescent="0.25">
      <c r="A27" s="458"/>
      <c r="B27" s="338"/>
      <c r="C27" s="462"/>
      <c r="D27" s="462"/>
      <c r="E27" s="465"/>
      <c r="F27" s="465"/>
      <c r="G27" s="465"/>
      <c r="H27" s="468"/>
      <c r="I27" s="471"/>
      <c r="J27" s="474"/>
      <c r="K27" s="451"/>
      <c r="L27" s="451"/>
      <c r="M27" s="477"/>
      <c r="N27" s="451"/>
      <c r="O27" s="338"/>
      <c r="P27" s="338"/>
      <c r="Q27" s="338"/>
      <c r="R27" s="376"/>
      <c r="S27" s="376"/>
      <c r="T27" s="33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c r="CP27" s="248"/>
      <c r="CQ27" s="248"/>
      <c r="CR27" s="248"/>
      <c r="CS27" s="248"/>
      <c r="CT27" s="248"/>
      <c r="CU27" s="248"/>
      <c r="CV27" s="248"/>
      <c r="CW27" s="248"/>
      <c r="CX27" s="248"/>
      <c r="CY27" s="248"/>
      <c r="CZ27" s="248"/>
      <c r="DA27" s="248"/>
      <c r="DB27" s="248"/>
      <c r="DC27" s="248"/>
      <c r="DD27" s="248"/>
      <c r="DE27" s="248"/>
      <c r="DF27" s="248"/>
      <c r="DG27" s="248"/>
      <c r="DH27" s="248"/>
      <c r="DI27" s="248"/>
      <c r="DJ27" s="248"/>
      <c r="DK27" s="248"/>
      <c r="DL27" s="248"/>
      <c r="DM27" s="248"/>
      <c r="DN27" s="248"/>
      <c r="DO27" s="248"/>
      <c r="DP27" s="248"/>
      <c r="DQ27" s="248"/>
      <c r="DR27" s="248"/>
      <c r="DS27" s="248"/>
      <c r="DT27" s="248"/>
      <c r="DU27" s="248"/>
      <c r="DV27" s="248"/>
      <c r="DW27" s="248"/>
      <c r="DX27" s="248"/>
      <c r="DY27" s="248"/>
      <c r="DZ27" s="248"/>
      <c r="EA27" s="248"/>
      <c r="EB27" s="248"/>
      <c r="EC27" s="248"/>
      <c r="ED27" s="248"/>
      <c r="EE27" s="248"/>
      <c r="EF27" s="248"/>
      <c r="EG27" s="248"/>
      <c r="EH27" s="248"/>
      <c r="EI27" s="248"/>
      <c r="EJ27" s="248"/>
      <c r="EK27" s="248"/>
      <c r="EL27" s="248"/>
      <c r="EM27" s="248"/>
      <c r="EN27" s="248"/>
      <c r="EO27" s="248"/>
      <c r="EP27" s="248"/>
      <c r="EQ27" s="248"/>
      <c r="ER27" s="248"/>
      <c r="ES27" s="248"/>
      <c r="ET27" s="248"/>
      <c r="EU27" s="248"/>
      <c r="EV27" s="248"/>
      <c r="EW27" s="248"/>
      <c r="EX27" s="248"/>
      <c r="EY27" s="248"/>
      <c r="EZ27" s="248"/>
      <c r="FA27" s="248"/>
      <c r="FB27" s="248"/>
      <c r="FC27" s="248"/>
      <c r="FD27" s="248"/>
      <c r="FE27" s="248"/>
      <c r="FF27" s="248"/>
      <c r="FG27" s="248"/>
      <c r="FH27" s="248"/>
      <c r="FI27" s="248"/>
      <c r="FJ27" s="248"/>
      <c r="FK27" s="248"/>
      <c r="FL27" s="248"/>
      <c r="FM27" s="248"/>
      <c r="FN27" s="248"/>
      <c r="FO27" s="248"/>
      <c r="FP27" s="248"/>
      <c r="FQ27" s="248"/>
      <c r="FR27" s="248"/>
      <c r="FS27" s="248"/>
      <c r="FT27" s="248"/>
      <c r="FU27" s="249"/>
      <c r="FV27" s="249"/>
      <c r="FW27" s="249"/>
      <c r="FX27" s="249"/>
      <c r="FY27" s="249"/>
      <c r="FZ27" s="249"/>
      <c r="GA27" s="249"/>
      <c r="GB27" s="249"/>
      <c r="GC27" s="249"/>
      <c r="GD27" s="249"/>
      <c r="GE27" s="249"/>
      <c r="GF27" s="249"/>
      <c r="GG27" s="249"/>
      <c r="GH27" s="249"/>
      <c r="GI27" s="249"/>
      <c r="GJ27" s="249"/>
      <c r="GK27" s="249"/>
      <c r="GL27" s="249"/>
      <c r="GM27" s="249"/>
      <c r="GN27" s="249"/>
      <c r="GO27" s="249"/>
      <c r="GP27" s="249"/>
      <c r="GQ27" s="249"/>
      <c r="GR27" s="249"/>
      <c r="GS27" s="249"/>
      <c r="GT27" s="249"/>
      <c r="GU27" s="249"/>
      <c r="GV27" s="249"/>
      <c r="GW27" s="249"/>
      <c r="GX27" s="249"/>
      <c r="GY27" s="249"/>
      <c r="GZ27" s="249"/>
      <c r="HA27" s="249"/>
      <c r="HB27" s="249"/>
      <c r="HC27" s="249"/>
      <c r="HD27" s="249"/>
      <c r="HE27" s="249"/>
      <c r="HF27" s="249"/>
      <c r="HG27" s="249"/>
      <c r="HH27" s="249"/>
      <c r="HI27" s="249"/>
      <c r="HJ27" s="249"/>
      <c r="HK27" s="249"/>
      <c r="HL27" s="249"/>
      <c r="HM27" s="249"/>
      <c r="HN27" s="249"/>
      <c r="HO27" s="249"/>
      <c r="HP27" s="249"/>
      <c r="HQ27" s="249"/>
      <c r="HR27" s="249"/>
      <c r="HS27" s="249"/>
      <c r="HT27" s="249"/>
      <c r="HU27" s="249"/>
      <c r="HV27" s="249"/>
      <c r="HW27" s="249"/>
      <c r="HX27" s="249"/>
      <c r="HY27" s="249"/>
      <c r="HZ27" s="249"/>
      <c r="IA27" s="249"/>
      <c r="IB27" s="249"/>
      <c r="IC27" s="249"/>
      <c r="ID27" s="249"/>
      <c r="IE27" s="249"/>
      <c r="IF27" s="249"/>
      <c r="IG27" s="249"/>
      <c r="IH27" s="249"/>
      <c r="II27" s="249"/>
      <c r="IJ27" s="249"/>
      <c r="IK27" s="249"/>
      <c r="IL27" s="249"/>
      <c r="IM27" s="249"/>
      <c r="IN27" s="249"/>
      <c r="IO27" s="249"/>
      <c r="IP27" s="249"/>
      <c r="IQ27" s="249"/>
      <c r="IR27" s="249"/>
      <c r="IS27" s="249"/>
      <c r="IT27" s="249"/>
      <c r="IU27" s="249"/>
      <c r="IV27" s="249"/>
      <c r="IW27" s="249"/>
      <c r="IX27" s="249"/>
      <c r="IY27" s="249"/>
      <c r="IZ27" s="249"/>
      <c r="JA27" s="249"/>
      <c r="JB27" s="249"/>
      <c r="JC27" s="249"/>
      <c r="JD27" s="249"/>
      <c r="JE27" s="249"/>
      <c r="JF27" s="249"/>
      <c r="JG27" s="249"/>
      <c r="JH27" s="249"/>
      <c r="JI27" s="249"/>
      <c r="JJ27" s="249"/>
      <c r="JK27" s="249"/>
      <c r="JL27" s="249"/>
      <c r="JM27" s="249"/>
      <c r="JN27" s="249"/>
      <c r="JO27" s="249"/>
      <c r="JP27" s="249"/>
      <c r="JQ27" s="249"/>
      <c r="JR27" s="249"/>
    </row>
    <row r="28" spans="1:278" ht="40.200000000000003" customHeight="1" x14ac:dyDescent="0.25">
      <c r="A28" s="458"/>
      <c r="B28" s="338"/>
      <c r="C28" s="462"/>
      <c r="D28" s="462"/>
      <c r="E28" s="465"/>
      <c r="F28" s="465"/>
      <c r="G28" s="465"/>
      <c r="H28" s="468"/>
      <c r="I28" s="471"/>
      <c r="J28" s="474"/>
      <c r="K28" s="451"/>
      <c r="L28" s="451"/>
      <c r="M28" s="477"/>
      <c r="N28" s="451"/>
      <c r="O28" s="338"/>
      <c r="P28" s="338"/>
      <c r="Q28" s="338"/>
      <c r="R28" s="376"/>
      <c r="S28" s="376"/>
      <c r="T28" s="33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c r="DB28" s="248"/>
      <c r="DC28" s="248"/>
      <c r="DD28" s="248"/>
      <c r="DE28" s="248"/>
      <c r="DF28" s="248"/>
      <c r="DG28" s="248"/>
      <c r="DH28" s="248"/>
      <c r="DI28" s="248"/>
      <c r="DJ28" s="248"/>
      <c r="DK28" s="248"/>
      <c r="DL28" s="248"/>
      <c r="DM28" s="248"/>
      <c r="DN28" s="248"/>
      <c r="DO28" s="248"/>
      <c r="DP28" s="248"/>
      <c r="DQ28" s="248"/>
      <c r="DR28" s="248"/>
      <c r="DS28" s="248"/>
      <c r="DT28" s="248"/>
      <c r="DU28" s="248"/>
      <c r="DV28" s="248"/>
      <c r="DW28" s="248"/>
      <c r="DX28" s="248"/>
      <c r="DY28" s="248"/>
      <c r="DZ28" s="248"/>
      <c r="EA28" s="248"/>
      <c r="EB28" s="248"/>
      <c r="EC28" s="248"/>
      <c r="ED28" s="248"/>
      <c r="EE28" s="248"/>
      <c r="EF28" s="248"/>
      <c r="EG28" s="248"/>
      <c r="EH28" s="248"/>
      <c r="EI28" s="248"/>
      <c r="EJ28" s="248"/>
      <c r="EK28" s="248"/>
      <c r="EL28" s="248"/>
      <c r="EM28" s="248"/>
      <c r="EN28" s="248"/>
      <c r="EO28" s="248"/>
      <c r="EP28" s="248"/>
      <c r="EQ28" s="248"/>
      <c r="ER28" s="248"/>
      <c r="ES28" s="248"/>
      <c r="ET28" s="248"/>
      <c r="EU28" s="248"/>
      <c r="EV28" s="248"/>
      <c r="EW28" s="248"/>
      <c r="EX28" s="248"/>
      <c r="EY28" s="248"/>
      <c r="EZ28" s="248"/>
      <c r="FA28" s="248"/>
      <c r="FB28" s="248"/>
      <c r="FC28" s="248"/>
      <c r="FD28" s="248"/>
      <c r="FE28" s="248"/>
      <c r="FF28" s="248"/>
      <c r="FG28" s="248"/>
      <c r="FH28" s="248"/>
      <c r="FI28" s="248"/>
      <c r="FJ28" s="248"/>
      <c r="FK28" s="248"/>
      <c r="FL28" s="248"/>
      <c r="FM28" s="248"/>
      <c r="FN28" s="248"/>
      <c r="FO28" s="248"/>
      <c r="FP28" s="248"/>
      <c r="FQ28" s="248"/>
      <c r="FR28" s="248"/>
      <c r="FS28" s="248"/>
      <c r="FT28" s="248"/>
      <c r="FU28" s="249"/>
      <c r="FV28" s="249"/>
      <c r="FW28" s="249"/>
      <c r="FX28" s="249"/>
      <c r="FY28" s="249"/>
      <c r="FZ28" s="249"/>
      <c r="GA28" s="249"/>
      <c r="GB28" s="249"/>
      <c r="GC28" s="249"/>
      <c r="GD28" s="249"/>
      <c r="GE28" s="249"/>
      <c r="GF28" s="249"/>
      <c r="GG28" s="249"/>
      <c r="GH28" s="249"/>
      <c r="GI28" s="249"/>
      <c r="GJ28" s="249"/>
      <c r="GK28" s="249"/>
      <c r="GL28" s="249"/>
      <c r="GM28" s="249"/>
      <c r="GN28" s="249"/>
      <c r="GO28" s="249"/>
      <c r="GP28" s="249"/>
      <c r="GQ28" s="249"/>
      <c r="GR28" s="249"/>
      <c r="GS28" s="249"/>
      <c r="GT28" s="249"/>
      <c r="GU28" s="249"/>
      <c r="GV28" s="249"/>
      <c r="GW28" s="249"/>
      <c r="GX28" s="249"/>
      <c r="GY28" s="249"/>
      <c r="GZ28" s="249"/>
      <c r="HA28" s="249"/>
      <c r="HB28" s="249"/>
      <c r="HC28" s="249"/>
      <c r="HD28" s="249"/>
      <c r="HE28" s="249"/>
      <c r="HF28" s="249"/>
      <c r="HG28" s="249"/>
      <c r="HH28" s="249"/>
      <c r="HI28" s="249"/>
      <c r="HJ28" s="249"/>
      <c r="HK28" s="249"/>
      <c r="HL28" s="249"/>
      <c r="HM28" s="249"/>
      <c r="HN28" s="249"/>
      <c r="HO28" s="249"/>
      <c r="HP28" s="249"/>
      <c r="HQ28" s="249"/>
      <c r="HR28" s="249"/>
      <c r="HS28" s="249"/>
      <c r="HT28" s="249"/>
      <c r="HU28" s="249"/>
      <c r="HV28" s="249"/>
      <c r="HW28" s="249"/>
      <c r="HX28" s="249"/>
      <c r="HY28" s="249"/>
      <c r="HZ28" s="249"/>
      <c r="IA28" s="249"/>
      <c r="IB28" s="249"/>
      <c r="IC28" s="249"/>
      <c r="ID28" s="249"/>
      <c r="IE28" s="249"/>
      <c r="IF28" s="249"/>
      <c r="IG28" s="249"/>
      <c r="IH28" s="249"/>
      <c r="II28" s="249"/>
      <c r="IJ28" s="249"/>
      <c r="IK28" s="249"/>
      <c r="IL28" s="249"/>
      <c r="IM28" s="249"/>
      <c r="IN28" s="249"/>
      <c r="IO28" s="249"/>
      <c r="IP28" s="249"/>
      <c r="IQ28" s="249"/>
      <c r="IR28" s="249"/>
      <c r="IS28" s="249"/>
      <c r="IT28" s="249"/>
      <c r="IU28" s="249"/>
      <c r="IV28" s="249"/>
      <c r="IW28" s="249"/>
      <c r="IX28" s="249"/>
      <c r="IY28" s="249"/>
      <c r="IZ28" s="249"/>
      <c r="JA28" s="249"/>
      <c r="JB28" s="249"/>
      <c r="JC28" s="249"/>
      <c r="JD28" s="249"/>
      <c r="JE28" s="249"/>
      <c r="JF28" s="249"/>
      <c r="JG28" s="249"/>
      <c r="JH28" s="249"/>
      <c r="JI28" s="249"/>
      <c r="JJ28" s="249"/>
      <c r="JK28" s="249"/>
      <c r="JL28" s="249"/>
      <c r="JM28" s="249"/>
      <c r="JN28" s="249"/>
      <c r="JO28" s="249"/>
      <c r="JP28" s="249"/>
      <c r="JQ28" s="249"/>
      <c r="JR28" s="249"/>
    </row>
    <row r="29" spans="1:278" ht="40.200000000000003" customHeight="1" thickBot="1" x14ac:dyDescent="0.3">
      <c r="A29" s="459"/>
      <c r="B29" s="454"/>
      <c r="C29" s="463"/>
      <c r="D29" s="463"/>
      <c r="E29" s="466"/>
      <c r="F29" s="466"/>
      <c r="G29" s="466"/>
      <c r="H29" s="469"/>
      <c r="I29" s="472"/>
      <c r="J29" s="475"/>
      <c r="K29" s="452"/>
      <c r="L29" s="452"/>
      <c r="M29" s="478"/>
      <c r="N29" s="452"/>
      <c r="O29" s="454"/>
      <c r="P29" s="454"/>
      <c r="Q29" s="454"/>
      <c r="R29" s="456"/>
      <c r="S29" s="456"/>
      <c r="T29" s="454"/>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248"/>
      <c r="CM29" s="248"/>
      <c r="CN29" s="248"/>
      <c r="CO29" s="248"/>
      <c r="CP29" s="248"/>
      <c r="CQ29" s="248"/>
      <c r="CR29" s="248"/>
      <c r="CS29" s="248"/>
      <c r="CT29" s="248"/>
      <c r="CU29" s="248"/>
      <c r="CV29" s="248"/>
      <c r="CW29" s="248"/>
      <c r="CX29" s="248"/>
      <c r="CY29" s="248"/>
      <c r="CZ29" s="248"/>
      <c r="DA29" s="248"/>
      <c r="DB29" s="248"/>
      <c r="DC29" s="248"/>
      <c r="DD29" s="248"/>
      <c r="DE29" s="248"/>
      <c r="DF29" s="248"/>
      <c r="DG29" s="248"/>
      <c r="DH29" s="248"/>
      <c r="DI29" s="248"/>
      <c r="DJ29" s="248"/>
      <c r="DK29" s="248"/>
      <c r="DL29" s="248"/>
      <c r="DM29" s="248"/>
      <c r="DN29" s="248"/>
      <c r="DO29" s="248"/>
      <c r="DP29" s="248"/>
      <c r="DQ29" s="248"/>
      <c r="DR29" s="248"/>
      <c r="DS29" s="248"/>
      <c r="DT29" s="248"/>
      <c r="DU29" s="248"/>
      <c r="DV29" s="248"/>
      <c r="DW29" s="248"/>
      <c r="DX29" s="248"/>
      <c r="DY29" s="248"/>
      <c r="DZ29" s="248"/>
      <c r="EA29" s="248"/>
      <c r="EB29" s="248"/>
      <c r="EC29" s="248"/>
      <c r="ED29" s="248"/>
      <c r="EE29" s="248"/>
      <c r="EF29" s="248"/>
      <c r="EG29" s="248"/>
      <c r="EH29" s="248"/>
      <c r="EI29" s="248"/>
      <c r="EJ29" s="248"/>
      <c r="EK29" s="248"/>
      <c r="EL29" s="248"/>
      <c r="EM29" s="248"/>
      <c r="EN29" s="248"/>
      <c r="EO29" s="248"/>
      <c r="EP29" s="248"/>
      <c r="EQ29" s="248"/>
      <c r="ER29" s="248"/>
      <c r="ES29" s="248"/>
      <c r="ET29" s="248"/>
      <c r="EU29" s="248"/>
      <c r="EV29" s="248"/>
      <c r="EW29" s="248"/>
      <c r="EX29" s="248"/>
      <c r="EY29" s="248"/>
      <c r="EZ29" s="248"/>
      <c r="FA29" s="248"/>
      <c r="FB29" s="248"/>
      <c r="FC29" s="248"/>
      <c r="FD29" s="248"/>
      <c r="FE29" s="248"/>
      <c r="FF29" s="248"/>
      <c r="FG29" s="248"/>
      <c r="FH29" s="248"/>
      <c r="FI29" s="248"/>
      <c r="FJ29" s="248"/>
      <c r="FK29" s="248"/>
      <c r="FL29" s="248"/>
      <c r="FM29" s="248"/>
      <c r="FN29" s="248"/>
      <c r="FO29" s="248"/>
      <c r="FP29" s="248"/>
      <c r="FQ29" s="248"/>
      <c r="FR29" s="248"/>
      <c r="FS29" s="248"/>
      <c r="FT29" s="248"/>
      <c r="FU29" s="249"/>
      <c r="FV29" s="249"/>
      <c r="FW29" s="249"/>
      <c r="FX29" s="249"/>
      <c r="FY29" s="249"/>
      <c r="FZ29" s="249"/>
      <c r="GA29" s="249"/>
      <c r="GB29" s="249"/>
      <c r="GC29" s="249"/>
      <c r="GD29" s="249"/>
      <c r="GE29" s="249"/>
      <c r="GF29" s="249"/>
      <c r="GG29" s="249"/>
      <c r="GH29" s="249"/>
      <c r="GI29" s="249"/>
      <c r="GJ29" s="249"/>
      <c r="GK29" s="249"/>
      <c r="GL29" s="249"/>
      <c r="GM29" s="249"/>
      <c r="GN29" s="249"/>
      <c r="GO29" s="249"/>
      <c r="GP29" s="249"/>
      <c r="GQ29" s="249"/>
      <c r="GR29" s="249"/>
      <c r="GS29" s="249"/>
      <c r="GT29" s="249"/>
      <c r="GU29" s="249"/>
      <c r="GV29" s="249"/>
      <c r="GW29" s="249"/>
      <c r="GX29" s="249"/>
      <c r="GY29" s="249"/>
      <c r="GZ29" s="249"/>
      <c r="HA29" s="249"/>
      <c r="HB29" s="249"/>
      <c r="HC29" s="249"/>
      <c r="HD29" s="249"/>
      <c r="HE29" s="249"/>
      <c r="HF29" s="249"/>
      <c r="HG29" s="249"/>
      <c r="HH29" s="249"/>
      <c r="HI29" s="249"/>
      <c r="HJ29" s="249"/>
      <c r="HK29" s="249"/>
      <c r="HL29" s="249"/>
      <c r="HM29" s="249"/>
      <c r="HN29" s="249"/>
      <c r="HO29" s="249"/>
      <c r="HP29" s="249"/>
      <c r="HQ29" s="249"/>
      <c r="HR29" s="249"/>
      <c r="HS29" s="249"/>
      <c r="HT29" s="249"/>
      <c r="HU29" s="249"/>
      <c r="HV29" s="249"/>
      <c r="HW29" s="249"/>
      <c r="HX29" s="249"/>
      <c r="HY29" s="249"/>
      <c r="HZ29" s="249"/>
      <c r="IA29" s="249"/>
      <c r="IB29" s="249"/>
      <c r="IC29" s="249"/>
      <c r="ID29" s="249"/>
      <c r="IE29" s="249"/>
      <c r="IF29" s="249"/>
      <c r="IG29" s="249"/>
      <c r="IH29" s="249"/>
      <c r="II29" s="249"/>
      <c r="IJ29" s="249"/>
      <c r="IK29" s="249"/>
      <c r="IL29" s="249"/>
      <c r="IM29" s="249"/>
      <c r="IN29" s="249"/>
      <c r="IO29" s="249"/>
      <c r="IP29" s="249"/>
      <c r="IQ29" s="249"/>
      <c r="IR29" s="249"/>
      <c r="IS29" s="249"/>
      <c r="IT29" s="249"/>
      <c r="IU29" s="249"/>
      <c r="IV29" s="249"/>
      <c r="IW29" s="249"/>
      <c r="IX29" s="249"/>
      <c r="IY29" s="249"/>
      <c r="IZ29" s="249"/>
      <c r="JA29" s="249"/>
      <c r="JB29" s="249"/>
      <c r="JC29" s="249"/>
      <c r="JD29" s="249"/>
      <c r="JE29" s="249"/>
      <c r="JF29" s="249"/>
      <c r="JG29" s="249"/>
      <c r="JH29" s="249"/>
      <c r="JI29" s="249"/>
      <c r="JJ29" s="249"/>
      <c r="JK29" s="249"/>
      <c r="JL29" s="249"/>
      <c r="JM29" s="249"/>
      <c r="JN29" s="249"/>
      <c r="JO29" s="249"/>
      <c r="JP29" s="249"/>
      <c r="JQ29" s="249"/>
      <c r="JR29" s="249"/>
    </row>
    <row r="30" spans="1:278" ht="40.200000000000003" customHeight="1" x14ac:dyDescent="0.25">
      <c r="A30" s="457">
        <f>'Mapa Final'!A30</f>
        <v>5</v>
      </c>
      <c r="B30" s="460" t="str">
        <f>'Mapa Final'!B30</f>
        <v>Suspensión definitiva o temporal de los Servicios Públicos, o de telefonía celular de los Magistrados</v>
      </c>
      <c r="C30" s="461" t="str">
        <f>'Mapa Final'!C30</f>
        <v>Afectación en la Prestación del Servicio de Justicia</v>
      </c>
      <c r="D30" s="461" t="str">
        <f>'Mapa Final'!D30</f>
        <v>1. No dar trámite de pago oportuno u Omitir el pago.
2. Saldos pendientes que no corresponden en su pago a la Rama Judicial
3. Fallas en la comunicación con el operador del servicio.
4. No aplicación de pagos por parte del operador.
5. Inobservancia al procedimiento.</v>
      </c>
      <c r="E30" s="464" t="str">
        <f>'Mapa Final'!E30</f>
        <v>Inoportunidad en el cumplimiento de las obligaciones derivadas por la contraprestación de servicios públicos domiciliarios y/o de telefonía móvil.</v>
      </c>
      <c r="F30" s="464" t="str">
        <f>'Mapa Final'!F30</f>
        <v>Pérdida de los beneficios obtenidos mediante el uso de servicios públicos, y del beneficio de telefonía celular para los Magistrados de las Altas Cortes.</v>
      </c>
      <c r="G30" s="464" t="str">
        <f>'Mapa Final'!G30</f>
        <v>Ejecución y Administración de Procesos</v>
      </c>
      <c r="H30" s="467" t="str">
        <f>'Mapa Final'!I30</f>
        <v>Alta</v>
      </c>
      <c r="I30" s="470" t="str">
        <f>'Mapa Final'!L30</f>
        <v>Mayor</v>
      </c>
      <c r="J30" s="473" t="str">
        <f>'Mapa Final'!N30</f>
        <v xml:space="preserve">Alto </v>
      </c>
      <c r="K30" s="450" t="str">
        <f>'Mapa Final'!AA30</f>
        <v>Media</v>
      </c>
      <c r="L30" s="450" t="str">
        <f>'Mapa Final'!AE30</f>
        <v>Menor</v>
      </c>
      <c r="M30" s="476" t="str">
        <f>'Mapa Final'!AG30</f>
        <v>Moderado</v>
      </c>
      <c r="N30" s="450" t="str">
        <f>'Mapa Final'!AH30</f>
        <v>Evitar</v>
      </c>
      <c r="O30" s="453" t="s">
        <v>616</v>
      </c>
      <c r="P30" s="453" t="s">
        <v>587</v>
      </c>
      <c r="Q30" s="453"/>
      <c r="R30" s="455">
        <v>44378</v>
      </c>
      <c r="S30" s="455">
        <v>44469</v>
      </c>
      <c r="T30" s="453" t="s">
        <v>590</v>
      </c>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248"/>
      <c r="CM30" s="248"/>
      <c r="CN30" s="248"/>
      <c r="CO30" s="248"/>
      <c r="CP30" s="248"/>
      <c r="CQ30" s="248"/>
      <c r="CR30" s="248"/>
      <c r="CS30" s="248"/>
      <c r="CT30" s="248"/>
      <c r="CU30" s="248"/>
      <c r="CV30" s="248"/>
      <c r="CW30" s="248"/>
      <c r="CX30" s="248"/>
      <c r="CY30" s="248"/>
      <c r="CZ30" s="248"/>
      <c r="DA30" s="248"/>
      <c r="DB30" s="248"/>
      <c r="DC30" s="248"/>
      <c r="DD30" s="248"/>
      <c r="DE30" s="248"/>
      <c r="DF30" s="248"/>
      <c r="DG30" s="248"/>
      <c r="DH30" s="248"/>
      <c r="DI30" s="248"/>
      <c r="DJ30" s="248"/>
      <c r="DK30" s="248"/>
      <c r="DL30" s="248"/>
      <c r="DM30" s="248"/>
      <c r="DN30" s="248"/>
      <c r="DO30" s="248"/>
      <c r="DP30" s="248"/>
      <c r="DQ30" s="248"/>
      <c r="DR30" s="248"/>
      <c r="DS30" s="248"/>
      <c r="DT30" s="248"/>
      <c r="DU30" s="248"/>
      <c r="DV30" s="248"/>
      <c r="DW30" s="248"/>
      <c r="DX30" s="248"/>
      <c r="DY30" s="248"/>
      <c r="DZ30" s="248"/>
      <c r="EA30" s="248"/>
      <c r="EB30" s="248"/>
      <c r="EC30" s="248"/>
      <c r="ED30" s="248"/>
      <c r="EE30" s="248"/>
      <c r="EF30" s="248"/>
      <c r="EG30" s="248"/>
      <c r="EH30" s="248"/>
      <c r="EI30" s="248"/>
      <c r="EJ30" s="248"/>
      <c r="EK30" s="248"/>
      <c r="EL30" s="248"/>
      <c r="EM30" s="248"/>
      <c r="EN30" s="248"/>
      <c r="EO30" s="248"/>
      <c r="EP30" s="248"/>
      <c r="EQ30" s="248"/>
      <c r="ER30" s="248"/>
      <c r="ES30" s="248"/>
      <c r="ET30" s="248"/>
      <c r="EU30" s="248"/>
      <c r="EV30" s="248"/>
      <c r="EW30" s="248"/>
      <c r="EX30" s="248"/>
      <c r="EY30" s="248"/>
      <c r="EZ30" s="248"/>
      <c r="FA30" s="248"/>
      <c r="FB30" s="248"/>
      <c r="FC30" s="248"/>
      <c r="FD30" s="248"/>
      <c r="FE30" s="248"/>
      <c r="FF30" s="248"/>
      <c r="FG30" s="248"/>
      <c r="FH30" s="248"/>
      <c r="FI30" s="248"/>
      <c r="FJ30" s="248"/>
      <c r="FK30" s="248"/>
      <c r="FL30" s="248"/>
      <c r="FM30" s="248"/>
      <c r="FN30" s="248"/>
      <c r="FO30" s="248"/>
      <c r="FP30" s="248"/>
      <c r="FQ30" s="248"/>
      <c r="FR30" s="248"/>
      <c r="FS30" s="248"/>
      <c r="FT30" s="248"/>
      <c r="FU30" s="249"/>
      <c r="FV30" s="249"/>
      <c r="FW30" s="249"/>
      <c r="FX30" s="249"/>
      <c r="FY30" s="249"/>
      <c r="FZ30" s="249"/>
      <c r="GA30" s="249"/>
      <c r="GB30" s="249"/>
      <c r="GC30" s="249"/>
      <c r="GD30" s="249"/>
      <c r="GE30" s="249"/>
      <c r="GF30" s="249"/>
      <c r="GG30" s="249"/>
      <c r="GH30" s="249"/>
      <c r="GI30" s="249"/>
      <c r="GJ30" s="249"/>
      <c r="GK30" s="249"/>
      <c r="GL30" s="249"/>
      <c r="GM30" s="249"/>
      <c r="GN30" s="249"/>
      <c r="GO30" s="249"/>
      <c r="GP30" s="249"/>
      <c r="GQ30" s="249"/>
      <c r="GR30" s="249"/>
      <c r="GS30" s="249"/>
      <c r="GT30" s="249"/>
      <c r="GU30" s="249"/>
      <c r="GV30" s="249"/>
      <c r="GW30" s="249"/>
      <c r="GX30" s="249"/>
      <c r="GY30" s="249"/>
      <c r="GZ30" s="249"/>
      <c r="HA30" s="249"/>
      <c r="HB30" s="249"/>
      <c r="HC30" s="249"/>
      <c r="HD30" s="249"/>
      <c r="HE30" s="249"/>
      <c r="HF30" s="249"/>
      <c r="HG30" s="249"/>
      <c r="HH30" s="249"/>
      <c r="HI30" s="249"/>
      <c r="HJ30" s="249"/>
      <c r="HK30" s="249"/>
      <c r="HL30" s="249"/>
      <c r="HM30" s="249"/>
      <c r="HN30" s="249"/>
      <c r="HO30" s="249"/>
      <c r="HP30" s="249"/>
      <c r="HQ30" s="249"/>
      <c r="HR30" s="249"/>
      <c r="HS30" s="249"/>
      <c r="HT30" s="249"/>
      <c r="HU30" s="249"/>
      <c r="HV30" s="249"/>
      <c r="HW30" s="249"/>
      <c r="HX30" s="249"/>
      <c r="HY30" s="249"/>
      <c r="HZ30" s="249"/>
      <c r="IA30" s="249"/>
      <c r="IB30" s="249"/>
      <c r="IC30" s="249"/>
      <c r="ID30" s="249"/>
      <c r="IE30" s="249"/>
      <c r="IF30" s="249"/>
      <c r="IG30" s="249"/>
      <c r="IH30" s="249"/>
      <c r="II30" s="249"/>
      <c r="IJ30" s="249"/>
      <c r="IK30" s="249"/>
      <c r="IL30" s="249"/>
      <c r="IM30" s="249"/>
      <c r="IN30" s="249"/>
      <c r="IO30" s="249"/>
      <c r="IP30" s="249"/>
      <c r="IQ30" s="249"/>
      <c r="IR30" s="249"/>
      <c r="IS30" s="249"/>
      <c r="IT30" s="249"/>
      <c r="IU30" s="249"/>
      <c r="IV30" s="249"/>
      <c r="IW30" s="249"/>
      <c r="IX30" s="249"/>
      <c r="IY30" s="249"/>
      <c r="IZ30" s="249"/>
      <c r="JA30" s="249"/>
      <c r="JB30" s="249"/>
      <c r="JC30" s="249"/>
      <c r="JD30" s="249"/>
      <c r="JE30" s="249"/>
      <c r="JF30" s="249"/>
      <c r="JG30" s="249"/>
      <c r="JH30" s="249"/>
      <c r="JI30" s="249"/>
      <c r="JJ30" s="249"/>
      <c r="JK30" s="249"/>
      <c r="JL30" s="249"/>
      <c r="JM30" s="249"/>
      <c r="JN30" s="249"/>
      <c r="JO30" s="249"/>
      <c r="JP30" s="249"/>
      <c r="JQ30" s="249"/>
      <c r="JR30" s="249"/>
    </row>
    <row r="31" spans="1:278" ht="40.200000000000003" customHeight="1" x14ac:dyDescent="0.25">
      <c r="A31" s="458"/>
      <c r="B31" s="338"/>
      <c r="C31" s="462"/>
      <c r="D31" s="462"/>
      <c r="E31" s="465"/>
      <c r="F31" s="465"/>
      <c r="G31" s="465"/>
      <c r="H31" s="468"/>
      <c r="I31" s="471"/>
      <c r="J31" s="474"/>
      <c r="K31" s="451"/>
      <c r="L31" s="451"/>
      <c r="M31" s="477"/>
      <c r="N31" s="451"/>
      <c r="O31" s="338"/>
      <c r="P31" s="338"/>
      <c r="Q31" s="338"/>
      <c r="R31" s="376"/>
      <c r="S31" s="376"/>
      <c r="T31" s="33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9"/>
      <c r="FV31" s="249"/>
      <c r="FW31" s="249"/>
      <c r="FX31" s="249"/>
      <c r="FY31" s="249"/>
      <c r="FZ31" s="249"/>
      <c r="GA31" s="249"/>
      <c r="GB31" s="249"/>
      <c r="GC31" s="249"/>
      <c r="GD31" s="249"/>
      <c r="GE31" s="249"/>
      <c r="GF31" s="249"/>
      <c r="GG31" s="249"/>
      <c r="GH31" s="249"/>
      <c r="GI31" s="249"/>
      <c r="GJ31" s="249"/>
      <c r="GK31" s="249"/>
      <c r="GL31" s="249"/>
      <c r="GM31" s="249"/>
      <c r="GN31" s="249"/>
      <c r="GO31" s="249"/>
      <c r="GP31" s="249"/>
      <c r="GQ31" s="249"/>
      <c r="GR31" s="249"/>
      <c r="GS31" s="249"/>
      <c r="GT31" s="249"/>
      <c r="GU31" s="249"/>
      <c r="GV31" s="249"/>
      <c r="GW31" s="249"/>
      <c r="GX31" s="249"/>
      <c r="GY31" s="249"/>
      <c r="GZ31" s="249"/>
      <c r="HA31" s="249"/>
      <c r="HB31" s="249"/>
      <c r="HC31" s="249"/>
      <c r="HD31" s="249"/>
      <c r="HE31" s="249"/>
      <c r="HF31" s="249"/>
      <c r="HG31" s="249"/>
      <c r="HH31" s="249"/>
      <c r="HI31" s="249"/>
      <c r="HJ31" s="249"/>
      <c r="HK31" s="249"/>
      <c r="HL31" s="249"/>
      <c r="HM31" s="249"/>
      <c r="HN31" s="249"/>
      <c r="HO31" s="249"/>
      <c r="HP31" s="249"/>
      <c r="HQ31" s="249"/>
      <c r="HR31" s="249"/>
      <c r="HS31" s="249"/>
      <c r="HT31" s="249"/>
      <c r="HU31" s="249"/>
      <c r="HV31" s="249"/>
      <c r="HW31" s="249"/>
      <c r="HX31" s="249"/>
      <c r="HY31" s="249"/>
      <c r="HZ31" s="249"/>
      <c r="IA31" s="249"/>
      <c r="IB31" s="249"/>
      <c r="IC31" s="249"/>
      <c r="ID31" s="249"/>
      <c r="IE31" s="249"/>
      <c r="IF31" s="249"/>
      <c r="IG31" s="249"/>
      <c r="IH31" s="249"/>
      <c r="II31" s="249"/>
      <c r="IJ31" s="249"/>
      <c r="IK31" s="249"/>
      <c r="IL31" s="249"/>
      <c r="IM31" s="249"/>
      <c r="IN31" s="249"/>
      <c r="IO31" s="249"/>
      <c r="IP31" s="249"/>
      <c r="IQ31" s="249"/>
      <c r="IR31" s="249"/>
      <c r="IS31" s="249"/>
      <c r="IT31" s="249"/>
      <c r="IU31" s="249"/>
      <c r="IV31" s="249"/>
      <c r="IW31" s="249"/>
      <c r="IX31" s="249"/>
      <c r="IY31" s="249"/>
      <c r="IZ31" s="249"/>
      <c r="JA31" s="249"/>
      <c r="JB31" s="249"/>
      <c r="JC31" s="249"/>
      <c r="JD31" s="249"/>
      <c r="JE31" s="249"/>
      <c r="JF31" s="249"/>
      <c r="JG31" s="249"/>
      <c r="JH31" s="249"/>
      <c r="JI31" s="249"/>
      <c r="JJ31" s="249"/>
      <c r="JK31" s="249"/>
      <c r="JL31" s="249"/>
      <c r="JM31" s="249"/>
      <c r="JN31" s="249"/>
      <c r="JO31" s="249"/>
      <c r="JP31" s="249"/>
      <c r="JQ31" s="249"/>
      <c r="JR31" s="249"/>
    </row>
    <row r="32" spans="1:278" ht="40.200000000000003" customHeight="1" x14ac:dyDescent="0.25">
      <c r="A32" s="458"/>
      <c r="B32" s="338"/>
      <c r="C32" s="462"/>
      <c r="D32" s="462"/>
      <c r="E32" s="465"/>
      <c r="F32" s="465"/>
      <c r="G32" s="465"/>
      <c r="H32" s="468"/>
      <c r="I32" s="471"/>
      <c r="J32" s="474"/>
      <c r="K32" s="451"/>
      <c r="L32" s="451"/>
      <c r="M32" s="477"/>
      <c r="N32" s="451"/>
      <c r="O32" s="338"/>
      <c r="P32" s="338"/>
      <c r="Q32" s="338"/>
      <c r="R32" s="376"/>
      <c r="S32" s="376"/>
      <c r="T32" s="33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248"/>
      <c r="BT32" s="248"/>
      <c r="BU32" s="248"/>
      <c r="BV32" s="248"/>
      <c r="BW32" s="248"/>
      <c r="BX32" s="248"/>
      <c r="BY32" s="248"/>
      <c r="BZ32" s="248"/>
      <c r="CA32" s="248"/>
      <c r="CB32" s="248"/>
      <c r="CC32" s="248"/>
      <c r="CD32" s="248"/>
      <c r="CE32" s="248"/>
      <c r="CF32" s="248"/>
      <c r="CG32" s="248"/>
      <c r="CH32" s="248"/>
      <c r="CI32" s="248"/>
      <c r="CJ32" s="248"/>
      <c r="CK32" s="248"/>
      <c r="CL32" s="248"/>
      <c r="CM32" s="248"/>
      <c r="CN32" s="248"/>
      <c r="CO32" s="248"/>
      <c r="CP32" s="248"/>
      <c r="CQ32" s="248"/>
      <c r="CR32" s="248"/>
      <c r="CS32" s="248"/>
      <c r="CT32" s="248"/>
      <c r="CU32" s="248"/>
      <c r="CV32" s="248"/>
      <c r="CW32" s="248"/>
      <c r="CX32" s="248"/>
      <c r="CY32" s="248"/>
      <c r="CZ32" s="248"/>
      <c r="DA32" s="248"/>
      <c r="DB32" s="248"/>
      <c r="DC32" s="248"/>
      <c r="DD32" s="248"/>
      <c r="DE32" s="248"/>
      <c r="DF32" s="248"/>
      <c r="DG32" s="248"/>
      <c r="DH32" s="248"/>
      <c r="DI32" s="248"/>
      <c r="DJ32" s="248"/>
      <c r="DK32" s="248"/>
      <c r="DL32" s="248"/>
      <c r="DM32" s="248"/>
      <c r="DN32" s="248"/>
      <c r="DO32" s="248"/>
      <c r="DP32" s="248"/>
      <c r="DQ32" s="248"/>
      <c r="DR32" s="248"/>
      <c r="DS32" s="248"/>
      <c r="DT32" s="248"/>
      <c r="DU32" s="248"/>
      <c r="DV32" s="248"/>
      <c r="DW32" s="248"/>
      <c r="DX32" s="248"/>
      <c r="DY32" s="248"/>
      <c r="DZ32" s="248"/>
      <c r="EA32" s="248"/>
      <c r="EB32" s="248"/>
      <c r="EC32" s="248"/>
      <c r="ED32" s="248"/>
      <c r="EE32" s="248"/>
      <c r="EF32" s="248"/>
      <c r="EG32" s="248"/>
      <c r="EH32" s="248"/>
      <c r="EI32" s="248"/>
      <c r="EJ32" s="248"/>
      <c r="EK32" s="248"/>
      <c r="EL32" s="248"/>
      <c r="EM32" s="248"/>
      <c r="EN32" s="248"/>
      <c r="EO32" s="248"/>
      <c r="EP32" s="248"/>
      <c r="EQ32" s="248"/>
      <c r="ER32" s="248"/>
      <c r="ES32" s="248"/>
      <c r="ET32" s="248"/>
      <c r="EU32" s="248"/>
      <c r="EV32" s="248"/>
      <c r="EW32" s="248"/>
      <c r="EX32" s="248"/>
      <c r="EY32" s="248"/>
      <c r="EZ32" s="248"/>
      <c r="FA32" s="248"/>
      <c r="FB32" s="248"/>
      <c r="FC32" s="248"/>
      <c r="FD32" s="248"/>
      <c r="FE32" s="248"/>
      <c r="FF32" s="248"/>
      <c r="FG32" s="248"/>
      <c r="FH32" s="248"/>
      <c r="FI32" s="248"/>
      <c r="FJ32" s="248"/>
      <c r="FK32" s="248"/>
      <c r="FL32" s="248"/>
      <c r="FM32" s="248"/>
      <c r="FN32" s="248"/>
      <c r="FO32" s="248"/>
      <c r="FP32" s="248"/>
      <c r="FQ32" s="248"/>
      <c r="FR32" s="248"/>
      <c r="FS32" s="248"/>
      <c r="FT32" s="248"/>
      <c r="FU32" s="249"/>
      <c r="FV32" s="249"/>
      <c r="FW32" s="249"/>
      <c r="FX32" s="249"/>
      <c r="FY32" s="249"/>
      <c r="FZ32" s="249"/>
      <c r="GA32" s="249"/>
      <c r="GB32" s="249"/>
      <c r="GC32" s="249"/>
      <c r="GD32" s="249"/>
      <c r="GE32" s="249"/>
      <c r="GF32" s="249"/>
      <c r="GG32" s="249"/>
      <c r="GH32" s="249"/>
      <c r="GI32" s="249"/>
      <c r="GJ32" s="249"/>
      <c r="GK32" s="249"/>
      <c r="GL32" s="249"/>
      <c r="GM32" s="249"/>
      <c r="GN32" s="249"/>
      <c r="GO32" s="249"/>
      <c r="GP32" s="249"/>
      <c r="GQ32" s="249"/>
      <c r="GR32" s="249"/>
      <c r="GS32" s="249"/>
      <c r="GT32" s="249"/>
      <c r="GU32" s="249"/>
      <c r="GV32" s="249"/>
      <c r="GW32" s="249"/>
      <c r="GX32" s="249"/>
      <c r="GY32" s="249"/>
      <c r="GZ32" s="249"/>
      <c r="HA32" s="249"/>
      <c r="HB32" s="249"/>
      <c r="HC32" s="249"/>
      <c r="HD32" s="249"/>
      <c r="HE32" s="249"/>
      <c r="HF32" s="249"/>
      <c r="HG32" s="249"/>
      <c r="HH32" s="249"/>
      <c r="HI32" s="249"/>
      <c r="HJ32" s="249"/>
      <c r="HK32" s="249"/>
      <c r="HL32" s="249"/>
      <c r="HM32" s="249"/>
      <c r="HN32" s="249"/>
      <c r="HO32" s="249"/>
      <c r="HP32" s="249"/>
      <c r="HQ32" s="249"/>
      <c r="HR32" s="249"/>
      <c r="HS32" s="249"/>
      <c r="HT32" s="249"/>
      <c r="HU32" s="249"/>
      <c r="HV32" s="249"/>
      <c r="HW32" s="249"/>
      <c r="HX32" s="249"/>
      <c r="HY32" s="249"/>
      <c r="HZ32" s="249"/>
      <c r="IA32" s="249"/>
      <c r="IB32" s="249"/>
      <c r="IC32" s="249"/>
      <c r="ID32" s="249"/>
      <c r="IE32" s="249"/>
      <c r="IF32" s="249"/>
      <c r="IG32" s="249"/>
      <c r="IH32" s="249"/>
      <c r="II32" s="249"/>
      <c r="IJ32" s="249"/>
      <c r="IK32" s="249"/>
      <c r="IL32" s="249"/>
      <c r="IM32" s="249"/>
      <c r="IN32" s="249"/>
      <c r="IO32" s="249"/>
      <c r="IP32" s="249"/>
      <c r="IQ32" s="249"/>
      <c r="IR32" s="249"/>
      <c r="IS32" s="249"/>
      <c r="IT32" s="249"/>
      <c r="IU32" s="249"/>
      <c r="IV32" s="249"/>
      <c r="IW32" s="249"/>
      <c r="IX32" s="249"/>
      <c r="IY32" s="249"/>
      <c r="IZ32" s="249"/>
      <c r="JA32" s="249"/>
      <c r="JB32" s="249"/>
      <c r="JC32" s="249"/>
      <c r="JD32" s="249"/>
      <c r="JE32" s="249"/>
      <c r="JF32" s="249"/>
      <c r="JG32" s="249"/>
      <c r="JH32" s="249"/>
      <c r="JI32" s="249"/>
      <c r="JJ32" s="249"/>
      <c r="JK32" s="249"/>
      <c r="JL32" s="249"/>
      <c r="JM32" s="249"/>
      <c r="JN32" s="249"/>
      <c r="JO32" s="249"/>
      <c r="JP32" s="249"/>
      <c r="JQ32" s="249"/>
      <c r="JR32" s="249"/>
    </row>
    <row r="33" spans="1:278" ht="40.200000000000003" customHeight="1" x14ac:dyDescent="0.25">
      <c r="A33" s="458"/>
      <c r="B33" s="338"/>
      <c r="C33" s="462"/>
      <c r="D33" s="462"/>
      <c r="E33" s="465"/>
      <c r="F33" s="465"/>
      <c r="G33" s="465"/>
      <c r="H33" s="468"/>
      <c r="I33" s="471"/>
      <c r="J33" s="474"/>
      <c r="K33" s="451"/>
      <c r="L33" s="451"/>
      <c r="M33" s="477"/>
      <c r="N33" s="451"/>
      <c r="O33" s="338"/>
      <c r="P33" s="338"/>
      <c r="Q33" s="338"/>
      <c r="R33" s="376"/>
      <c r="S33" s="376"/>
      <c r="T33" s="33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248"/>
      <c r="CM33" s="248"/>
      <c r="CN33" s="248"/>
      <c r="CO33" s="248"/>
      <c r="CP33" s="248"/>
      <c r="CQ33" s="248"/>
      <c r="CR33" s="248"/>
      <c r="CS33" s="248"/>
      <c r="CT33" s="248"/>
      <c r="CU33" s="248"/>
      <c r="CV33" s="248"/>
      <c r="CW33" s="248"/>
      <c r="CX33" s="248"/>
      <c r="CY33" s="248"/>
      <c r="CZ33" s="248"/>
      <c r="DA33" s="248"/>
      <c r="DB33" s="248"/>
      <c r="DC33" s="248"/>
      <c r="DD33" s="248"/>
      <c r="DE33" s="248"/>
      <c r="DF33" s="248"/>
      <c r="DG33" s="248"/>
      <c r="DH33" s="248"/>
      <c r="DI33" s="248"/>
      <c r="DJ33" s="248"/>
      <c r="DK33" s="248"/>
      <c r="DL33" s="248"/>
      <c r="DM33" s="248"/>
      <c r="DN33" s="248"/>
      <c r="DO33" s="248"/>
      <c r="DP33" s="248"/>
      <c r="DQ33" s="248"/>
      <c r="DR33" s="248"/>
      <c r="DS33" s="248"/>
      <c r="DT33" s="248"/>
      <c r="DU33" s="248"/>
      <c r="DV33" s="248"/>
      <c r="DW33" s="248"/>
      <c r="DX33" s="248"/>
      <c r="DY33" s="248"/>
      <c r="DZ33" s="248"/>
      <c r="EA33" s="248"/>
      <c r="EB33" s="248"/>
      <c r="EC33" s="248"/>
      <c r="ED33" s="248"/>
      <c r="EE33" s="248"/>
      <c r="EF33" s="248"/>
      <c r="EG33" s="248"/>
      <c r="EH33" s="248"/>
      <c r="EI33" s="248"/>
      <c r="EJ33" s="248"/>
      <c r="EK33" s="248"/>
      <c r="EL33" s="248"/>
      <c r="EM33" s="248"/>
      <c r="EN33" s="248"/>
      <c r="EO33" s="248"/>
      <c r="EP33" s="248"/>
      <c r="EQ33" s="248"/>
      <c r="ER33" s="248"/>
      <c r="ES33" s="248"/>
      <c r="ET33" s="248"/>
      <c r="EU33" s="248"/>
      <c r="EV33" s="248"/>
      <c r="EW33" s="248"/>
      <c r="EX33" s="248"/>
      <c r="EY33" s="248"/>
      <c r="EZ33" s="248"/>
      <c r="FA33" s="248"/>
      <c r="FB33" s="248"/>
      <c r="FC33" s="248"/>
      <c r="FD33" s="248"/>
      <c r="FE33" s="248"/>
      <c r="FF33" s="248"/>
      <c r="FG33" s="248"/>
      <c r="FH33" s="248"/>
      <c r="FI33" s="248"/>
      <c r="FJ33" s="248"/>
      <c r="FK33" s="248"/>
      <c r="FL33" s="248"/>
      <c r="FM33" s="248"/>
      <c r="FN33" s="248"/>
      <c r="FO33" s="248"/>
      <c r="FP33" s="248"/>
      <c r="FQ33" s="248"/>
      <c r="FR33" s="248"/>
      <c r="FS33" s="248"/>
      <c r="FT33" s="248"/>
      <c r="FU33" s="249"/>
      <c r="FV33" s="249"/>
      <c r="FW33" s="249"/>
      <c r="FX33" s="249"/>
      <c r="FY33" s="249"/>
      <c r="FZ33" s="249"/>
      <c r="GA33" s="249"/>
      <c r="GB33" s="249"/>
      <c r="GC33" s="249"/>
      <c r="GD33" s="249"/>
      <c r="GE33" s="249"/>
      <c r="GF33" s="249"/>
      <c r="GG33" s="249"/>
      <c r="GH33" s="249"/>
      <c r="GI33" s="249"/>
      <c r="GJ33" s="249"/>
      <c r="GK33" s="249"/>
      <c r="GL33" s="249"/>
      <c r="GM33" s="249"/>
      <c r="GN33" s="249"/>
      <c r="GO33" s="249"/>
      <c r="GP33" s="249"/>
      <c r="GQ33" s="249"/>
      <c r="GR33" s="249"/>
      <c r="GS33" s="249"/>
      <c r="GT33" s="249"/>
      <c r="GU33" s="249"/>
      <c r="GV33" s="249"/>
      <c r="GW33" s="249"/>
      <c r="GX33" s="249"/>
      <c r="GY33" s="249"/>
      <c r="GZ33" s="249"/>
      <c r="HA33" s="249"/>
      <c r="HB33" s="249"/>
      <c r="HC33" s="249"/>
      <c r="HD33" s="249"/>
      <c r="HE33" s="249"/>
      <c r="HF33" s="249"/>
      <c r="HG33" s="249"/>
      <c r="HH33" s="249"/>
      <c r="HI33" s="249"/>
      <c r="HJ33" s="249"/>
      <c r="HK33" s="249"/>
      <c r="HL33" s="249"/>
      <c r="HM33" s="249"/>
      <c r="HN33" s="249"/>
      <c r="HO33" s="249"/>
      <c r="HP33" s="249"/>
      <c r="HQ33" s="249"/>
      <c r="HR33" s="249"/>
      <c r="HS33" s="249"/>
      <c r="HT33" s="249"/>
      <c r="HU33" s="249"/>
      <c r="HV33" s="249"/>
      <c r="HW33" s="249"/>
      <c r="HX33" s="249"/>
      <c r="HY33" s="249"/>
      <c r="HZ33" s="249"/>
      <c r="IA33" s="249"/>
      <c r="IB33" s="249"/>
      <c r="IC33" s="249"/>
      <c r="ID33" s="249"/>
      <c r="IE33" s="249"/>
      <c r="IF33" s="249"/>
      <c r="IG33" s="249"/>
      <c r="IH33" s="249"/>
      <c r="II33" s="249"/>
      <c r="IJ33" s="249"/>
      <c r="IK33" s="249"/>
      <c r="IL33" s="249"/>
      <c r="IM33" s="249"/>
      <c r="IN33" s="249"/>
      <c r="IO33" s="249"/>
      <c r="IP33" s="249"/>
      <c r="IQ33" s="249"/>
      <c r="IR33" s="249"/>
      <c r="IS33" s="249"/>
      <c r="IT33" s="249"/>
      <c r="IU33" s="249"/>
      <c r="IV33" s="249"/>
      <c r="IW33" s="249"/>
      <c r="IX33" s="249"/>
      <c r="IY33" s="249"/>
      <c r="IZ33" s="249"/>
      <c r="JA33" s="249"/>
      <c r="JB33" s="249"/>
      <c r="JC33" s="249"/>
      <c r="JD33" s="249"/>
      <c r="JE33" s="249"/>
      <c r="JF33" s="249"/>
      <c r="JG33" s="249"/>
      <c r="JH33" s="249"/>
      <c r="JI33" s="249"/>
      <c r="JJ33" s="249"/>
      <c r="JK33" s="249"/>
      <c r="JL33" s="249"/>
      <c r="JM33" s="249"/>
      <c r="JN33" s="249"/>
      <c r="JO33" s="249"/>
      <c r="JP33" s="249"/>
      <c r="JQ33" s="249"/>
      <c r="JR33" s="249"/>
    </row>
    <row r="34" spans="1:278" ht="40.200000000000003" customHeight="1" thickBot="1" x14ac:dyDescent="0.3">
      <c r="A34" s="459"/>
      <c r="B34" s="454"/>
      <c r="C34" s="463"/>
      <c r="D34" s="463"/>
      <c r="E34" s="466"/>
      <c r="F34" s="466"/>
      <c r="G34" s="466"/>
      <c r="H34" s="469"/>
      <c r="I34" s="472"/>
      <c r="J34" s="475"/>
      <c r="K34" s="452"/>
      <c r="L34" s="452"/>
      <c r="M34" s="478"/>
      <c r="N34" s="452"/>
      <c r="O34" s="454"/>
      <c r="P34" s="454"/>
      <c r="Q34" s="454"/>
      <c r="R34" s="456"/>
      <c r="S34" s="456"/>
      <c r="T34" s="454"/>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248"/>
      <c r="DA34" s="248"/>
      <c r="DB34" s="248"/>
      <c r="DC34" s="248"/>
      <c r="DD34" s="248"/>
      <c r="DE34" s="248"/>
      <c r="DF34" s="248"/>
      <c r="DG34" s="248"/>
      <c r="DH34" s="248"/>
      <c r="DI34" s="248"/>
      <c r="DJ34" s="248"/>
      <c r="DK34" s="248"/>
      <c r="DL34" s="248"/>
      <c r="DM34" s="248"/>
      <c r="DN34" s="248"/>
      <c r="DO34" s="248"/>
      <c r="DP34" s="248"/>
      <c r="DQ34" s="248"/>
      <c r="DR34" s="248"/>
      <c r="DS34" s="248"/>
      <c r="DT34" s="248"/>
      <c r="DU34" s="248"/>
      <c r="DV34" s="248"/>
      <c r="DW34" s="248"/>
      <c r="DX34" s="248"/>
      <c r="DY34" s="248"/>
      <c r="DZ34" s="248"/>
      <c r="EA34" s="248"/>
      <c r="EB34" s="248"/>
      <c r="EC34" s="248"/>
      <c r="ED34" s="248"/>
      <c r="EE34" s="248"/>
      <c r="EF34" s="248"/>
      <c r="EG34" s="248"/>
      <c r="EH34" s="248"/>
      <c r="EI34" s="248"/>
      <c r="EJ34" s="248"/>
      <c r="EK34" s="248"/>
      <c r="EL34" s="248"/>
      <c r="EM34" s="248"/>
      <c r="EN34" s="248"/>
      <c r="EO34" s="248"/>
      <c r="EP34" s="248"/>
      <c r="EQ34" s="248"/>
      <c r="ER34" s="248"/>
      <c r="ES34" s="248"/>
      <c r="ET34" s="248"/>
      <c r="EU34" s="248"/>
      <c r="EV34" s="248"/>
      <c r="EW34" s="248"/>
      <c r="EX34" s="248"/>
      <c r="EY34" s="248"/>
      <c r="EZ34" s="248"/>
      <c r="FA34" s="248"/>
      <c r="FB34" s="248"/>
      <c r="FC34" s="248"/>
      <c r="FD34" s="248"/>
      <c r="FE34" s="248"/>
      <c r="FF34" s="248"/>
      <c r="FG34" s="248"/>
      <c r="FH34" s="248"/>
      <c r="FI34" s="248"/>
      <c r="FJ34" s="248"/>
      <c r="FK34" s="248"/>
      <c r="FL34" s="248"/>
      <c r="FM34" s="248"/>
      <c r="FN34" s="248"/>
      <c r="FO34" s="248"/>
      <c r="FP34" s="248"/>
      <c r="FQ34" s="248"/>
      <c r="FR34" s="248"/>
      <c r="FS34" s="248"/>
      <c r="FT34" s="248"/>
      <c r="FU34" s="249"/>
      <c r="FV34" s="249"/>
      <c r="FW34" s="249"/>
      <c r="FX34" s="249"/>
      <c r="FY34" s="249"/>
      <c r="FZ34" s="249"/>
      <c r="GA34" s="249"/>
      <c r="GB34" s="249"/>
      <c r="GC34" s="249"/>
      <c r="GD34" s="249"/>
      <c r="GE34" s="249"/>
      <c r="GF34" s="249"/>
      <c r="GG34" s="249"/>
      <c r="GH34" s="249"/>
      <c r="GI34" s="249"/>
      <c r="GJ34" s="249"/>
      <c r="GK34" s="249"/>
      <c r="GL34" s="249"/>
      <c r="GM34" s="249"/>
      <c r="GN34" s="249"/>
      <c r="GO34" s="249"/>
      <c r="GP34" s="249"/>
      <c r="GQ34" s="249"/>
      <c r="GR34" s="249"/>
      <c r="GS34" s="249"/>
      <c r="GT34" s="249"/>
      <c r="GU34" s="249"/>
      <c r="GV34" s="249"/>
      <c r="GW34" s="249"/>
      <c r="GX34" s="249"/>
      <c r="GY34" s="249"/>
      <c r="GZ34" s="249"/>
      <c r="HA34" s="249"/>
      <c r="HB34" s="249"/>
      <c r="HC34" s="249"/>
      <c r="HD34" s="249"/>
      <c r="HE34" s="249"/>
      <c r="HF34" s="249"/>
      <c r="HG34" s="249"/>
      <c r="HH34" s="249"/>
      <c r="HI34" s="249"/>
      <c r="HJ34" s="249"/>
      <c r="HK34" s="249"/>
      <c r="HL34" s="249"/>
      <c r="HM34" s="249"/>
      <c r="HN34" s="249"/>
      <c r="HO34" s="249"/>
      <c r="HP34" s="249"/>
      <c r="HQ34" s="249"/>
      <c r="HR34" s="249"/>
      <c r="HS34" s="249"/>
      <c r="HT34" s="249"/>
      <c r="HU34" s="249"/>
      <c r="HV34" s="249"/>
      <c r="HW34" s="249"/>
      <c r="HX34" s="249"/>
      <c r="HY34" s="249"/>
      <c r="HZ34" s="249"/>
      <c r="IA34" s="249"/>
      <c r="IB34" s="249"/>
      <c r="IC34" s="249"/>
      <c r="ID34" s="249"/>
      <c r="IE34" s="249"/>
      <c r="IF34" s="249"/>
      <c r="IG34" s="249"/>
      <c r="IH34" s="249"/>
      <c r="II34" s="249"/>
      <c r="IJ34" s="249"/>
      <c r="IK34" s="249"/>
      <c r="IL34" s="249"/>
      <c r="IM34" s="249"/>
      <c r="IN34" s="249"/>
      <c r="IO34" s="249"/>
      <c r="IP34" s="249"/>
      <c r="IQ34" s="249"/>
      <c r="IR34" s="249"/>
      <c r="IS34" s="249"/>
      <c r="IT34" s="249"/>
      <c r="IU34" s="249"/>
      <c r="IV34" s="249"/>
      <c r="IW34" s="249"/>
      <c r="IX34" s="249"/>
      <c r="IY34" s="249"/>
      <c r="IZ34" s="249"/>
      <c r="JA34" s="249"/>
      <c r="JB34" s="249"/>
      <c r="JC34" s="249"/>
      <c r="JD34" s="249"/>
      <c r="JE34" s="249"/>
      <c r="JF34" s="249"/>
      <c r="JG34" s="249"/>
      <c r="JH34" s="249"/>
      <c r="JI34" s="249"/>
      <c r="JJ34" s="249"/>
      <c r="JK34" s="249"/>
      <c r="JL34" s="249"/>
      <c r="JM34" s="249"/>
      <c r="JN34" s="249"/>
      <c r="JO34" s="249"/>
      <c r="JP34" s="249"/>
      <c r="JQ34" s="249"/>
      <c r="JR34" s="249"/>
    </row>
    <row r="35" spans="1:278" ht="40.200000000000003" customHeight="1" x14ac:dyDescent="0.25">
      <c r="A35" s="457">
        <f>'Mapa Final'!A35</f>
        <v>6</v>
      </c>
      <c r="B35" s="460" t="str">
        <f>'Mapa Final'!B35</f>
        <v>Tener registros desactualizados del parque automotor de la Rama Judicial (Hojas de vida de los vehículos, reporte de novedades) y/o pérdida de la información anéxa documentada.</v>
      </c>
      <c r="C35" s="461" t="str">
        <f>'Mapa Final'!C35</f>
        <v>Incumplimiento de las metas establecidas</v>
      </c>
      <c r="D35" s="461" t="str">
        <f>'Mapa Final'!D35</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64" t="str">
        <f>'Mapa Final'!E35</f>
        <v>No ejecución de las acciones requeridad para la actualización de los registros</v>
      </c>
      <c r="F35" s="464" t="str">
        <f>'Mapa Final'!F35</f>
        <v>Falta de información para realizar seguimiento en términos de cumplimiento, detección y análisis de las novedades de los vehículos.</v>
      </c>
      <c r="G35" s="464" t="str">
        <f>'Mapa Final'!G35</f>
        <v>Ejecución y Administración de Procesos</v>
      </c>
      <c r="H35" s="467" t="str">
        <f>'Mapa Final'!I35</f>
        <v>Alta</v>
      </c>
      <c r="I35" s="470" t="str">
        <f>'Mapa Final'!L35</f>
        <v>Menor</v>
      </c>
      <c r="J35" s="473" t="str">
        <f>'Mapa Final'!N35</f>
        <v>Moderado</v>
      </c>
      <c r="K35" s="450" t="str">
        <f>'Mapa Final'!AA35</f>
        <v>Media</v>
      </c>
      <c r="L35" s="450" t="str">
        <f>'Mapa Final'!AE35</f>
        <v>Menor</v>
      </c>
      <c r="M35" s="476" t="str">
        <f>'Mapa Final'!AG35</f>
        <v>Moderado</v>
      </c>
      <c r="N35" s="450" t="str">
        <f>'Mapa Final'!AH35</f>
        <v>Evitar</v>
      </c>
      <c r="O35" s="453" t="s">
        <v>617</v>
      </c>
      <c r="P35" s="453" t="s">
        <v>587</v>
      </c>
      <c r="Q35" s="453"/>
      <c r="R35" s="455">
        <v>44378</v>
      </c>
      <c r="S35" s="455">
        <v>44469</v>
      </c>
      <c r="T35" s="453" t="s">
        <v>596</v>
      </c>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248"/>
      <c r="CM35" s="248"/>
      <c r="CN35" s="248"/>
      <c r="CO35" s="248"/>
      <c r="CP35" s="248"/>
      <c r="CQ35" s="248"/>
      <c r="CR35" s="248"/>
      <c r="CS35" s="248"/>
      <c r="CT35" s="248"/>
      <c r="CU35" s="248"/>
      <c r="CV35" s="248"/>
      <c r="CW35" s="248"/>
      <c r="CX35" s="248"/>
      <c r="CY35" s="248"/>
      <c r="CZ35" s="248"/>
      <c r="DA35" s="248"/>
      <c r="DB35" s="248"/>
      <c r="DC35" s="248"/>
      <c r="DD35" s="248"/>
      <c r="DE35" s="248"/>
      <c r="DF35" s="248"/>
      <c r="DG35" s="248"/>
      <c r="DH35" s="248"/>
      <c r="DI35" s="248"/>
      <c r="DJ35" s="248"/>
      <c r="DK35" s="248"/>
      <c r="DL35" s="248"/>
      <c r="DM35" s="248"/>
      <c r="DN35" s="248"/>
      <c r="DO35" s="248"/>
      <c r="DP35" s="248"/>
      <c r="DQ35" s="248"/>
      <c r="DR35" s="248"/>
      <c r="DS35" s="248"/>
      <c r="DT35" s="248"/>
      <c r="DU35" s="248"/>
      <c r="DV35" s="248"/>
      <c r="DW35" s="248"/>
      <c r="DX35" s="248"/>
      <c r="DY35" s="248"/>
      <c r="DZ35" s="248"/>
      <c r="EA35" s="248"/>
      <c r="EB35" s="248"/>
      <c r="EC35" s="248"/>
      <c r="ED35" s="248"/>
      <c r="EE35" s="248"/>
      <c r="EF35" s="248"/>
      <c r="EG35" s="248"/>
      <c r="EH35" s="248"/>
      <c r="EI35" s="248"/>
      <c r="EJ35" s="248"/>
      <c r="EK35" s="248"/>
      <c r="EL35" s="248"/>
      <c r="EM35" s="248"/>
      <c r="EN35" s="248"/>
      <c r="EO35" s="248"/>
      <c r="EP35" s="248"/>
      <c r="EQ35" s="248"/>
      <c r="ER35" s="248"/>
      <c r="ES35" s="248"/>
      <c r="ET35" s="248"/>
      <c r="EU35" s="248"/>
      <c r="EV35" s="248"/>
      <c r="EW35" s="248"/>
      <c r="EX35" s="248"/>
      <c r="EY35" s="248"/>
      <c r="EZ35" s="248"/>
      <c r="FA35" s="248"/>
      <c r="FB35" s="248"/>
      <c r="FC35" s="248"/>
      <c r="FD35" s="248"/>
      <c r="FE35" s="248"/>
      <c r="FF35" s="248"/>
      <c r="FG35" s="248"/>
      <c r="FH35" s="248"/>
      <c r="FI35" s="248"/>
      <c r="FJ35" s="248"/>
      <c r="FK35" s="248"/>
      <c r="FL35" s="248"/>
      <c r="FM35" s="248"/>
      <c r="FN35" s="248"/>
      <c r="FO35" s="248"/>
      <c r="FP35" s="248"/>
      <c r="FQ35" s="248"/>
      <c r="FR35" s="248"/>
      <c r="FS35" s="248"/>
      <c r="FT35" s="248"/>
      <c r="FU35" s="249"/>
      <c r="FV35" s="249"/>
      <c r="FW35" s="249"/>
      <c r="FX35" s="249"/>
      <c r="FY35" s="249"/>
      <c r="FZ35" s="249"/>
      <c r="GA35" s="249"/>
      <c r="GB35" s="249"/>
      <c r="GC35" s="249"/>
      <c r="GD35" s="249"/>
      <c r="GE35" s="249"/>
      <c r="GF35" s="249"/>
      <c r="GG35" s="249"/>
      <c r="GH35" s="249"/>
      <c r="GI35" s="249"/>
      <c r="GJ35" s="249"/>
      <c r="GK35" s="249"/>
      <c r="GL35" s="249"/>
      <c r="GM35" s="249"/>
      <c r="GN35" s="249"/>
      <c r="GO35" s="249"/>
      <c r="GP35" s="249"/>
      <c r="GQ35" s="249"/>
      <c r="GR35" s="249"/>
      <c r="GS35" s="249"/>
      <c r="GT35" s="249"/>
      <c r="GU35" s="249"/>
      <c r="GV35" s="249"/>
      <c r="GW35" s="249"/>
      <c r="GX35" s="249"/>
      <c r="GY35" s="249"/>
      <c r="GZ35" s="249"/>
      <c r="HA35" s="249"/>
      <c r="HB35" s="249"/>
      <c r="HC35" s="249"/>
      <c r="HD35" s="249"/>
      <c r="HE35" s="249"/>
      <c r="HF35" s="249"/>
      <c r="HG35" s="249"/>
      <c r="HH35" s="249"/>
      <c r="HI35" s="249"/>
      <c r="HJ35" s="249"/>
      <c r="HK35" s="249"/>
      <c r="HL35" s="249"/>
      <c r="HM35" s="249"/>
      <c r="HN35" s="249"/>
      <c r="HO35" s="249"/>
      <c r="HP35" s="249"/>
      <c r="HQ35" s="249"/>
      <c r="HR35" s="249"/>
      <c r="HS35" s="249"/>
      <c r="HT35" s="249"/>
      <c r="HU35" s="249"/>
      <c r="HV35" s="249"/>
      <c r="HW35" s="249"/>
      <c r="HX35" s="249"/>
      <c r="HY35" s="249"/>
      <c r="HZ35" s="249"/>
      <c r="IA35" s="249"/>
      <c r="IB35" s="249"/>
      <c r="IC35" s="249"/>
      <c r="ID35" s="249"/>
      <c r="IE35" s="249"/>
      <c r="IF35" s="249"/>
      <c r="IG35" s="249"/>
      <c r="IH35" s="249"/>
      <c r="II35" s="249"/>
      <c r="IJ35" s="249"/>
      <c r="IK35" s="249"/>
      <c r="IL35" s="249"/>
      <c r="IM35" s="249"/>
      <c r="IN35" s="249"/>
      <c r="IO35" s="249"/>
      <c r="IP35" s="249"/>
      <c r="IQ35" s="249"/>
      <c r="IR35" s="249"/>
      <c r="IS35" s="249"/>
      <c r="IT35" s="249"/>
      <c r="IU35" s="249"/>
      <c r="IV35" s="249"/>
      <c r="IW35" s="249"/>
      <c r="IX35" s="249"/>
      <c r="IY35" s="249"/>
      <c r="IZ35" s="249"/>
      <c r="JA35" s="249"/>
      <c r="JB35" s="249"/>
      <c r="JC35" s="249"/>
      <c r="JD35" s="249"/>
      <c r="JE35" s="249"/>
      <c r="JF35" s="249"/>
      <c r="JG35" s="249"/>
      <c r="JH35" s="249"/>
      <c r="JI35" s="249"/>
      <c r="JJ35" s="249"/>
      <c r="JK35" s="249"/>
      <c r="JL35" s="249"/>
      <c r="JM35" s="249"/>
      <c r="JN35" s="249"/>
      <c r="JO35" s="249"/>
      <c r="JP35" s="249"/>
      <c r="JQ35" s="249"/>
      <c r="JR35" s="249"/>
    </row>
    <row r="36" spans="1:278" ht="40.200000000000003" customHeight="1" x14ac:dyDescent="0.25">
      <c r="A36" s="458"/>
      <c r="B36" s="338"/>
      <c r="C36" s="462"/>
      <c r="D36" s="462"/>
      <c r="E36" s="465"/>
      <c r="F36" s="465"/>
      <c r="G36" s="465"/>
      <c r="H36" s="468"/>
      <c r="I36" s="471"/>
      <c r="J36" s="474"/>
      <c r="K36" s="451"/>
      <c r="L36" s="451"/>
      <c r="M36" s="477"/>
      <c r="N36" s="451"/>
      <c r="O36" s="338"/>
      <c r="P36" s="338"/>
      <c r="Q36" s="338"/>
      <c r="R36" s="376"/>
      <c r="S36" s="376"/>
      <c r="T36" s="33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9"/>
      <c r="FV36" s="249"/>
      <c r="FW36" s="249"/>
      <c r="FX36" s="249"/>
      <c r="FY36" s="249"/>
      <c r="FZ36" s="249"/>
      <c r="GA36" s="249"/>
      <c r="GB36" s="249"/>
      <c r="GC36" s="249"/>
      <c r="GD36" s="249"/>
      <c r="GE36" s="249"/>
      <c r="GF36" s="249"/>
      <c r="GG36" s="249"/>
      <c r="GH36" s="249"/>
      <c r="GI36" s="249"/>
      <c r="GJ36" s="249"/>
      <c r="GK36" s="249"/>
      <c r="GL36" s="249"/>
      <c r="GM36" s="249"/>
      <c r="GN36" s="249"/>
      <c r="GO36" s="249"/>
      <c r="GP36" s="249"/>
      <c r="GQ36" s="249"/>
      <c r="GR36" s="249"/>
      <c r="GS36" s="249"/>
      <c r="GT36" s="249"/>
      <c r="GU36" s="249"/>
      <c r="GV36" s="249"/>
      <c r="GW36" s="249"/>
      <c r="GX36" s="249"/>
      <c r="GY36" s="249"/>
      <c r="GZ36" s="249"/>
      <c r="HA36" s="249"/>
      <c r="HB36" s="249"/>
      <c r="HC36" s="249"/>
      <c r="HD36" s="249"/>
      <c r="HE36" s="249"/>
      <c r="HF36" s="249"/>
      <c r="HG36" s="249"/>
      <c r="HH36" s="249"/>
      <c r="HI36" s="249"/>
      <c r="HJ36" s="249"/>
      <c r="HK36" s="249"/>
      <c r="HL36" s="249"/>
      <c r="HM36" s="249"/>
      <c r="HN36" s="249"/>
      <c r="HO36" s="249"/>
      <c r="HP36" s="249"/>
      <c r="HQ36" s="249"/>
      <c r="HR36" s="249"/>
      <c r="HS36" s="249"/>
      <c r="HT36" s="249"/>
      <c r="HU36" s="249"/>
      <c r="HV36" s="249"/>
      <c r="HW36" s="249"/>
      <c r="HX36" s="249"/>
      <c r="HY36" s="249"/>
      <c r="HZ36" s="249"/>
      <c r="IA36" s="249"/>
      <c r="IB36" s="249"/>
      <c r="IC36" s="249"/>
      <c r="ID36" s="249"/>
      <c r="IE36" s="249"/>
      <c r="IF36" s="249"/>
      <c r="IG36" s="249"/>
      <c r="IH36" s="249"/>
      <c r="II36" s="249"/>
      <c r="IJ36" s="249"/>
      <c r="IK36" s="249"/>
      <c r="IL36" s="249"/>
      <c r="IM36" s="249"/>
      <c r="IN36" s="249"/>
      <c r="IO36" s="249"/>
      <c r="IP36" s="249"/>
      <c r="IQ36" s="249"/>
      <c r="IR36" s="249"/>
      <c r="IS36" s="249"/>
      <c r="IT36" s="249"/>
      <c r="IU36" s="249"/>
      <c r="IV36" s="249"/>
      <c r="IW36" s="249"/>
      <c r="IX36" s="249"/>
      <c r="IY36" s="249"/>
      <c r="IZ36" s="249"/>
      <c r="JA36" s="249"/>
      <c r="JB36" s="249"/>
      <c r="JC36" s="249"/>
      <c r="JD36" s="249"/>
      <c r="JE36" s="249"/>
      <c r="JF36" s="249"/>
      <c r="JG36" s="249"/>
      <c r="JH36" s="249"/>
      <c r="JI36" s="249"/>
      <c r="JJ36" s="249"/>
      <c r="JK36" s="249"/>
      <c r="JL36" s="249"/>
      <c r="JM36" s="249"/>
      <c r="JN36" s="249"/>
      <c r="JO36" s="249"/>
      <c r="JP36" s="249"/>
      <c r="JQ36" s="249"/>
      <c r="JR36" s="249"/>
    </row>
    <row r="37" spans="1:278" ht="40.200000000000003" customHeight="1" x14ac:dyDescent="0.25">
      <c r="A37" s="458"/>
      <c r="B37" s="338"/>
      <c r="C37" s="462"/>
      <c r="D37" s="462"/>
      <c r="E37" s="465"/>
      <c r="F37" s="465"/>
      <c r="G37" s="465"/>
      <c r="H37" s="468"/>
      <c r="I37" s="471"/>
      <c r="J37" s="474"/>
      <c r="K37" s="451"/>
      <c r="L37" s="451"/>
      <c r="M37" s="477"/>
      <c r="N37" s="451"/>
      <c r="O37" s="338"/>
      <c r="P37" s="338"/>
      <c r="Q37" s="338"/>
      <c r="R37" s="376"/>
      <c r="S37" s="376"/>
      <c r="T37" s="33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c r="BS37" s="248"/>
      <c r="BT37" s="248"/>
      <c r="BU37" s="248"/>
      <c r="BV37" s="248"/>
      <c r="BW37" s="248"/>
      <c r="BX37" s="248"/>
      <c r="BY37" s="248"/>
      <c r="BZ37" s="248"/>
      <c r="CA37" s="248"/>
      <c r="CB37" s="248"/>
      <c r="CC37" s="248"/>
      <c r="CD37" s="248"/>
      <c r="CE37" s="248"/>
      <c r="CF37" s="248"/>
      <c r="CG37" s="248"/>
      <c r="CH37" s="248"/>
      <c r="CI37" s="248"/>
      <c r="CJ37" s="248"/>
      <c r="CK37" s="248"/>
      <c r="CL37" s="248"/>
      <c r="CM37" s="248"/>
      <c r="CN37" s="248"/>
      <c r="CO37" s="248"/>
      <c r="CP37" s="248"/>
      <c r="CQ37" s="248"/>
      <c r="CR37" s="248"/>
      <c r="CS37" s="248"/>
      <c r="CT37" s="248"/>
      <c r="CU37" s="248"/>
      <c r="CV37" s="248"/>
      <c r="CW37" s="248"/>
      <c r="CX37" s="248"/>
      <c r="CY37" s="248"/>
      <c r="CZ37" s="248"/>
      <c r="DA37" s="248"/>
      <c r="DB37" s="248"/>
      <c r="DC37" s="248"/>
      <c r="DD37" s="248"/>
      <c r="DE37" s="248"/>
      <c r="DF37" s="248"/>
      <c r="DG37" s="248"/>
      <c r="DH37" s="248"/>
      <c r="DI37" s="248"/>
      <c r="DJ37" s="248"/>
      <c r="DK37" s="248"/>
      <c r="DL37" s="248"/>
      <c r="DM37" s="248"/>
      <c r="DN37" s="248"/>
      <c r="DO37" s="248"/>
      <c r="DP37" s="248"/>
      <c r="DQ37" s="248"/>
      <c r="DR37" s="248"/>
      <c r="DS37" s="248"/>
      <c r="DT37" s="248"/>
      <c r="DU37" s="248"/>
      <c r="DV37" s="248"/>
      <c r="DW37" s="248"/>
      <c r="DX37" s="248"/>
      <c r="DY37" s="248"/>
      <c r="DZ37" s="248"/>
      <c r="EA37" s="248"/>
      <c r="EB37" s="248"/>
      <c r="EC37" s="248"/>
      <c r="ED37" s="248"/>
      <c r="EE37" s="248"/>
      <c r="EF37" s="248"/>
      <c r="EG37" s="248"/>
      <c r="EH37" s="248"/>
      <c r="EI37" s="248"/>
      <c r="EJ37" s="248"/>
      <c r="EK37" s="248"/>
      <c r="EL37" s="248"/>
      <c r="EM37" s="248"/>
      <c r="EN37" s="248"/>
      <c r="EO37" s="248"/>
      <c r="EP37" s="248"/>
      <c r="EQ37" s="248"/>
      <c r="ER37" s="248"/>
      <c r="ES37" s="248"/>
      <c r="ET37" s="248"/>
      <c r="EU37" s="248"/>
      <c r="EV37" s="248"/>
      <c r="EW37" s="248"/>
      <c r="EX37" s="248"/>
      <c r="EY37" s="248"/>
      <c r="EZ37" s="248"/>
      <c r="FA37" s="248"/>
      <c r="FB37" s="248"/>
      <c r="FC37" s="248"/>
      <c r="FD37" s="248"/>
      <c r="FE37" s="248"/>
      <c r="FF37" s="248"/>
      <c r="FG37" s="248"/>
      <c r="FH37" s="248"/>
      <c r="FI37" s="248"/>
      <c r="FJ37" s="248"/>
      <c r="FK37" s="248"/>
      <c r="FL37" s="248"/>
      <c r="FM37" s="248"/>
      <c r="FN37" s="248"/>
      <c r="FO37" s="248"/>
      <c r="FP37" s="248"/>
      <c r="FQ37" s="248"/>
      <c r="FR37" s="248"/>
      <c r="FS37" s="248"/>
      <c r="FT37" s="248"/>
      <c r="FU37" s="249"/>
      <c r="FV37" s="249"/>
      <c r="FW37" s="249"/>
      <c r="FX37" s="249"/>
      <c r="FY37" s="249"/>
      <c r="FZ37" s="249"/>
      <c r="GA37" s="249"/>
      <c r="GB37" s="249"/>
      <c r="GC37" s="249"/>
      <c r="GD37" s="249"/>
      <c r="GE37" s="249"/>
      <c r="GF37" s="249"/>
      <c r="GG37" s="249"/>
      <c r="GH37" s="249"/>
      <c r="GI37" s="249"/>
      <c r="GJ37" s="249"/>
      <c r="GK37" s="249"/>
      <c r="GL37" s="249"/>
      <c r="GM37" s="249"/>
      <c r="GN37" s="249"/>
      <c r="GO37" s="249"/>
      <c r="GP37" s="249"/>
      <c r="GQ37" s="249"/>
      <c r="GR37" s="249"/>
      <c r="GS37" s="249"/>
      <c r="GT37" s="249"/>
      <c r="GU37" s="249"/>
      <c r="GV37" s="249"/>
      <c r="GW37" s="249"/>
      <c r="GX37" s="249"/>
      <c r="GY37" s="249"/>
      <c r="GZ37" s="249"/>
      <c r="HA37" s="249"/>
      <c r="HB37" s="249"/>
      <c r="HC37" s="249"/>
      <c r="HD37" s="249"/>
      <c r="HE37" s="249"/>
      <c r="HF37" s="249"/>
      <c r="HG37" s="249"/>
      <c r="HH37" s="249"/>
      <c r="HI37" s="249"/>
      <c r="HJ37" s="249"/>
      <c r="HK37" s="249"/>
      <c r="HL37" s="249"/>
      <c r="HM37" s="249"/>
      <c r="HN37" s="249"/>
      <c r="HO37" s="249"/>
      <c r="HP37" s="249"/>
      <c r="HQ37" s="249"/>
      <c r="HR37" s="249"/>
      <c r="HS37" s="249"/>
      <c r="HT37" s="249"/>
      <c r="HU37" s="249"/>
      <c r="HV37" s="249"/>
      <c r="HW37" s="249"/>
      <c r="HX37" s="249"/>
      <c r="HY37" s="249"/>
      <c r="HZ37" s="249"/>
      <c r="IA37" s="249"/>
      <c r="IB37" s="249"/>
      <c r="IC37" s="249"/>
      <c r="ID37" s="249"/>
      <c r="IE37" s="249"/>
      <c r="IF37" s="249"/>
      <c r="IG37" s="249"/>
      <c r="IH37" s="249"/>
      <c r="II37" s="249"/>
      <c r="IJ37" s="249"/>
      <c r="IK37" s="249"/>
      <c r="IL37" s="249"/>
      <c r="IM37" s="249"/>
      <c r="IN37" s="249"/>
      <c r="IO37" s="249"/>
      <c r="IP37" s="249"/>
      <c r="IQ37" s="249"/>
      <c r="IR37" s="249"/>
      <c r="IS37" s="249"/>
      <c r="IT37" s="249"/>
      <c r="IU37" s="249"/>
      <c r="IV37" s="249"/>
      <c r="IW37" s="249"/>
      <c r="IX37" s="249"/>
      <c r="IY37" s="249"/>
      <c r="IZ37" s="249"/>
      <c r="JA37" s="249"/>
      <c r="JB37" s="249"/>
      <c r="JC37" s="249"/>
      <c r="JD37" s="249"/>
      <c r="JE37" s="249"/>
      <c r="JF37" s="249"/>
      <c r="JG37" s="249"/>
      <c r="JH37" s="249"/>
      <c r="JI37" s="249"/>
      <c r="JJ37" s="249"/>
      <c r="JK37" s="249"/>
      <c r="JL37" s="249"/>
      <c r="JM37" s="249"/>
      <c r="JN37" s="249"/>
      <c r="JO37" s="249"/>
      <c r="JP37" s="249"/>
      <c r="JQ37" s="249"/>
      <c r="JR37" s="249"/>
    </row>
    <row r="38" spans="1:278" ht="40.200000000000003" customHeight="1" x14ac:dyDescent="0.25">
      <c r="A38" s="458"/>
      <c r="B38" s="338"/>
      <c r="C38" s="462"/>
      <c r="D38" s="462"/>
      <c r="E38" s="465"/>
      <c r="F38" s="465"/>
      <c r="G38" s="465"/>
      <c r="H38" s="468"/>
      <c r="I38" s="471"/>
      <c r="J38" s="474"/>
      <c r="K38" s="451"/>
      <c r="L38" s="451"/>
      <c r="M38" s="477"/>
      <c r="N38" s="451"/>
      <c r="O38" s="338"/>
      <c r="P38" s="338"/>
      <c r="Q38" s="338"/>
      <c r="R38" s="376"/>
      <c r="S38" s="376"/>
      <c r="T38" s="33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c r="BS38" s="248"/>
      <c r="BT38" s="248"/>
      <c r="BU38" s="248"/>
      <c r="BV38" s="248"/>
      <c r="BW38" s="248"/>
      <c r="BX38" s="248"/>
      <c r="BY38" s="248"/>
      <c r="BZ38" s="248"/>
      <c r="CA38" s="248"/>
      <c r="CB38" s="248"/>
      <c r="CC38" s="248"/>
      <c r="CD38" s="248"/>
      <c r="CE38" s="248"/>
      <c r="CF38" s="248"/>
      <c r="CG38" s="248"/>
      <c r="CH38" s="248"/>
      <c r="CI38" s="248"/>
      <c r="CJ38" s="248"/>
      <c r="CK38" s="248"/>
      <c r="CL38" s="248"/>
      <c r="CM38" s="248"/>
      <c r="CN38" s="248"/>
      <c r="CO38" s="248"/>
      <c r="CP38" s="248"/>
      <c r="CQ38" s="248"/>
      <c r="CR38" s="248"/>
      <c r="CS38" s="248"/>
      <c r="CT38" s="248"/>
      <c r="CU38" s="248"/>
      <c r="CV38" s="248"/>
      <c r="CW38" s="248"/>
      <c r="CX38" s="248"/>
      <c r="CY38" s="248"/>
      <c r="CZ38" s="248"/>
      <c r="DA38" s="248"/>
      <c r="DB38" s="248"/>
      <c r="DC38" s="248"/>
      <c r="DD38" s="248"/>
      <c r="DE38" s="248"/>
      <c r="DF38" s="248"/>
      <c r="DG38" s="248"/>
      <c r="DH38" s="248"/>
      <c r="DI38" s="248"/>
      <c r="DJ38" s="248"/>
      <c r="DK38" s="248"/>
      <c r="DL38" s="248"/>
      <c r="DM38" s="248"/>
      <c r="DN38" s="248"/>
      <c r="DO38" s="248"/>
      <c r="DP38" s="248"/>
      <c r="DQ38" s="248"/>
      <c r="DR38" s="248"/>
      <c r="DS38" s="248"/>
      <c r="DT38" s="248"/>
      <c r="DU38" s="248"/>
      <c r="DV38" s="248"/>
      <c r="DW38" s="248"/>
      <c r="DX38" s="248"/>
      <c r="DY38" s="248"/>
      <c r="DZ38" s="248"/>
      <c r="EA38" s="248"/>
      <c r="EB38" s="248"/>
      <c r="EC38" s="248"/>
      <c r="ED38" s="248"/>
      <c r="EE38" s="248"/>
      <c r="EF38" s="248"/>
      <c r="EG38" s="248"/>
      <c r="EH38" s="248"/>
      <c r="EI38" s="248"/>
      <c r="EJ38" s="248"/>
      <c r="EK38" s="248"/>
      <c r="EL38" s="248"/>
      <c r="EM38" s="248"/>
      <c r="EN38" s="248"/>
      <c r="EO38" s="248"/>
      <c r="EP38" s="248"/>
      <c r="EQ38" s="248"/>
      <c r="ER38" s="248"/>
      <c r="ES38" s="248"/>
      <c r="ET38" s="248"/>
      <c r="EU38" s="248"/>
      <c r="EV38" s="248"/>
      <c r="EW38" s="248"/>
      <c r="EX38" s="248"/>
      <c r="EY38" s="248"/>
      <c r="EZ38" s="248"/>
      <c r="FA38" s="248"/>
      <c r="FB38" s="248"/>
      <c r="FC38" s="248"/>
      <c r="FD38" s="248"/>
      <c r="FE38" s="248"/>
      <c r="FF38" s="248"/>
      <c r="FG38" s="248"/>
      <c r="FH38" s="248"/>
      <c r="FI38" s="248"/>
      <c r="FJ38" s="248"/>
      <c r="FK38" s="248"/>
      <c r="FL38" s="248"/>
      <c r="FM38" s="248"/>
      <c r="FN38" s="248"/>
      <c r="FO38" s="248"/>
      <c r="FP38" s="248"/>
      <c r="FQ38" s="248"/>
      <c r="FR38" s="248"/>
      <c r="FS38" s="248"/>
      <c r="FT38" s="248"/>
      <c r="FU38" s="249"/>
      <c r="FV38" s="249"/>
      <c r="FW38" s="249"/>
      <c r="FX38" s="249"/>
      <c r="FY38" s="249"/>
      <c r="FZ38" s="249"/>
      <c r="GA38" s="249"/>
      <c r="GB38" s="249"/>
      <c r="GC38" s="249"/>
      <c r="GD38" s="249"/>
      <c r="GE38" s="249"/>
      <c r="GF38" s="249"/>
      <c r="GG38" s="249"/>
      <c r="GH38" s="249"/>
      <c r="GI38" s="249"/>
      <c r="GJ38" s="249"/>
      <c r="GK38" s="249"/>
      <c r="GL38" s="249"/>
      <c r="GM38" s="249"/>
      <c r="GN38" s="249"/>
      <c r="GO38" s="249"/>
      <c r="GP38" s="249"/>
      <c r="GQ38" s="249"/>
      <c r="GR38" s="249"/>
      <c r="GS38" s="249"/>
      <c r="GT38" s="249"/>
      <c r="GU38" s="249"/>
      <c r="GV38" s="249"/>
      <c r="GW38" s="249"/>
      <c r="GX38" s="249"/>
      <c r="GY38" s="249"/>
      <c r="GZ38" s="249"/>
      <c r="HA38" s="249"/>
      <c r="HB38" s="249"/>
      <c r="HC38" s="249"/>
      <c r="HD38" s="249"/>
      <c r="HE38" s="249"/>
      <c r="HF38" s="249"/>
      <c r="HG38" s="249"/>
      <c r="HH38" s="249"/>
      <c r="HI38" s="249"/>
      <c r="HJ38" s="249"/>
      <c r="HK38" s="249"/>
      <c r="HL38" s="249"/>
      <c r="HM38" s="249"/>
      <c r="HN38" s="249"/>
      <c r="HO38" s="249"/>
      <c r="HP38" s="249"/>
      <c r="HQ38" s="249"/>
      <c r="HR38" s="249"/>
      <c r="HS38" s="249"/>
      <c r="HT38" s="249"/>
      <c r="HU38" s="249"/>
      <c r="HV38" s="249"/>
      <c r="HW38" s="249"/>
      <c r="HX38" s="249"/>
      <c r="HY38" s="249"/>
      <c r="HZ38" s="249"/>
      <c r="IA38" s="249"/>
      <c r="IB38" s="249"/>
      <c r="IC38" s="249"/>
      <c r="ID38" s="249"/>
      <c r="IE38" s="249"/>
      <c r="IF38" s="249"/>
      <c r="IG38" s="249"/>
      <c r="IH38" s="249"/>
      <c r="II38" s="249"/>
      <c r="IJ38" s="249"/>
      <c r="IK38" s="249"/>
      <c r="IL38" s="249"/>
      <c r="IM38" s="249"/>
      <c r="IN38" s="249"/>
      <c r="IO38" s="249"/>
      <c r="IP38" s="249"/>
      <c r="IQ38" s="249"/>
      <c r="IR38" s="249"/>
      <c r="IS38" s="249"/>
      <c r="IT38" s="249"/>
      <c r="IU38" s="249"/>
      <c r="IV38" s="249"/>
      <c r="IW38" s="249"/>
      <c r="IX38" s="249"/>
      <c r="IY38" s="249"/>
      <c r="IZ38" s="249"/>
      <c r="JA38" s="249"/>
      <c r="JB38" s="249"/>
      <c r="JC38" s="249"/>
      <c r="JD38" s="249"/>
      <c r="JE38" s="249"/>
      <c r="JF38" s="249"/>
      <c r="JG38" s="249"/>
      <c r="JH38" s="249"/>
      <c r="JI38" s="249"/>
      <c r="JJ38" s="249"/>
      <c r="JK38" s="249"/>
      <c r="JL38" s="249"/>
      <c r="JM38" s="249"/>
      <c r="JN38" s="249"/>
      <c r="JO38" s="249"/>
      <c r="JP38" s="249"/>
      <c r="JQ38" s="249"/>
      <c r="JR38" s="249"/>
    </row>
    <row r="39" spans="1:278" ht="40.200000000000003" customHeight="1" thickBot="1" x14ac:dyDescent="0.3">
      <c r="A39" s="459"/>
      <c r="B39" s="454"/>
      <c r="C39" s="463"/>
      <c r="D39" s="463"/>
      <c r="E39" s="466"/>
      <c r="F39" s="466"/>
      <c r="G39" s="466"/>
      <c r="H39" s="469"/>
      <c r="I39" s="472"/>
      <c r="J39" s="475"/>
      <c r="K39" s="452"/>
      <c r="L39" s="452"/>
      <c r="M39" s="478"/>
      <c r="N39" s="452"/>
      <c r="O39" s="454"/>
      <c r="P39" s="454"/>
      <c r="Q39" s="454"/>
      <c r="R39" s="456"/>
      <c r="S39" s="456"/>
      <c r="T39" s="454"/>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248"/>
      <c r="CB39" s="248"/>
      <c r="CC39" s="248"/>
      <c r="CD39" s="248"/>
      <c r="CE39" s="248"/>
      <c r="CF39" s="248"/>
      <c r="CG39" s="248"/>
      <c r="CH39" s="248"/>
      <c r="CI39" s="248"/>
      <c r="CJ39" s="248"/>
      <c r="CK39" s="248"/>
      <c r="CL39" s="248"/>
      <c r="CM39" s="248"/>
      <c r="CN39" s="248"/>
      <c r="CO39" s="248"/>
      <c r="CP39" s="248"/>
      <c r="CQ39" s="248"/>
      <c r="CR39" s="248"/>
      <c r="CS39" s="248"/>
      <c r="CT39" s="248"/>
      <c r="CU39" s="248"/>
      <c r="CV39" s="248"/>
      <c r="CW39" s="248"/>
      <c r="CX39" s="248"/>
      <c r="CY39" s="248"/>
      <c r="CZ39" s="248"/>
      <c r="DA39" s="248"/>
      <c r="DB39" s="248"/>
      <c r="DC39" s="248"/>
      <c r="DD39" s="248"/>
      <c r="DE39" s="248"/>
      <c r="DF39" s="248"/>
      <c r="DG39" s="248"/>
      <c r="DH39" s="248"/>
      <c r="DI39" s="248"/>
      <c r="DJ39" s="248"/>
      <c r="DK39" s="248"/>
      <c r="DL39" s="248"/>
      <c r="DM39" s="248"/>
      <c r="DN39" s="248"/>
      <c r="DO39" s="248"/>
      <c r="DP39" s="248"/>
      <c r="DQ39" s="248"/>
      <c r="DR39" s="248"/>
      <c r="DS39" s="248"/>
      <c r="DT39" s="248"/>
      <c r="DU39" s="248"/>
      <c r="DV39" s="248"/>
      <c r="DW39" s="248"/>
      <c r="DX39" s="248"/>
      <c r="DY39" s="248"/>
      <c r="DZ39" s="248"/>
      <c r="EA39" s="248"/>
      <c r="EB39" s="248"/>
      <c r="EC39" s="248"/>
      <c r="ED39" s="248"/>
      <c r="EE39" s="248"/>
      <c r="EF39" s="248"/>
      <c r="EG39" s="248"/>
      <c r="EH39" s="248"/>
      <c r="EI39" s="248"/>
      <c r="EJ39" s="248"/>
      <c r="EK39" s="248"/>
      <c r="EL39" s="248"/>
      <c r="EM39" s="248"/>
      <c r="EN39" s="248"/>
      <c r="EO39" s="248"/>
      <c r="EP39" s="248"/>
      <c r="EQ39" s="248"/>
      <c r="ER39" s="248"/>
      <c r="ES39" s="248"/>
      <c r="ET39" s="248"/>
      <c r="EU39" s="248"/>
      <c r="EV39" s="248"/>
      <c r="EW39" s="248"/>
      <c r="EX39" s="248"/>
      <c r="EY39" s="248"/>
      <c r="EZ39" s="248"/>
      <c r="FA39" s="248"/>
      <c r="FB39" s="248"/>
      <c r="FC39" s="248"/>
      <c r="FD39" s="248"/>
      <c r="FE39" s="248"/>
      <c r="FF39" s="248"/>
      <c r="FG39" s="248"/>
      <c r="FH39" s="248"/>
      <c r="FI39" s="248"/>
      <c r="FJ39" s="248"/>
      <c r="FK39" s="248"/>
      <c r="FL39" s="248"/>
      <c r="FM39" s="248"/>
      <c r="FN39" s="248"/>
      <c r="FO39" s="248"/>
      <c r="FP39" s="248"/>
      <c r="FQ39" s="248"/>
      <c r="FR39" s="248"/>
      <c r="FS39" s="248"/>
      <c r="FT39" s="248"/>
      <c r="FU39" s="249"/>
      <c r="FV39" s="249"/>
      <c r="FW39" s="249"/>
      <c r="FX39" s="249"/>
      <c r="FY39" s="249"/>
      <c r="FZ39" s="249"/>
      <c r="GA39" s="249"/>
      <c r="GB39" s="249"/>
      <c r="GC39" s="249"/>
      <c r="GD39" s="249"/>
      <c r="GE39" s="249"/>
      <c r="GF39" s="249"/>
      <c r="GG39" s="249"/>
      <c r="GH39" s="249"/>
      <c r="GI39" s="249"/>
      <c r="GJ39" s="249"/>
      <c r="GK39" s="249"/>
      <c r="GL39" s="249"/>
      <c r="GM39" s="249"/>
      <c r="GN39" s="249"/>
      <c r="GO39" s="249"/>
      <c r="GP39" s="249"/>
      <c r="GQ39" s="249"/>
      <c r="GR39" s="249"/>
      <c r="GS39" s="249"/>
      <c r="GT39" s="249"/>
      <c r="GU39" s="249"/>
      <c r="GV39" s="249"/>
      <c r="GW39" s="249"/>
      <c r="GX39" s="249"/>
      <c r="GY39" s="249"/>
      <c r="GZ39" s="249"/>
      <c r="HA39" s="249"/>
      <c r="HB39" s="249"/>
      <c r="HC39" s="249"/>
      <c r="HD39" s="249"/>
      <c r="HE39" s="249"/>
      <c r="HF39" s="249"/>
      <c r="HG39" s="249"/>
      <c r="HH39" s="249"/>
      <c r="HI39" s="249"/>
      <c r="HJ39" s="249"/>
      <c r="HK39" s="249"/>
      <c r="HL39" s="249"/>
      <c r="HM39" s="249"/>
      <c r="HN39" s="249"/>
      <c r="HO39" s="249"/>
      <c r="HP39" s="249"/>
      <c r="HQ39" s="249"/>
      <c r="HR39" s="249"/>
      <c r="HS39" s="249"/>
      <c r="HT39" s="249"/>
      <c r="HU39" s="249"/>
      <c r="HV39" s="249"/>
      <c r="HW39" s="249"/>
      <c r="HX39" s="249"/>
      <c r="HY39" s="249"/>
      <c r="HZ39" s="249"/>
      <c r="IA39" s="249"/>
      <c r="IB39" s="249"/>
      <c r="IC39" s="249"/>
      <c r="ID39" s="249"/>
      <c r="IE39" s="249"/>
      <c r="IF39" s="249"/>
      <c r="IG39" s="249"/>
      <c r="IH39" s="249"/>
      <c r="II39" s="249"/>
      <c r="IJ39" s="249"/>
      <c r="IK39" s="249"/>
      <c r="IL39" s="249"/>
      <c r="IM39" s="249"/>
      <c r="IN39" s="249"/>
      <c r="IO39" s="249"/>
      <c r="IP39" s="249"/>
      <c r="IQ39" s="249"/>
      <c r="IR39" s="249"/>
      <c r="IS39" s="249"/>
      <c r="IT39" s="249"/>
      <c r="IU39" s="249"/>
      <c r="IV39" s="249"/>
      <c r="IW39" s="249"/>
      <c r="IX39" s="249"/>
      <c r="IY39" s="249"/>
      <c r="IZ39" s="249"/>
      <c r="JA39" s="249"/>
      <c r="JB39" s="249"/>
      <c r="JC39" s="249"/>
      <c r="JD39" s="249"/>
      <c r="JE39" s="249"/>
      <c r="JF39" s="249"/>
      <c r="JG39" s="249"/>
      <c r="JH39" s="249"/>
      <c r="JI39" s="249"/>
      <c r="JJ39" s="249"/>
      <c r="JK39" s="249"/>
      <c r="JL39" s="249"/>
      <c r="JM39" s="249"/>
      <c r="JN39" s="249"/>
      <c r="JO39" s="249"/>
      <c r="JP39" s="249"/>
      <c r="JQ39" s="249"/>
      <c r="JR39" s="249"/>
    </row>
    <row r="40" spans="1:278" ht="40.200000000000003" customHeight="1" x14ac:dyDescent="0.25">
      <c r="A40" s="457">
        <f>'Mapa Final'!A40</f>
        <v>7</v>
      </c>
      <c r="B40" s="460" t="str">
        <f>'Mapa Final'!B40</f>
        <v>Incendio dentro de la edificación</v>
      </c>
      <c r="C40" s="461" t="str">
        <f>'Mapa Final'!C40</f>
        <v>Afectación en la Prestación del Servicio de Justicia</v>
      </c>
      <c r="D40" s="461" t="str">
        <f>'Mapa Final'!D40</f>
        <v>Por vandalismo (bomba molotov).</v>
      </c>
      <c r="E40" s="464" t="str">
        <f>'Mapa Final'!E40</f>
        <v xml:space="preserve">Orden público
</v>
      </c>
      <c r="F40" s="464" t="str">
        <f>'Mapa Final'!F40</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0" s="464" t="str">
        <f>'Mapa Final'!G40</f>
        <v>Daños Activos Fijos/Eventos Externos</v>
      </c>
      <c r="H40" s="467" t="str">
        <f>'Mapa Final'!I40</f>
        <v>Muy Baja</v>
      </c>
      <c r="I40" s="470" t="str">
        <f>'Mapa Final'!L40</f>
        <v>Catastrófico</v>
      </c>
      <c r="J40" s="473" t="str">
        <f>'Mapa Final'!N40</f>
        <v>Extremo</v>
      </c>
      <c r="K40" s="450" t="str">
        <f>'Mapa Final'!AA40</f>
        <v>Muy Baja</v>
      </c>
      <c r="L40" s="450" t="str">
        <f>'Mapa Final'!AE40</f>
        <v>Mayor</v>
      </c>
      <c r="M40" s="476" t="str">
        <f>'Mapa Final'!AG40</f>
        <v xml:space="preserve">Alto </v>
      </c>
      <c r="N40" s="450" t="str">
        <f>'Mapa Final'!AH40</f>
        <v>Reducir(mitigar)</v>
      </c>
      <c r="O40" s="453" t="s">
        <v>598</v>
      </c>
      <c r="P40" s="453" t="s">
        <v>587</v>
      </c>
      <c r="Q40" s="453"/>
      <c r="R40" s="455">
        <v>44378</v>
      </c>
      <c r="S40" s="455">
        <v>44469</v>
      </c>
      <c r="T40" s="453" t="s">
        <v>599</v>
      </c>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48"/>
      <c r="CL40" s="248"/>
      <c r="CM40" s="248"/>
      <c r="CN40" s="248"/>
      <c r="CO40" s="248"/>
      <c r="CP40" s="248"/>
      <c r="CQ40" s="248"/>
      <c r="CR40" s="248"/>
      <c r="CS40" s="248"/>
      <c r="CT40" s="248"/>
      <c r="CU40" s="248"/>
      <c r="CV40" s="248"/>
      <c r="CW40" s="248"/>
      <c r="CX40" s="248"/>
      <c r="CY40" s="248"/>
      <c r="CZ40" s="248"/>
      <c r="DA40" s="248"/>
      <c r="DB40" s="248"/>
      <c r="DC40" s="248"/>
      <c r="DD40" s="248"/>
      <c r="DE40" s="248"/>
      <c r="DF40" s="248"/>
      <c r="DG40" s="248"/>
      <c r="DH40" s="248"/>
      <c r="DI40" s="248"/>
      <c r="DJ40" s="248"/>
      <c r="DK40" s="248"/>
      <c r="DL40" s="248"/>
      <c r="DM40" s="248"/>
      <c r="DN40" s="248"/>
      <c r="DO40" s="248"/>
      <c r="DP40" s="248"/>
      <c r="DQ40" s="248"/>
      <c r="DR40" s="248"/>
      <c r="DS40" s="248"/>
      <c r="DT40" s="248"/>
      <c r="DU40" s="248"/>
      <c r="DV40" s="248"/>
      <c r="DW40" s="248"/>
      <c r="DX40" s="248"/>
      <c r="DY40" s="248"/>
      <c r="DZ40" s="248"/>
      <c r="EA40" s="248"/>
      <c r="EB40" s="248"/>
      <c r="EC40" s="248"/>
      <c r="ED40" s="248"/>
      <c r="EE40" s="248"/>
      <c r="EF40" s="248"/>
      <c r="EG40" s="248"/>
      <c r="EH40" s="248"/>
      <c r="EI40" s="248"/>
      <c r="EJ40" s="248"/>
      <c r="EK40" s="248"/>
      <c r="EL40" s="248"/>
      <c r="EM40" s="248"/>
      <c r="EN40" s="248"/>
      <c r="EO40" s="248"/>
      <c r="EP40" s="248"/>
      <c r="EQ40" s="248"/>
      <c r="ER40" s="248"/>
      <c r="ES40" s="248"/>
      <c r="ET40" s="248"/>
      <c r="EU40" s="248"/>
      <c r="EV40" s="248"/>
      <c r="EW40" s="248"/>
      <c r="EX40" s="248"/>
      <c r="EY40" s="248"/>
      <c r="EZ40" s="248"/>
      <c r="FA40" s="248"/>
      <c r="FB40" s="248"/>
      <c r="FC40" s="248"/>
      <c r="FD40" s="248"/>
      <c r="FE40" s="248"/>
      <c r="FF40" s="248"/>
      <c r="FG40" s="248"/>
      <c r="FH40" s="248"/>
      <c r="FI40" s="248"/>
      <c r="FJ40" s="248"/>
      <c r="FK40" s="248"/>
      <c r="FL40" s="248"/>
      <c r="FM40" s="248"/>
      <c r="FN40" s="248"/>
      <c r="FO40" s="248"/>
      <c r="FP40" s="248"/>
      <c r="FQ40" s="248"/>
      <c r="FR40" s="248"/>
      <c r="FS40" s="248"/>
      <c r="FT40" s="248"/>
      <c r="FU40" s="249"/>
      <c r="FV40" s="249"/>
      <c r="FW40" s="249"/>
      <c r="FX40" s="249"/>
      <c r="FY40" s="249"/>
      <c r="FZ40" s="249"/>
      <c r="GA40" s="249"/>
      <c r="GB40" s="249"/>
      <c r="GC40" s="249"/>
      <c r="GD40" s="249"/>
      <c r="GE40" s="249"/>
      <c r="GF40" s="249"/>
      <c r="GG40" s="249"/>
      <c r="GH40" s="249"/>
      <c r="GI40" s="249"/>
      <c r="GJ40" s="249"/>
      <c r="GK40" s="249"/>
      <c r="GL40" s="249"/>
      <c r="GM40" s="249"/>
      <c r="GN40" s="249"/>
      <c r="GO40" s="249"/>
      <c r="GP40" s="249"/>
      <c r="GQ40" s="249"/>
      <c r="GR40" s="249"/>
      <c r="GS40" s="249"/>
      <c r="GT40" s="249"/>
      <c r="GU40" s="249"/>
      <c r="GV40" s="249"/>
      <c r="GW40" s="249"/>
      <c r="GX40" s="249"/>
      <c r="GY40" s="249"/>
      <c r="GZ40" s="249"/>
      <c r="HA40" s="249"/>
      <c r="HB40" s="249"/>
      <c r="HC40" s="249"/>
      <c r="HD40" s="249"/>
      <c r="HE40" s="249"/>
      <c r="HF40" s="249"/>
      <c r="HG40" s="249"/>
      <c r="HH40" s="249"/>
      <c r="HI40" s="249"/>
      <c r="HJ40" s="249"/>
      <c r="HK40" s="249"/>
      <c r="HL40" s="249"/>
      <c r="HM40" s="249"/>
      <c r="HN40" s="249"/>
      <c r="HO40" s="249"/>
      <c r="HP40" s="249"/>
      <c r="HQ40" s="249"/>
      <c r="HR40" s="249"/>
      <c r="HS40" s="249"/>
      <c r="HT40" s="249"/>
      <c r="HU40" s="249"/>
      <c r="HV40" s="249"/>
      <c r="HW40" s="249"/>
      <c r="HX40" s="249"/>
      <c r="HY40" s="249"/>
      <c r="HZ40" s="249"/>
      <c r="IA40" s="249"/>
      <c r="IB40" s="249"/>
      <c r="IC40" s="249"/>
      <c r="ID40" s="249"/>
      <c r="IE40" s="249"/>
      <c r="IF40" s="249"/>
      <c r="IG40" s="249"/>
      <c r="IH40" s="249"/>
      <c r="II40" s="249"/>
      <c r="IJ40" s="249"/>
      <c r="IK40" s="249"/>
      <c r="IL40" s="249"/>
      <c r="IM40" s="249"/>
      <c r="IN40" s="249"/>
      <c r="IO40" s="249"/>
      <c r="IP40" s="249"/>
      <c r="IQ40" s="249"/>
      <c r="IR40" s="249"/>
      <c r="IS40" s="249"/>
      <c r="IT40" s="249"/>
      <c r="IU40" s="249"/>
      <c r="IV40" s="249"/>
      <c r="IW40" s="249"/>
      <c r="IX40" s="249"/>
      <c r="IY40" s="249"/>
      <c r="IZ40" s="249"/>
      <c r="JA40" s="249"/>
      <c r="JB40" s="249"/>
      <c r="JC40" s="249"/>
      <c r="JD40" s="249"/>
      <c r="JE40" s="249"/>
      <c r="JF40" s="249"/>
      <c r="JG40" s="249"/>
      <c r="JH40" s="249"/>
      <c r="JI40" s="249"/>
      <c r="JJ40" s="249"/>
      <c r="JK40" s="249"/>
      <c r="JL40" s="249"/>
      <c r="JM40" s="249"/>
      <c r="JN40" s="249"/>
      <c r="JO40" s="249"/>
      <c r="JP40" s="249"/>
      <c r="JQ40" s="249"/>
      <c r="JR40" s="249"/>
    </row>
    <row r="41" spans="1:278" ht="40.200000000000003" customHeight="1" x14ac:dyDescent="0.25">
      <c r="A41" s="458"/>
      <c r="B41" s="338"/>
      <c r="C41" s="462"/>
      <c r="D41" s="462"/>
      <c r="E41" s="465"/>
      <c r="F41" s="465"/>
      <c r="G41" s="465"/>
      <c r="H41" s="468"/>
      <c r="I41" s="471"/>
      <c r="J41" s="474"/>
      <c r="K41" s="451"/>
      <c r="L41" s="451"/>
      <c r="M41" s="477"/>
      <c r="N41" s="451"/>
      <c r="O41" s="338"/>
      <c r="P41" s="338"/>
      <c r="Q41" s="338"/>
      <c r="R41" s="376"/>
      <c r="S41" s="376"/>
      <c r="T41" s="33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8"/>
      <c r="CI41" s="248"/>
      <c r="CJ41" s="248"/>
      <c r="CK41" s="248"/>
      <c r="CL41" s="248"/>
      <c r="CM41" s="248"/>
      <c r="CN41" s="248"/>
      <c r="CO41" s="248"/>
      <c r="CP41" s="248"/>
      <c r="CQ41" s="248"/>
      <c r="CR41" s="248"/>
      <c r="CS41" s="248"/>
      <c r="CT41" s="248"/>
      <c r="CU41" s="248"/>
      <c r="CV41" s="248"/>
      <c r="CW41" s="248"/>
      <c r="CX41" s="248"/>
      <c r="CY41" s="248"/>
      <c r="CZ41" s="248"/>
      <c r="DA41" s="248"/>
      <c r="DB41" s="248"/>
      <c r="DC41" s="248"/>
      <c r="DD41" s="248"/>
      <c r="DE41" s="248"/>
      <c r="DF41" s="248"/>
      <c r="DG41" s="248"/>
      <c r="DH41" s="248"/>
      <c r="DI41" s="248"/>
      <c r="DJ41" s="248"/>
      <c r="DK41" s="248"/>
      <c r="DL41" s="248"/>
      <c r="DM41" s="248"/>
      <c r="DN41" s="248"/>
      <c r="DO41" s="248"/>
      <c r="DP41" s="248"/>
      <c r="DQ41" s="248"/>
      <c r="DR41" s="248"/>
      <c r="DS41" s="248"/>
      <c r="DT41" s="248"/>
      <c r="DU41" s="248"/>
      <c r="DV41" s="248"/>
      <c r="DW41" s="248"/>
      <c r="DX41" s="248"/>
      <c r="DY41" s="248"/>
      <c r="DZ41" s="248"/>
      <c r="EA41" s="248"/>
      <c r="EB41" s="248"/>
      <c r="EC41" s="248"/>
      <c r="ED41" s="248"/>
      <c r="EE41" s="248"/>
      <c r="EF41" s="248"/>
      <c r="EG41" s="248"/>
      <c r="EH41" s="248"/>
      <c r="EI41" s="248"/>
      <c r="EJ41" s="248"/>
      <c r="EK41" s="248"/>
      <c r="EL41" s="248"/>
      <c r="EM41" s="248"/>
      <c r="EN41" s="248"/>
      <c r="EO41" s="248"/>
      <c r="EP41" s="248"/>
      <c r="EQ41" s="248"/>
      <c r="ER41" s="248"/>
      <c r="ES41" s="248"/>
      <c r="ET41" s="248"/>
      <c r="EU41" s="248"/>
      <c r="EV41" s="248"/>
      <c r="EW41" s="248"/>
      <c r="EX41" s="248"/>
      <c r="EY41" s="248"/>
      <c r="EZ41" s="248"/>
      <c r="FA41" s="248"/>
      <c r="FB41" s="248"/>
      <c r="FC41" s="248"/>
      <c r="FD41" s="248"/>
      <c r="FE41" s="248"/>
      <c r="FF41" s="248"/>
      <c r="FG41" s="248"/>
      <c r="FH41" s="248"/>
      <c r="FI41" s="248"/>
      <c r="FJ41" s="248"/>
      <c r="FK41" s="248"/>
      <c r="FL41" s="248"/>
      <c r="FM41" s="248"/>
      <c r="FN41" s="248"/>
      <c r="FO41" s="248"/>
      <c r="FP41" s="248"/>
      <c r="FQ41" s="248"/>
      <c r="FR41" s="248"/>
      <c r="FS41" s="248"/>
      <c r="FT41" s="248"/>
      <c r="FU41" s="249"/>
      <c r="FV41" s="249"/>
      <c r="FW41" s="249"/>
      <c r="FX41" s="249"/>
      <c r="FY41" s="249"/>
      <c r="FZ41" s="249"/>
      <c r="GA41" s="249"/>
      <c r="GB41" s="249"/>
      <c r="GC41" s="249"/>
      <c r="GD41" s="249"/>
      <c r="GE41" s="249"/>
      <c r="GF41" s="249"/>
      <c r="GG41" s="249"/>
      <c r="GH41" s="249"/>
      <c r="GI41" s="249"/>
      <c r="GJ41" s="249"/>
      <c r="GK41" s="249"/>
      <c r="GL41" s="249"/>
      <c r="GM41" s="249"/>
      <c r="GN41" s="249"/>
      <c r="GO41" s="249"/>
      <c r="GP41" s="249"/>
      <c r="GQ41" s="249"/>
      <c r="GR41" s="249"/>
      <c r="GS41" s="249"/>
      <c r="GT41" s="249"/>
      <c r="GU41" s="249"/>
      <c r="GV41" s="249"/>
      <c r="GW41" s="249"/>
      <c r="GX41" s="249"/>
      <c r="GY41" s="249"/>
      <c r="GZ41" s="249"/>
      <c r="HA41" s="249"/>
      <c r="HB41" s="249"/>
      <c r="HC41" s="249"/>
      <c r="HD41" s="249"/>
      <c r="HE41" s="249"/>
      <c r="HF41" s="249"/>
      <c r="HG41" s="249"/>
      <c r="HH41" s="249"/>
      <c r="HI41" s="249"/>
      <c r="HJ41" s="249"/>
      <c r="HK41" s="249"/>
      <c r="HL41" s="249"/>
      <c r="HM41" s="249"/>
      <c r="HN41" s="249"/>
      <c r="HO41" s="249"/>
      <c r="HP41" s="249"/>
      <c r="HQ41" s="249"/>
      <c r="HR41" s="249"/>
      <c r="HS41" s="249"/>
      <c r="HT41" s="249"/>
      <c r="HU41" s="249"/>
      <c r="HV41" s="249"/>
      <c r="HW41" s="249"/>
      <c r="HX41" s="249"/>
      <c r="HY41" s="249"/>
      <c r="HZ41" s="249"/>
      <c r="IA41" s="249"/>
      <c r="IB41" s="249"/>
      <c r="IC41" s="249"/>
      <c r="ID41" s="249"/>
      <c r="IE41" s="249"/>
      <c r="IF41" s="249"/>
      <c r="IG41" s="249"/>
      <c r="IH41" s="249"/>
      <c r="II41" s="249"/>
      <c r="IJ41" s="249"/>
      <c r="IK41" s="249"/>
      <c r="IL41" s="249"/>
      <c r="IM41" s="249"/>
      <c r="IN41" s="249"/>
      <c r="IO41" s="249"/>
      <c r="IP41" s="249"/>
      <c r="IQ41" s="249"/>
      <c r="IR41" s="249"/>
      <c r="IS41" s="249"/>
      <c r="IT41" s="249"/>
      <c r="IU41" s="249"/>
      <c r="IV41" s="249"/>
      <c r="IW41" s="249"/>
      <c r="IX41" s="249"/>
      <c r="IY41" s="249"/>
      <c r="IZ41" s="249"/>
      <c r="JA41" s="249"/>
      <c r="JB41" s="249"/>
      <c r="JC41" s="249"/>
      <c r="JD41" s="249"/>
      <c r="JE41" s="249"/>
      <c r="JF41" s="249"/>
      <c r="JG41" s="249"/>
      <c r="JH41" s="249"/>
      <c r="JI41" s="249"/>
      <c r="JJ41" s="249"/>
      <c r="JK41" s="249"/>
      <c r="JL41" s="249"/>
      <c r="JM41" s="249"/>
      <c r="JN41" s="249"/>
      <c r="JO41" s="249"/>
      <c r="JP41" s="249"/>
      <c r="JQ41" s="249"/>
      <c r="JR41" s="249"/>
    </row>
    <row r="42" spans="1:278" ht="40.200000000000003" customHeight="1" x14ac:dyDescent="0.25">
      <c r="A42" s="458"/>
      <c r="B42" s="338"/>
      <c r="C42" s="462"/>
      <c r="D42" s="462"/>
      <c r="E42" s="465"/>
      <c r="F42" s="465"/>
      <c r="G42" s="465"/>
      <c r="H42" s="468"/>
      <c r="I42" s="471"/>
      <c r="J42" s="474"/>
      <c r="K42" s="451"/>
      <c r="L42" s="451"/>
      <c r="M42" s="477"/>
      <c r="N42" s="451"/>
      <c r="O42" s="338"/>
      <c r="P42" s="338"/>
      <c r="Q42" s="338"/>
      <c r="R42" s="376"/>
      <c r="S42" s="376"/>
      <c r="T42" s="33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8"/>
      <c r="DK42" s="248"/>
      <c r="DL42" s="248"/>
      <c r="DM42" s="248"/>
      <c r="DN42" s="248"/>
      <c r="DO42" s="248"/>
      <c r="DP42" s="248"/>
      <c r="DQ42" s="248"/>
      <c r="DR42" s="248"/>
      <c r="DS42" s="248"/>
      <c r="DT42" s="248"/>
      <c r="DU42" s="248"/>
      <c r="DV42" s="248"/>
      <c r="DW42" s="248"/>
      <c r="DX42" s="248"/>
      <c r="DY42" s="248"/>
      <c r="DZ42" s="248"/>
      <c r="EA42" s="248"/>
      <c r="EB42" s="248"/>
      <c r="EC42" s="248"/>
      <c r="ED42" s="248"/>
      <c r="EE42" s="248"/>
      <c r="EF42" s="248"/>
      <c r="EG42" s="248"/>
      <c r="EH42" s="248"/>
      <c r="EI42" s="248"/>
      <c r="EJ42" s="248"/>
      <c r="EK42" s="248"/>
      <c r="EL42" s="248"/>
      <c r="EM42" s="248"/>
      <c r="EN42" s="248"/>
      <c r="EO42" s="248"/>
      <c r="EP42" s="248"/>
      <c r="EQ42" s="248"/>
      <c r="ER42" s="248"/>
      <c r="ES42" s="248"/>
      <c r="ET42" s="248"/>
      <c r="EU42" s="248"/>
      <c r="EV42" s="248"/>
      <c r="EW42" s="248"/>
      <c r="EX42" s="248"/>
      <c r="EY42" s="248"/>
      <c r="EZ42" s="248"/>
      <c r="FA42" s="248"/>
      <c r="FB42" s="248"/>
      <c r="FC42" s="248"/>
      <c r="FD42" s="248"/>
      <c r="FE42" s="248"/>
      <c r="FF42" s="248"/>
      <c r="FG42" s="248"/>
      <c r="FH42" s="248"/>
      <c r="FI42" s="248"/>
      <c r="FJ42" s="248"/>
      <c r="FK42" s="248"/>
      <c r="FL42" s="248"/>
      <c r="FM42" s="248"/>
      <c r="FN42" s="248"/>
      <c r="FO42" s="248"/>
      <c r="FP42" s="248"/>
      <c r="FQ42" s="248"/>
      <c r="FR42" s="248"/>
      <c r="FS42" s="248"/>
      <c r="FT42" s="248"/>
      <c r="FU42" s="249"/>
      <c r="FV42" s="249"/>
      <c r="FW42" s="249"/>
      <c r="FX42" s="249"/>
      <c r="FY42" s="249"/>
      <c r="FZ42" s="249"/>
      <c r="GA42" s="249"/>
      <c r="GB42" s="249"/>
      <c r="GC42" s="249"/>
      <c r="GD42" s="249"/>
      <c r="GE42" s="249"/>
      <c r="GF42" s="249"/>
      <c r="GG42" s="249"/>
      <c r="GH42" s="249"/>
      <c r="GI42" s="249"/>
      <c r="GJ42" s="249"/>
      <c r="GK42" s="249"/>
      <c r="GL42" s="249"/>
      <c r="GM42" s="249"/>
      <c r="GN42" s="249"/>
      <c r="GO42" s="249"/>
      <c r="GP42" s="249"/>
      <c r="GQ42" s="249"/>
      <c r="GR42" s="249"/>
      <c r="GS42" s="249"/>
      <c r="GT42" s="249"/>
      <c r="GU42" s="249"/>
      <c r="GV42" s="249"/>
      <c r="GW42" s="249"/>
      <c r="GX42" s="249"/>
      <c r="GY42" s="249"/>
      <c r="GZ42" s="249"/>
      <c r="HA42" s="249"/>
      <c r="HB42" s="249"/>
      <c r="HC42" s="249"/>
      <c r="HD42" s="249"/>
      <c r="HE42" s="249"/>
      <c r="HF42" s="249"/>
      <c r="HG42" s="249"/>
      <c r="HH42" s="249"/>
      <c r="HI42" s="249"/>
      <c r="HJ42" s="249"/>
      <c r="HK42" s="249"/>
      <c r="HL42" s="249"/>
      <c r="HM42" s="249"/>
      <c r="HN42" s="249"/>
      <c r="HO42" s="249"/>
      <c r="HP42" s="249"/>
      <c r="HQ42" s="249"/>
      <c r="HR42" s="249"/>
      <c r="HS42" s="249"/>
      <c r="HT42" s="249"/>
      <c r="HU42" s="249"/>
      <c r="HV42" s="249"/>
      <c r="HW42" s="249"/>
      <c r="HX42" s="249"/>
      <c r="HY42" s="249"/>
      <c r="HZ42" s="249"/>
      <c r="IA42" s="249"/>
      <c r="IB42" s="249"/>
      <c r="IC42" s="249"/>
      <c r="ID42" s="249"/>
      <c r="IE42" s="249"/>
      <c r="IF42" s="249"/>
      <c r="IG42" s="249"/>
      <c r="IH42" s="249"/>
      <c r="II42" s="249"/>
      <c r="IJ42" s="249"/>
      <c r="IK42" s="249"/>
      <c r="IL42" s="249"/>
      <c r="IM42" s="249"/>
      <c r="IN42" s="249"/>
      <c r="IO42" s="249"/>
      <c r="IP42" s="249"/>
      <c r="IQ42" s="249"/>
      <c r="IR42" s="249"/>
      <c r="IS42" s="249"/>
      <c r="IT42" s="249"/>
      <c r="IU42" s="249"/>
      <c r="IV42" s="249"/>
      <c r="IW42" s="249"/>
      <c r="IX42" s="249"/>
      <c r="IY42" s="249"/>
      <c r="IZ42" s="249"/>
      <c r="JA42" s="249"/>
      <c r="JB42" s="249"/>
      <c r="JC42" s="249"/>
      <c r="JD42" s="249"/>
      <c r="JE42" s="249"/>
      <c r="JF42" s="249"/>
      <c r="JG42" s="249"/>
      <c r="JH42" s="249"/>
      <c r="JI42" s="249"/>
      <c r="JJ42" s="249"/>
      <c r="JK42" s="249"/>
      <c r="JL42" s="249"/>
      <c r="JM42" s="249"/>
      <c r="JN42" s="249"/>
      <c r="JO42" s="249"/>
      <c r="JP42" s="249"/>
      <c r="JQ42" s="249"/>
      <c r="JR42" s="249"/>
    </row>
    <row r="43" spans="1:278" ht="40.200000000000003" customHeight="1" x14ac:dyDescent="0.25">
      <c r="A43" s="458"/>
      <c r="B43" s="338"/>
      <c r="C43" s="462"/>
      <c r="D43" s="462"/>
      <c r="E43" s="465"/>
      <c r="F43" s="465"/>
      <c r="G43" s="465"/>
      <c r="H43" s="468"/>
      <c r="I43" s="471"/>
      <c r="J43" s="474"/>
      <c r="K43" s="451"/>
      <c r="L43" s="451"/>
      <c r="M43" s="477"/>
      <c r="N43" s="451"/>
      <c r="O43" s="338"/>
      <c r="P43" s="338"/>
      <c r="Q43" s="338"/>
      <c r="R43" s="376"/>
      <c r="S43" s="376"/>
      <c r="T43" s="33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8"/>
      <c r="CI43" s="248"/>
      <c r="CJ43" s="248"/>
      <c r="CK43" s="248"/>
      <c r="CL43" s="248"/>
      <c r="CM43" s="248"/>
      <c r="CN43" s="248"/>
      <c r="CO43" s="248"/>
      <c r="CP43" s="248"/>
      <c r="CQ43" s="248"/>
      <c r="CR43" s="248"/>
      <c r="CS43" s="248"/>
      <c r="CT43" s="248"/>
      <c r="CU43" s="248"/>
      <c r="CV43" s="248"/>
      <c r="CW43" s="248"/>
      <c r="CX43" s="248"/>
      <c r="CY43" s="248"/>
      <c r="CZ43" s="248"/>
      <c r="DA43" s="248"/>
      <c r="DB43" s="248"/>
      <c r="DC43" s="248"/>
      <c r="DD43" s="248"/>
      <c r="DE43" s="248"/>
      <c r="DF43" s="248"/>
      <c r="DG43" s="248"/>
      <c r="DH43" s="248"/>
      <c r="DI43" s="248"/>
      <c r="DJ43" s="248"/>
      <c r="DK43" s="248"/>
      <c r="DL43" s="248"/>
      <c r="DM43" s="248"/>
      <c r="DN43" s="248"/>
      <c r="DO43" s="248"/>
      <c r="DP43" s="248"/>
      <c r="DQ43" s="248"/>
      <c r="DR43" s="248"/>
      <c r="DS43" s="248"/>
      <c r="DT43" s="248"/>
      <c r="DU43" s="248"/>
      <c r="DV43" s="248"/>
      <c r="DW43" s="248"/>
      <c r="DX43" s="248"/>
      <c r="DY43" s="248"/>
      <c r="DZ43" s="248"/>
      <c r="EA43" s="248"/>
      <c r="EB43" s="248"/>
      <c r="EC43" s="248"/>
      <c r="ED43" s="248"/>
      <c r="EE43" s="248"/>
      <c r="EF43" s="248"/>
      <c r="EG43" s="248"/>
      <c r="EH43" s="248"/>
      <c r="EI43" s="248"/>
      <c r="EJ43" s="248"/>
      <c r="EK43" s="248"/>
      <c r="EL43" s="248"/>
      <c r="EM43" s="248"/>
      <c r="EN43" s="248"/>
      <c r="EO43" s="248"/>
      <c r="EP43" s="248"/>
      <c r="EQ43" s="248"/>
      <c r="ER43" s="248"/>
      <c r="ES43" s="248"/>
      <c r="ET43" s="248"/>
      <c r="EU43" s="248"/>
      <c r="EV43" s="248"/>
      <c r="EW43" s="248"/>
      <c r="EX43" s="248"/>
      <c r="EY43" s="248"/>
      <c r="EZ43" s="248"/>
      <c r="FA43" s="248"/>
      <c r="FB43" s="248"/>
      <c r="FC43" s="248"/>
      <c r="FD43" s="248"/>
      <c r="FE43" s="248"/>
      <c r="FF43" s="248"/>
      <c r="FG43" s="248"/>
      <c r="FH43" s="248"/>
      <c r="FI43" s="248"/>
      <c r="FJ43" s="248"/>
      <c r="FK43" s="248"/>
      <c r="FL43" s="248"/>
      <c r="FM43" s="248"/>
      <c r="FN43" s="248"/>
      <c r="FO43" s="248"/>
      <c r="FP43" s="248"/>
      <c r="FQ43" s="248"/>
      <c r="FR43" s="248"/>
      <c r="FS43" s="248"/>
      <c r="FT43" s="248"/>
      <c r="FU43" s="249"/>
      <c r="FV43" s="249"/>
      <c r="FW43" s="249"/>
      <c r="FX43" s="249"/>
      <c r="FY43" s="249"/>
      <c r="FZ43" s="249"/>
      <c r="GA43" s="249"/>
      <c r="GB43" s="249"/>
      <c r="GC43" s="249"/>
      <c r="GD43" s="249"/>
      <c r="GE43" s="249"/>
      <c r="GF43" s="249"/>
      <c r="GG43" s="249"/>
      <c r="GH43" s="249"/>
      <c r="GI43" s="249"/>
      <c r="GJ43" s="249"/>
      <c r="GK43" s="249"/>
      <c r="GL43" s="249"/>
      <c r="GM43" s="249"/>
      <c r="GN43" s="249"/>
      <c r="GO43" s="249"/>
      <c r="GP43" s="249"/>
      <c r="GQ43" s="249"/>
      <c r="GR43" s="249"/>
      <c r="GS43" s="249"/>
      <c r="GT43" s="249"/>
      <c r="GU43" s="249"/>
      <c r="GV43" s="249"/>
      <c r="GW43" s="249"/>
      <c r="GX43" s="249"/>
      <c r="GY43" s="249"/>
      <c r="GZ43" s="249"/>
      <c r="HA43" s="249"/>
      <c r="HB43" s="249"/>
      <c r="HC43" s="249"/>
      <c r="HD43" s="249"/>
      <c r="HE43" s="249"/>
      <c r="HF43" s="249"/>
      <c r="HG43" s="249"/>
      <c r="HH43" s="249"/>
      <c r="HI43" s="249"/>
      <c r="HJ43" s="249"/>
      <c r="HK43" s="249"/>
      <c r="HL43" s="249"/>
      <c r="HM43" s="249"/>
      <c r="HN43" s="249"/>
      <c r="HO43" s="249"/>
      <c r="HP43" s="249"/>
      <c r="HQ43" s="249"/>
      <c r="HR43" s="249"/>
      <c r="HS43" s="249"/>
      <c r="HT43" s="249"/>
      <c r="HU43" s="249"/>
      <c r="HV43" s="249"/>
      <c r="HW43" s="249"/>
      <c r="HX43" s="249"/>
      <c r="HY43" s="249"/>
      <c r="HZ43" s="249"/>
      <c r="IA43" s="249"/>
      <c r="IB43" s="249"/>
      <c r="IC43" s="249"/>
      <c r="ID43" s="249"/>
      <c r="IE43" s="249"/>
      <c r="IF43" s="249"/>
      <c r="IG43" s="249"/>
      <c r="IH43" s="249"/>
      <c r="II43" s="249"/>
      <c r="IJ43" s="249"/>
      <c r="IK43" s="249"/>
      <c r="IL43" s="249"/>
      <c r="IM43" s="249"/>
      <c r="IN43" s="249"/>
      <c r="IO43" s="249"/>
      <c r="IP43" s="249"/>
      <c r="IQ43" s="249"/>
      <c r="IR43" s="249"/>
      <c r="IS43" s="249"/>
      <c r="IT43" s="249"/>
      <c r="IU43" s="249"/>
      <c r="IV43" s="249"/>
      <c r="IW43" s="249"/>
      <c r="IX43" s="249"/>
      <c r="IY43" s="249"/>
      <c r="IZ43" s="249"/>
      <c r="JA43" s="249"/>
      <c r="JB43" s="249"/>
      <c r="JC43" s="249"/>
      <c r="JD43" s="249"/>
      <c r="JE43" s="249"/>
      <c r="JF43" s="249"/>
      <c r="JG43" s="249"/>
      <c r="JH43" s="249"/>
      <c r="JI43" s="249"/>
      <c r="JJ43" s="249"/>
      <c r="JK43" s="249"/>
      <c r="JL43" s="249"/>
      <c r="JM43" s="249"/>
      <c r="JN43" s="249"/>
      <c r="JO43" s="249"/>
      <c r="JP43" s="249"/>
      <c r="JQ43" s="249"/>
      <c r="JR43" s="249"/>
    </row>
    <row r="44" spans="1:278" ht="40.200000000000003" customHeight="1" thickBot="1" x14ac:dyDescent="0.3">
      <c r="A44" s="459"/>
      <c r="B44" s="454"/>
      <c r="C44" s="463"/>
      <c r="D44" s="463"/>
      <c r="E44" s="466"/>
      <c r="F44" s="466"/>
      <c r="G44" s="466"/>
      <c r="H44" s="469"/>
      <c r="I44" s="472"/>
      <c r="J44" s="475"/>
      <c r="K44" s="452"/>
      <c r="L44" s="452"/>
      <c r="M44" s="478"/>
      <c r="N44" s="452"/>
      <c r="O44" s="454"/>
      <c r="P44" s="454"/>
      <c r="Q44" s="454"/>
      <c r="R44" s="456"/>
      <c r="S44" s="456"/>
      <c r="T44" s="454"/>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8"/>
      <c r="CE44" s="248"/>
      <c r="CF44" s="248"/>
      <c r="CG44" s="248"/>
      <c r="CH44" s="248"/>
      <c r="CI44" s="248"/>
      <c r="CJ44" s="248"/>
      <c r="CK44" s="248"/>
      <c r="CL44" s="248"/>
      <c r="CM44" s="248"/>
      <c r="CN44" s="248"/>
      <c r="CO44" s="248"/>
      <c r="CP44" s="248"/>
      <c r="CQ44" s="248"/>
      <c r="CR44" s="248"/>
      <c r="CS44" s="248"/>
      <c r="CT44" s="248"/>
      <c r="CU44" s="248"/>
      <c r="CV44" s="248"/>
      <c r="CW44" s="248"/>
      <c r="CX44" s="248"/>
      <c r="CY44" s="248"/>
      <c r="CZ44" s="248"/>
      <c r="DA44" s="248"/>
      <c r="DB44" s="248"/>
      <c r="DC44" s="248"/>
      <c r="DD44" s="248"/>
      <c r="DE44" s="248"/>
      <c r="DF44" s="248"/>
      <c r="DG44" s="248"/>
      <c r="DH44" s="248"/>
      <c r="DI44" s="248"/>
      <c r="DJ44" s="248"/>
      <c r="DK44" s="248"/>
      <c r="DL44" s="248"/>
      <c r="DM44" s="248"/>
      <c r="DN44" s="248"/>
      <c r="DO44" s="248"/>
      <c r="DP44" s="248"/>
      <c r="DQ44" s="248"/>
      <c r="DR44" s="248"/>
      <c r="DS44" s="248"/>
      <c r="DT44" s="248"/>
      <c r="DU44" s="248"/>
      <c r="DV44" s="248"/>
      <c r="DW44" s="248"/>
      <c r="DX44" s="248"/>
      <c r="DY44" s="248"/>
      <c r="DZ44" s="248"/>
      <c r="EA44" s="248"/>
      <c r="EB44" s="248"/>
      <c r="EC44" s="248"/>
      <c r="ED44" s="248"/>
      <c r="EE44" s="248"/>
      <c r="EF44" s="248"/>
      <c r="EG44" s="248"/>
      <c r="EH44" s="248"/>
      <c r="EI44" s="248"/>
      <c r="EJ44" s="248"/>
      <c r="EK44" s="248"/>
      <c r="EL44" s="248"/>
      <c r="EM44" s="248"/>
      <c r="EN44" s="248"/>
      <c r="EO44" s="248"/>
      <c r="EP44" s="248"/>
      <c r="EQ44" s="248"/>
      <c r="ER44" s="248"/>
      <c r="ES44" s="248"/>
      <c r="ET44" s="248"/>
      <c r="EU44" s="248"/>
      <c r="EV44" s="248"/>
      <c r="EW44" s="248"/>
      <c r="EX44" s="248"/>
      <c r="EY44" s="248"/>
      <c r="EZ44" s="248"/>
      <c r="FA44" s="248"/>
      <c r="FB44" s="248"/>
      <c r="FC44" s="248"/>
      <c r="FD44" s="248"/>
      <c r="FE44" s="248"/>
      <c r="FF44" s="248"/>
      <c r="FG44" s="248"/>
      <c r="FH44" s="248"/>
      <c r="FI44" s="248"/>
      <c r="FJ44" s="248"/>
      <c r="FK44" s="248"/>
      <c r="FL44" s="248"/>
      <c r="FM44" s="248"/>
      <c r="FN44" s="248"/>
      <c r="FO44" s="248"/>
      <c r="FP44" s="248"/>
      <c r="FQ44" s="248"/>
      <c r="FR44" s="248"/>
      <c r="FS44" s="248"/>
      <c r="FT44" s="248"/>
      <c r="FU44" s="249"/>
      <c r="FV44" s="249"/>
      <c r="FW44" s="249"/>
      <c r="FX44" s="249"/>
      <c r="FY44" s="249"/>
      <c r="FZ44" s="249"/>
      <c r="GA44" s="249"/>
      <c r="GB44" s="249"/>
      <c r="GC44" s="249"/>
      <c r="GD44" s="249"/>
      <c r="GE44" s="249"/>
      <c r="GF44" s="249"/>
      <c r="GG44" s="249"/>
      <c r="GH44" s="249"/>
      <c r="GI44" s="249"/>
      <c r="GJ44" s="249"/>
      <c r="GK44" s="249"/>
      <c r="GL44" s="249"/>
      <c r="GM44" s="249"/>
      <c r="GN44" s="249"/>
      <c r="GO44" s="249"/>
      <c r="GP44" s="249"/>
      <c r="GQ44" s="249"/>
      <c r="GR44" s="249"/>
      <c r="GS44" s="249"/>
      <c r="GT44" s="249"/>
      <c r="GU44" s="249"/>
      <c r="GV44" s="249"/>
      <c r="GW44" s="249"/>
      <c r="GX44" s="249"/>
      <c r="GY44" s="249"/>
      <c r="GZ44" s="249"/>
      <c r="HA44" s="249"/>
      <c r="HB44" s="249"/>
      <c r="HC44" s="249"/>
      <c r="HD44" s="249"/>
      <c r="HE44" s="249"/>
      <c r="HF44" s="249"/>
      <c r="HG44" s="249"/>
      <c r="HH44" s="249"/>
      <c r="HI44" s="249"/>
      <c r="HJ44" s="249"/>
      <c r="HK44" s="249"/>
      <c r="HL44" s="249"/>
      <c r="HM44" s="249"/>
      <c r="HN44" s="249"/>
      <c r="HO44" s="249"/>
      <c r="HP44" s="249"/>
      <c r="HQ44" s="249"/>
      <c r="HR44" s="249"/>
      <c r="HS44" s="249"/>
      <c r="HT44" s="249"/>
      <c r="HU44" s="249"/>
      <c r="HV44" s="249"/>
      <c r="HW44" s="249"/>
      <c r="HX44" s="249"/>
      <c r="HY44" s="249"/>
      <c r="HZ44" s="249"/>
      <c r="IA44" s="249"/>
      <c r="IB44" s="249"/>
      <c r="IC44" s="249"/>
      <c r="ID44" s="249"/>
      <c r="IE44" s="249"/>
      <c r="IF44" s="249"/>
      <c r="IG44" s="249"/>
      <c r="IH44" s="249"/>
      <c r="II44" s="249"/>
      <c r="IJ44" s="249"/>
      <c r="IK44" s="249"/>
      <c r="IL44" s="249"/>
      <c r="IM44" s="249"/>
      <c r="IN44" s="249"/>
      <c r="IO44" s="249"/>
      <c r="IP44" s="249"/>
      <c r="IQ44" s="249"/>
      <c r="IR44" s="249"/>
      <c r="IS44" s="249"/>
      <c r="IT44" s="249"/>
      <c r="IU44" s="249"/>
      <c r="IV44" s="249"/>
      <c r="IW44" s="249"/>
      <c r="IX44" s="249"/>
      <c r="IY44" s="249"/>
      <c r="IZ44" s="249"/>
      <c r="JA44" s="249"/>
      <c r="JB44" s="249"/>
      <c r="JC44" s="249"/>
      <c r="JD44" s="249"/>
      <c r="JE44" s="249"/>
      <c r="JF44" s="249"/>
      <c r="JG44" s="249"/>
      <c r="JH44" s="249"/>
      <c r="JI44" s="249"/>
      <c r="JJ44" s="249"/>
      <c r="JK44" s="249"/>
      <c r="JL44" s="249"/>
      <c r="JM44" s="249"/>
      <c r="JN44" s="249"/>
      <c r="JO44" s="249"/>
      <c r="JP44" s="249"/>
      <c r="JQ44" s="249"/>
      <c r="JR44" s="249"/>
    </row>
    <row r="45" spans="1:278" ht="40.200000000000003" customHeight="1" x14ac:dyDescent="0.25">
      <c r="A45" s="457">
        <f>'Mapa Final'!A43</f>
        <v>8</v>
      </c>
      <c r="B45" s="460" t="str">
        <f>'Mapa Final'!B43</f>
        <v>Incendio dentro de la edificación</v>
      </c>
      <c r="C45" s="461" t="str">
        <f>'Mapa Final'!C43</f>
        <v>Afectación Económica</v>
      </c>
      <c r="D45" s="461" t="str">
        <f>'Mapa Final'!D43</f>
        <v xml:space="preserve">Que entre en contacto con fuentes de ignición (corto circuito) material combustible como papel, muebles almacenados y en uso, insumos de construcción, insumos de aseo, tanque de ACPM, conexión de gas natural, residuos </v>
      </c>
      <c r="E45" s="464" t="str">
        <f>'Mapa Final'!E43</f>
        <v>Sobrecarga por uso de electrodomésticos en las instalaciones</v>
      </c>
      <c r="F45" s="464" t="str">
        <f>'Mapa Final'!F43</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64" t="str">
        <f>'Mapa Final'!G43</f>
        <v>Daños Activos Fijos/Eventos Externos</v>
      </c>
      <c r="H45" s="467" t="str">
        <f>'Mapa Final'!I43</f>
        <v>Baja</v>
      </c>
      <c r="I45" s="470" t="str">
        <f>'Mapa Final'!L43</f>
        <v>Catastrófico</v>
      </c>
      <c r="J45" s="473" t="str">
        <f>'Mapa Final'!N43</f>
        <v>Extremo</v>
      </c>
      <c r="K45" s="450" t="str">
        <f>'Mapa Final'!AA43</f>
        <v>Baja</v>
      </c>
      <c r="L45" s="450" t="str">
        <f>'Mapa Final'!AE43</f>
        <v>Mayor</v>
      </c>
      <c r="M45" s="476" t="str">
        <f>'Mapa Final'!AG43</f>
        <v xml:space="preserve">Alto </v>
      </c>
      <c r="N45" s="450" t="str">
        <f>'Mapa Final'!AH43</f>
        <v>Reducir(mitigar)</v>
      </c>
      <c r="O45" s="453" t="s">
        <v>598</v>
      </c>
      <c r="P45" s="453" t="s">
        <v>587</v>
      </c>
      <c r="Q45" s="453"/>
      <c r="R45" s="455">
        <v>44378</v>
      </c>
      <c r="S45" s="455">
        <v>44469</v>
      </c>
      <c r="T45" s="453" t="s">
        <v>599</v>
      </c>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c r="FI45" s="248"/>
      <c r="FJ45" s="248"/>
      <c r="FK45" s="248"/>
      <c r="FL45" s="248"/>
      <c r="FM45" s="248"/>
      <c r="FN45" s="248"/>
      <c r="FO45" s="248"/>
      <c r="FP45" s="248"/>
      <c r="FQ45" s="248"/>
      <c r="FR45" s="248"/>
      <c r="FS45" s="248"/>
      <c r="FT45" s="248"/>
      <c r="FU45" s="249"/>
      <c r="FV45" s="249"/>
      <c r="FW45" s="249"/>
      <c r="FX45" s="249"/>
      <c r="FY45" s="249"/>
      <c r="FZ45" s="249"/>
      <c r="GA45" s="249"/>
      <c r="GB45" s="249"/>
      <c r="GC45" s="249"/>
      <c r="GD45" s="249"/>
      <c r="GE45" s="249"/>
      <c r="GF45" s="249"/>
      <c r="GG45" s="249"/>
      <c r="GH45" s="249"/>
      <c r="GI45" s="249"/>
      <c r="GJ45" s="249"/>
      <c r="GK45" s="249"/>
      <c r="GL45" s="249"/>
      <c r="GM45" s="249"/>
      <c r="GN45" s="249"/>
      <c r="GO45" s="249"/>
      <c r="GP45" s="249"/>
      <c r="GQ45" s="249"/>
      <c r="GR45" s="249"/>
      <c r="GS45" s="249"/>
      <c r="GT45" s="249"/>
      <c r="GU45" s="249"/>
      <c r="GV45" s="249"/>
      <c r="GW45" s="249"/>
      <c r="GX45" s="249"/>
      <c r="GY45" s="249"/>
      <c r="GZ45" s="249"/>
      <c r="HA45" s="249"/>
      <c r="HB45" s="249"/>
      <c r="HC45" s="249"/>
      <c r="HD45" s="249"/>
      <c r="HE45" s="249"/>
      <c r="HF45" s="249"/>
      <c r="HG45" s="249"/>
      <c r="HH45" s="249"/>
      <c r="HI45" s="249"/>
      <c r="HJ45" s="249"/>
      <c r="HK45" s="249"/>
      <c r="HL45" s="249"/>
      <c r="HM45" s="249"/>
      <c r="HN45" s="249"/>
      <c r="HO45" s="249"/>
      <c r="HP45" s="249"/>
      <c r="HQ45" s="249"/>
      <c r="HR45" s="249"/>
      <c r="HS45" s="249"/>
      <c r="HT45" s="249"/>
      <c r="HU45" s="249"/>
      <c r="HV45" s="249"/>
      <c r="HW45" s="249"/>
      <c r="HX45" s="249"/>
      <c r="HY45" s="249"/>
      <c r="HZ45" s="249"/>
      <c r="IA45" s="249"/>
      <c r="IB45" s="249"/>
      <c r="IC45" s="249"/>
      <c r="ID45" s="249"/>
      <c r="IE45" s="249"/>
      <c r="IF45" s="249"/>
      <c r="IG45" s="249"/>
      <c r="IH45" s="249"/>
      <c r="II45" s="249"/>
      <c r="IJ45" s="249"/>
      <c r="IK45" s="249"/>
      <c r="IL45" s="249"/>
      <c r="IM45" s="249"/>
      <c r="IN45" s="249"/>
      <c r="IO45" s="249"/>
      <c r="IP45" s="249"/>
      <c r="IQ45" s="249"/>
      <c r="IR45" s="249"/>
      <c r="IS45" s="249"/>
      <c r="IT45" s="249"/>
      <c r="IU45" s="249"/>
      <c r="IV45" s="249"/>
      <c r="IW45" s="249"/>
      <c r="IX45" s="249"/>
      <c r="IY45" s="249"/>
      <c r="IZ45" s="249"/>
      <c r="JA45" s="249"/>
      <c r="JB45" s="249"/>
      <c r="JC45" s="249"/>
      <c r="JD45" s="249"/>
      <c r="JE45" s="249"/>
      <c r="JF45" s="249"/>
      <c r="JG45" s="249"/>
      <c r="JH45" s="249"/>
      <c r="JI45" s="249"/>
      <c r="JJ45" s="249"/>
      <c r="JK45" s="249"/>
      <c r="JL45" s="249"/>
      <c r="JM45" s="249"/>
      <c r="JN45" s="249"/>
      <c r="JO45" s="249"/>
      <c r="JP45" s="249"/>
      <c r="JQ45" s="249"/>
      <c r="JR45" s="249"/>
    </row>
    <row r="46" spans="1:278" ht="40.200000000000003" customHeight="1" x14ac:dyDescent="0.25">
      <c r="A46" s="458"/>
      <c r="B46" s="338"/>
      <c r="C46" s="462"/>
      <c r="D46" s="462"/>
      <c r="E46" s="465"/>
      <c r="F46" s="465"/>
      <c r="G46" s="465"/>
      <c r="H46" s="468"/>
      <c r="I46" s="471"/>
      <c r="J46" s="474"/>
      <c r="K46" s="451"/>
      <c r="L46" s="451"/>
      <c r="M46" s="477"/>
      <c r="N46" s="451"/>
      <c r="O46" s="338"/>
      <c r="P46" s="338"/>
      <c r="Q46" s="338"/>
      <c r="R46" s="376"/>
      <c r="S46" s="376"/>
      <c r="T46" s="33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c r="BS46" s="248"/>
      <c r="BT46" s="248"/>
      <c r="BU46" s="248"/>
      <c r="BV46" s="248"/>
      <c r="BW46" s="248"/>
      <c r="BX46" s="248"/>
      <c r="BY46" s="248"/>
      <c r="BZ46" s="248"/>
      <c r="CA46" s="248"/>
      <c r="CB46" s="248"/>
      <c r="CC46" s="248"/>
      <c r="CD46" s="248"/>
      <c r="CE46" s="248"/>
      <c r="CF46" s="248"/>
      <c r="CG46" s="248"/>
      <c r="CH46" s="248"/>
      <c r="CI46" s="248"/>
      <c r="CJ46" s="248"/>
      <c r="CK46" s="248"/>
      <c r="CL46" s="248"/>
      <c r="CM46" s="248"/>
      <c r="CN46" s="248"/>
      <c r="CO46" s="248"/>
      <c r="CP46" s="248"/>
      <c r="CQ46" s="248"/>
      <c r="CR46" s="248"/>
      <c r="CS46" s="248"/>
      <c r="CT46" s="248"/>
      <c r="CU46" s="248"/>
      <c r="CV46" s="248"/>
      <c r="CW46" s="248"/>
      <c r="CX46" s="248"/>
      <c r="CY46" s="248"/>
      <c r="CZ46" s="248"/>
      <c r="DA46" s="248"/>
      <c r="DB46" s="248"/>
      <c r="DC46" s="248"/>
      <c r="DD46" s="248"/>
      <c r="DE46" s="248"/>
      <c r="DF46" s="248"/>
      <c r="DG46" s="248"/>
      <c r="DH46" s="248"/>
      <c r="DI46" s="248"/>
      <c r="DJ46" s="248"/>
      <c r="DK46" s="248"/>
      <c r="DL46" s="248"/>
      <c r="DM46" s="248"/>
      <c r="DN46" s="248"/>
      <c r="DO46" s="248"/>
      <c r="DP46" s="248"/>
      <c r="DQ46" s="248"/>
      <c r="DR46" s="248"/>
      <c r="DS46" s="248"/>
      <c r="DT46" s="248"/>
      <c r="DU46" s="248"/>
      <c r="DV46" s="248"/>
      <c r="DW46" s="248"/>
      <c r="DX46" s="248"/>
      <c r="DY46" s="248"/>
      <c r="DZ46" s="248"/>
      <c r="EA46" s="248"/>
      <c r="EB46" s="248"/>
      <c r="EC46" s="248"/>
      <c r="ED46" s="248"/>
      <c r="EE46" s="248"/>
      <c r="EF46" s="248"/>
      <c r="EG46" s="248"/>
      <c r="EH46" s="248"/>
      <c r="EI46" s="248"/>
      <c r="EJ46" s="248"/>
      <c r="EK46" s="248"/>
      <c r="EL46" s="248"/>
      <c r="EM46" s="248"/>
      <c r="EN46" s="248"/>
      <c r="EO46" s="248"/>
      <c r="EP46" s="248"/>
      <c r="EQ46" s="248"/>
      <c r="ER46" s="248"/>
      <c r="ES46" s="248"/>
      <c r="ET46" s="248"/>
      <c r="EU46" s="248"/>
      <c r="EV46" s="248"/>
      <c r="EW46" s="248"/>
      <c r="EX46" s="248"/>
      <c r="EY46" s="248"/>
      <c r="EZ46" s="248"/>
      <c r="FA46" s="248"/>
      <c r="FB46" s="248"/>
      <c r="FC46" s="248"/>
      <c r="FD46" s="248"/>
      <c r="FE46" s="248"/>
      <c r="FF46" s="248"/>
      <c r="FG46" s="248"/>
      <c r="FH46" s="248"/>
      <c r="FI46" s="248"/>
      <c r="FJ46" s="248"/>
      <c r="FK46" s="248"/>
      <c r="FL46" s="248"/>
      <c r="FM46" s="248"/>
      <c r="FN46" s="248"/>
      <c r="FO46" s="248"/>
      <c r="FP46" s="248"/>
      <c r="FQ46" s="248"/>
      <c r="FR46" s="248"/>
      <c r="FS46" s="248"/>
      <c r="FT46" s="248"/>
      <c r="FU46" s="249"/>
      <c r="FV46" s="249"/>
      <c r="FW46" s="249"/>
      <c r="FX46" s="249"/>
      <c r="FY46" s="249"/>
      <c r="FZ46" s="249"/>
      <c r="GA46" s="249"/>
      <c r="GB46" s="249"/>
      <c r="GC46" s="249"/>
      <c r="GD46" s="249"/>
      <c r="GE46" s="249"/>
      <c r="GF46" s="249"/>
      <c r="GG46" s="249"/>
      <c r="GH46" s="249"/>
      <c r="GI46" s="249"/>
      <c r="GJ46" s="249"/>
      <c r="GK46" s="249"/>
      <c r="GL46" s="249"/>
      <c r="GM46" s="249"/>
      <c r="GN46" s="249"/>
      <c r="GO46" s="249"/>
      <c r="GP46" s="249"/>
      <c r="GQ46" s="249"/>
      <c r="GR46" s="249"/>
      <c r="GS46" s="249"/>
      <c r="GT46" s="249"/>
      <c r="GU46" s="249"/>
      <c r="GV46" s="249"/>
      <c r="GW46" s="249"/>
      <c r="GX46" s="249"/>
      <c r="GY46" s="249"/>
      <c r="GZ46" s="249"/>
      <c r="HA46" s="249"/>
      <c r="HB46" s="249"/>
      <c r="HC46" s="249"/>
      <c r="HD46" s="249"/>
      <c r="HE46" s="249"/>
      <c r="HF46" s="249"/>
      <c r="HG46" s="249"/>
      <c r="HH46" s="249"/>
      <c r="HI46" s="249"/>
      <c r="HJ46" s="249"/>
      <c r="HK46" s="249"/>
      <c r="HL46" s="249"/>
      <c r="HM46" s="249"/>
      <c r="HN46" s="249"/>
      <c r="HO46" s="249"/>
      <c r="HP46" s="249"/>
      <c r="HQ46" s="249"/>
      <c r="HR46" s="249"/>
      <c r="HS46" s="249"/>
      <c r="HT46" s="249"/>
      <c r="HU46" s="249"/>
      <c r="HV46" s="249"/>
      <c r="HW46" s="249"/>
      <c r="HX46" s="249"/>
      <c r="HY46" s="249"/>
      <c r="HZ46" s="249"/>
      <c r="IA46" s="249"/>
      <c r="IB46" s="249"/>
      <c r="IC46" s="249"/>
      <c r="ID46" s="249"/>
      <c r="IE46" s="249"/>
      <c r="IF46" s="249"/>
      <c r="IG46" s="249"/>
      <c r="IH46" s="249"/>
      <c r="II46" s="249"/>
      <c r="IJ46" s="249"/>
      <c r="IK46" s="249"/>
      <c r="IL46" s="249"/>
      <c r="IM46" s="249"/>
      <c r="IN46" s="249"/>
      <c r="IO46" s="249"/>
      <c r="IP46" s="249"/>
      <c r="IQ46" s="249"/>
      <c r="IR46" s="249"/>
      <c r="IS46" s="249"/>
      <c r="IT46" s="249"/>
      <c r="IU46" s="249"/>
      <c r="IV46" s="249"/>
      <c r="IW46" s="249"/>
      <c r="IX46" s="249"/>
      <c r="IY46" s="249"/>
      <c r="IZ46" s="249"/>
      <c r="JA46" s="249"/>
      <c r="JB46" s="249"/>
      <c r="JC46" s="249"/>
      <c r="JD46" s="249"/>
      <c r="JE46" s="249"/>
      <c r="JF46" s="249"/>
      <c r="JG46" s="249"/>
      <c r="JH46" s="249"/>
      <c r="JI46" s="249"/>
      <c r="JJ46" s="249"/>
      <c r="JK46" s="249"/>
      <c r="JL46" s="249"/>
      <c r="JM46" s="249"/>
      <c r="JN46" s="249"/>
      <c r="JO46" s="249"/>
      <c r="JP46" s="249"/>
      <c r="JQ46" s="249"/>
      <c r="JR46" s="249"/>
    </row>
    <row r="47" spans="1:278" ht="40.200000000000003" customHeight="1" x14ac:dyDescent="0.25">
      <c r="A47" s="458"/>
      <c r="B47" s="338"/>
      <c r="C47" s="462"/>
      <c r="D47" s="462"/>
      <c r="E47" s="465"/>
      <c r="F47" s="465"/>
      <c r="G47" s="465"/>
      <c r="H47" s="468"/>
      <c r="I47" s="471"/>
      <c r="J47" s="474"/>
      <c r="K47" s="451"/>
      <c r="L47" s="451"/>
      <c r="M47" s="477"/>
      <c r="N47" s="451"/>
      <c r="O47" s="338"/>
      <c r="P47" s="338"/>
      <c r="Q47" s="338"/>
      <c r="R47" s="376"/>
      <c r="S47" s="376"/>
      <c r="T47" s="33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c r="BS47" s="248"/>
      <c r="BT47" s="248"/>
      <c r="BU47" s="248"/>
      <c r="BV47" s="248"/>
      <c r="BW47" s="248"/>
      <c r="BX47" s="248"/>
      <c r="BY47" s="248"/>
      <c r="BZ47" s="248"/>
      <c r="CA47" s="248"/>
      <c r="CB47" s="248"/>
      <c r="CC47" s="248"/>
      <c r="CD47" s="248"/>
      <c r="CE47" s="248"/>
      <c r="CF47" s="248"/>
      <c r="CG47" s="248"/>
      <c r="CH47" s="248"/>
      <c r="CI47" s="248"/>
      <c r="CJ47" s="248"/>
      <c r="CK47" s="248"/>
      <c r="CL47" s="248"/>
      <c r="CM47" s="248"/>
      <c r="CN47" s="248"/>
      <c r="CO47" s="248"/>
      <c r="CP47" s="248"/>
      <c r="CQ47" s="248"/>
      <c r="CR47" s="248"/>
      <c r="CS47" s="248"/>
      <c r="CT47" s="248"/>
      <c r="CU47" s="248"/>
      <c r="CV47" s="248"/>
      <c r="CW47" s="248"/>
      <c r="CX47" s="248"/>
      <c r="CY47" s="248"/>
      <c r="CZ47" s="248"/>
      <c r="DA47" s="248"/>
      <c r="DB47" s="248"/>
      <c r="DC47" s="248"/>
      <c r="DD47" s="248"/>
      <c r="DE47" s="248"/>
      <c r="DF47" s="248"/>
      <c r="DG47" s="248"/>
      <c r="DH47" s="248"/>
      <c r="DI47" s="248"/>
      <c r="DJ47" s="248"/>
      <c r="DK47" s="248"/>
      <c r="DL47" s="248"/>
      <c r="DM47" s="248"/>
      <c r="DN47" s="248"/>
      <c r="DO47" s="248"/>
      <c r="DP47" s="248"/>
      <c r="DQ47" s="248"/>
      <c r="DR47" s="248"/>
      <c r="DS47" s="248"/>
      <c r="DT47" s="248"/>
      <c r="DU47" s="248"/>
      <c r="DV47" s="248"/>
      <c r="DW47" s="248"/>
      <c r="DX47" s="248"/>
      <c r="DY47" s="248"/>
      <c r="DZ47" s="248"/>
      <c r="EA47" s="248"/>
      <c r="EB47" s="248"/>
      <c r="EC47" s="248"/>
      <c r="ED47" s="248"/>
      <c r="EE47" s="248"/>
      <c r="EF47" s="248"/>
      <c r="EG47" s="248"/>
      <c r="EH47" s="248"/>
      <c r="EI47" s="248"/>
      <c r="EJ47" s="248"/>
      <c r="EK47" s="248"/>
      <c r="EL47" s="248"/>
      <c r="EM47" s="248"/>
      <c r="EN47" s="248"/>
      <c r="EO47" s="248"/>
      <c r="EP47" s="248"/>
      <c r="EQ47" s="248"/>
      <c r="ER47" s="248"/>
      <c r="ES47" s="248"/>
      <c r="ET47" s="248"/>
      <c r="EU47" s="248"/>
      <c r="EV47" s="248"/>
      <c r="EW47" s="248"/>
      <c r="EX47" s="248"/>
      <c r="EY47" s="248"/>
      <c r="EZ47" s="248"/>
      <c r="FA47" s="248"/>
      <c r="FB47" s="248"/>
      <c r="FC47" s="248"/>
      <c r="FD47" s="248"/>
      <c r="FE47" s="248"/>
      <c r="FF47" s="248"/>
      <c r="FG47" s="248"/>
      <c r="FH47" s="248"/>
      <c r="FI47" s="248"/>
      <c r="FJ47" s="248"/>
      <c r="FK47" s="248"/>
      <c r="FL47" s="248"/>
      <c r="FM47" s="248"/>
      <c r="FN47" s="248"/>
      <c r="FO47" s="248"/>
      <c r="FP47" s="248"/>
      <c r="FQ47" s="248"/>
      <c r="FR47" s="248"/>
      <c r="FS47" s="248"/>
      <c r="FT47" s="248"/>
      <c r="FU47" s="249"/>
      <c r="FV47" s="249"/>
      <c r="FW47" s="249"/>
      <c r="FX47" s="249"/>
      <c r="FY47" s="249"/>
      <c r="FZ47" s="249"/>
      <c r="GA47" s="249"/>
      <c r="GB47" s="249"/>
      <c r="GC47" s="249"/>
      <c r="GD47" s="249"/>
      <c r="GE47" s="249"/>
      <c r="GF47" s="249"/>
      <c r="GG47" s="249"/>
      <c r="GH47" s="249"/>
      <c r="GI47" s="249"/>
      <c r="GJ47" s="249"/>
      <c r="GK47" s="249"/>
      <c r="GL47" s="249"/>
      <c r="GM47" s="249"/>
      <c r="GN47" s="249"/>
      <c r="GO47" s="249"/>
      <c r="GP47" s="249"/>
      <c r="GQ47" s="249"/>
      <c r="GR47" s="249"/>
      <c r="GS47" s="249"/>
      <c r="GT47" s="249"/>
      <c r="GU47" s="249"/>
      <c r="GV47" s="249"/>
      <c r="GW47" s="249"/>
      <c r="GX47" s="249"/>
      <c r="GY47" s="249"/>
      <c r="GZ47" s="249"/>
      <c r="HA47" s="249"/>
      <c r="HB47" s="249"/>
      <c r="HC47" s="249"/>
      <c r="HD47" s="249"/>
      <c r="HE47" s="249"/>
      <c r="HF47" s="249"/>
      <c r="HG47" s="249"/>
      <c r="HH47" s="249"/>
      <c r="HI47" s="249"/>
      <c r="HJ47" s="249"/>
      <c r="HK47" s="249"/>
      <c r="HL47" s="249"/>
      <c r="HM47" s="249"/>
      <c r="HN47" s="249"/>
      <c r="HO47" s="249"/>
      <c r="HP47" s="249"/>
      <c r="HQ47" s="249"/>
      <c r="HR47" s="249"/>
      <c r="HS47" s="249"/>
      <c r="HT47" s="249"/>
      <c r="HU47" s="249"/>
      <c r="HV47" s="249"/>
      <c r="HW47" s="249"/>
      <c r="HX47" s="249"/>
      <c r="HY47" s="249"/>
      <c r="HZ47" s="249"/>
      <c r="IA47" s="249"/>
      <c r="IB47" s="249"/>
      <c r="IC47" s="249"/>
      <c r="ID47" s="249"/>
      <c r="IE47" s="249"/>
      <c r="IF47" s="249"/>
      <c r="IG47" s="249"/>
      <c r="IH47" s="249"/>
      <c r="II47" s="249"/>
      <c r="IJ47" s="249"/>
      <c r="IK47" s="249"/>
      <c r="IL47" s="249"/>
      <c r="IM47" s="249"/>
      <c r="IN47" s="249"/>
      <c r="IO47" s="249"/>
      <c r="IP47" s="249"/>
      <c r="IQ47" s="249"/>
      <c r="IR47" s="249"/>
      <c r="IS47" s="249"/>
      <c r="IT47" s="249"/>
      <c r="IU47" s="249"/>
      <c r="IV47" s="249"/>
      <c r="IW47" s="249"/>
      <c r="IX47" s="249"/>
      <c r="IY47" s="249"/>
      <c r="IZ47" s="249"/>
      <c r="JA47" s="249"/>
      <c r="JB47" s="249"/>
      <c r="JC47" s="249"/>
      <c r="JD47" s="249"/>
      <c r="JE47" s="249"/>
      <c r="JF47" s="249"/>
      <c r="JG47" s="249"/>
      <c r="JH47" s="249"/>
      <c r="JI47" s="249"/>
      <c r="JJ47" s="249"/>
      <c r="JK47" s="249"/>
      <c r="JL47" s="249"/>
      <c r="JM47" s="249"/>
      <c r="JN47" s="249"/>
      <c r="JO47" s="249"/>
      <c r="JP47" s="249"/>
      <c r="JQ47" s="249"/>
      <c r="JR47" s="249"/>
    </row>
    <row r="48" spans="1:278" ht="40.200000000000003" customHeight="1" x14ac:dyDescent="0.25">
      <c r="A48" s="458"/>
      <c r="B48" s="338"/>
      <c r="C48" s="462"/>
      <c r="D48" s="462"/>
      <c r="E48" s="465"/>
      <c r="F48" s="465"/>
      <c r="G48" s="465"/>
      <c r="H48" s="468"/>
      <c r="I48" s="471"/>
      <c r="J48" s="474"/>
      <c r="K48" s="451"/>
      <c r="L48" s="451"/>
      <c r="M48" s="477"/>
      <c r="N48" s="451"/>
      <c r="O48" s="338"/>
      <c r="P48" s="338"/>
      <c r="Q48" s="338"/>
      <c r="R48" s="376"/>
      <c r="S48" s="376"/>
      <c r="T48" s="33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c r="BS48" s="248"/>
      <c r="BT48" s="248"/>
      <c r="BU48" s="248"/>
      <c r="BV48" s="248"/>
      <c r="BW48" s="248"/>
      <c r="BX48" s="248"/>
      <c r="BY48" s="248"/>
      <c r="BZ48" s="248"/>
      <c r="CA48" s="248"/>
      <c r="CB48" s="248"/>
      <c r="CC48" s="248"/>
      <c r="CD48" s="248"/>
      <c r="CE48" s="248"/>
      <c r="CF48" s="248"/>
      <c r="CG48" s="248"/>
      <c r="CH48" s="248"/>
      <c r="CI48" s="248"/>
      <c r="CJ48" s="248"/>
      <c r="CK48" s="248"/>
      <c r="CL48" s="248"/>
      <c r="CM48" s="248"/>
      <c r="CN48" s="248"/>
      <c r="CO48" s="248"/>
      <c r="CP48" s="248"/>
      <c r="CQ48" s="248"/>
      <c r="CR48" s="248"/>
      <c r="CS48" s="248"/>
      <c r="CT48" s="248"/>
      <c r="CU48" s="248"/>
      <c r="CV48" s="248"/>
      <c r="CW48" s="248"/>
      <c r="CX48" s="248"/>
      <c r="CY48" s="248"/>
      <c r="CZ48" s="248"/>
      <c r="DA48" s="248"/>
      <c r="DB48" s="248"/>
      <c r="DC48" s="248"/>
      <c r="DD48" s="248"/>
      <c r="DE48" s="248"/>
      <c r="DF48" s="248"/>
      <c r="DG48" s="248"/>
      <c r="DH48" s="248"/>
      <c r="DI48" s="248"/>
      <c r="DJ48" s="248"/>
      <c r="DK48" s="248"/>
      <c r="DL48" s="248"/>
      <c r="DM48" s="248"/>
      <c r="DN48" s="248"/>
      <c r="DO48" s="248"/>
      <c r="DP48" s="248"/>
      <c r="DQ48" s="248"/>
      <c r="DR48" s="248"/>
      <c r="DS48" s="248"/>
      <c r="DT48" s="248"/>
      <c r="DU48" s="248"/>
      <c r="DV48" s="248"/>
      <c r="DW48" s="248"/>
      <c r="DX48" s="248"/>
      <c r="DY48" s="248"/>
      <c r="DZ48" s="248"/>
      <c r="EA48" s="248"/>
      <c r="EB48" s="248"/>
      <c r="EC48" s="248"/>
      <c r="ED48" s="248"/>
      <c r="EE48" s="248"/>
      <c r="EF48" s="248"/>
      <c r="EG48" s="248"/>
      <c r="EH48" s="248"/>
      <c r="EI48" s="248"/>
      <c r="EJ48" s="248"/>
      <c r="EK48" s="248"/>
      <c r="EL48" s="248"/>
      <c r="EM48" s="248"/>
      <c r="EN48" s="248"/>
      <c r="EO48" s="248"/>
      <c r="EP48" s="248"/>
      <c r="EQ48" s="248"/>
      <c r="ER48" s="248"/>
      <c r="ES48" s="248"/>
      <c r="ET48" s="248"/>
      <c r="EU48" s="248"/>
      <c r="EV48" s="248"/>
      <c r="EW48" s="248"/>
      <c r="EX48" s="248"/>
      <c r="EY48" s="248"/>
      <c r="EZ48" s="248"/>
      <c r="FA48" s="248"/>
      <c r="FB48" s="248"/>
      <c r="FC48" s="248"/>
      <c r="FD48" s="248"/>
      <c r="FE48" s="248"/>
      <c r="FF48" s="248"/>
      <c r="FG48" s="248"/>
      <c r="FH48" s="248"/>
      <c r="FI48" s="248"/>
      <c r="FJ48" s="248"/>
      <c r="FK48" s="248"/>
      <c r="FL48" s="248"/>
      <c r="FM48" s="248"/>
      <c r="FN48" s="248"/>
      <c r="FO48" s="248"/>
      <c r="FP48" s="248"/>
      <c r="FQ48" s="248"/>
      <c r="FR48" s="248"/>
      <c r="FS48" s="248"/>
      <c r="FT48" s="248"/>
      <c r="FU48" s="249"/>
      <c r="FV48" s="249"/>
      <c r="FW48" s="249"/>
      <c r="FX48" s="249"/>
      <c r="FY48" s="249"/>
      <c r="FZ48" s="249"/>
      <c r="GA48" s="249"/>
      <c r="GB48" s="249"/>
      <c r="GC48" s="249"/>
      <c r="GD48" s="249"/>
      <c r="GE48" s="249"/>
      <c r="GF48" s="249"/>
      <c r="GG48" s="249"/>
      <c r="GH48" s="249"/>
      <c r="GI48" s="249"/>
      <c r="GJ48" s="249"/>
      <c r="GK48" s="249"/>
      <c r="GL48" s="249"/>
      <c r="GM48" s="249"/>
      <c r="GN48" s="249"/>
      <c r="GO48" s="249"/>
      <c r="GP48" s="249"/>
      <c r="GQ48" s="249"/>
      <c r="GR48" s="249"/>
      <c r="GS48" s="249"/>
      <c r="GT48" s="249"/>
      <c r="GU48" s="249"/>
      <c r="GV48" s="249"/>
      <c r="GW48" s="249"/>
      <c r="GX48" s="249"/>
      <c r="GY48" s="249"/>
      <c r="GZ48" s="249"/>
      <c r="HA48" s="249"/>
      <c r="HB48" s="249"/>
      <c r="HC48" s="249"/>
      <c r="HD48" s="249"/>
      <c r="HE48" s="249"/>
      <c r="HF48" s="249"/>
      <c r="HG48" s="249"/>
      <c r="HH48" s="249"/>
      <c r="HI48" s="249"/>
      <c r="HJ48" s="249"/>
      <c r="HK48" s="249"/>
      <c r="HL48" s="249"/>
      <c r="HM48" s="249"/>
      <c r="HN48" s="249"/>
      <c r="HO48" s="249"/>
      <c r="HP48" s="249"/>
      <c r="HQ48" s="249"/>
      <c r="HR48" s="249"/>
      <c r="HS48" s="249"/>
      <c r="HT48" s="249"/>
      <c r="HU48" s="249"/>
      <c r="HV48" s="249"/>
      <c r="HW48" s="249"/>
      <c r="HX48" s="249"/>
      <c r="HY48" s="249"/>
      <c r="HZ48" s="249"/>
      <c r="IA48" s="249"/>
      <c r="IB48" s="249"/>
      <c r="IC48" s="249"/>
      <c r="ID48" s="249"/>
      <c r="IE48" s="249"/>
      <c r="IF48" s="249"/>
      <c r="IG48" s="249"/>
      <c r="IH48" s="249"/>
      <c r="II48" s="249"/>
      <c r="IJ48" s="249"/>
      <c r="IK48" s="249"/>
      <c r="IL48" s="249"/>
      <c r="IM48" s="249"/>
      <c r="IN48" s="249"/>
      <c r="IO48" s="249"/>
      <c r="IP48" s="249"/>
      <c r="IQ48" s="249"/>
      <c r="IR48" s="249"/>
      <c r="IS48" s="249"/>
      <c r="IT48" s="249"/>
      <c r="IU48" s="249"/>
      <c r="IV48" s="249"/>
      <c r="IW48" s="249"/>
      <c r="IX48" s="249"/>
      <c r="IY48" s="249"/>
      <c r="IZ48" s="249"/>
      <c r="JA48" s="249"/>
      <c r="JB48" s="249"/>
      <c r="JC48" s="249"/>
      <c r="JD48" s="249"/>
      <c r="JE48" s="249"/>
      <c r="JF48" s="249"/>
      <c r="JG48" s="249"/>
      <c r="JH48" s="249"/>
      <c r="JI48" s="249"/>
      <c r="JJ48" s="249"/>
      <c r="JK48" s="249"/>
      <c r="JL48" s="249"/>
      <c r="JM48" s="249"/>
      <c r="JN48" s="249"/>
      <c r="JO48" s="249"/>
      <c r="JP48" s="249"/>
      <c r="JQ48" s="249"/>
      <c r="JR48" s="249"/>
    </row>
    <row r="49" spans="1:278" ht="40.200000000000003" customHeight="1" thickBot="1" x14ac:dyDescent="0.3">
      <c r="A49" s="459"/>
      <c r="B49" s="454"/>
      <c r="C49" s="463"/>
      <c r="D49" s="463"/>
      <c r="E49" s="466"/>
      <c r="F49" s="466"/>
      <c r="G49" s="466"/>
      <c r="H49" s="469"/>
      <c r="I49" s="472"/>
      <c r="J49" s="475"/>
      <c r="K49" s="452"/>
      <c r="L49" s="452"/>
      <c r="M49" s="478"/>
      <c r="N49" s="452"/>
      <c r="O49" s="454"/>
      <c r="P49" s="454"/>
      <c r="Q49" s="454"/>
      <c r="R49" s="456"/>
      <c r="S49" s="456"/>
      <c r="T49" s="454"/>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c r="BS49" s="248"/>
      <c r="BT49" s="248"/>
      <c r="BU49" s="248"/>
      <c r="BV49" s="248"/>
      <c r="BW49" s="248"/>
      <c r="BX49" s="248"/>
      <c r="BY49" s="248"/>
      <c r="BZ49" s="248"/>
      <c r="CA49" s="248"/>
      <c r="CB49" s="248"/>
      <c r="CC49" s="248"/>
      <c r="CD49" s="248"/>
      <c r="CE49" s="248"/>
      <c r="CF49" s="248"/>
      <c r="CG49" s="248"/>
      <c r="CH49" s="248"/>
      <c r="CI49" s="248"/>
      <c r="CJ49" s="248"/>
      <c r="CK49" s="248"/>
      <c r="CL49" s="248"/>
      <c r="CM49" s="248"/>
      <c r="CN49" s="248"/>
      <c r="CO49" s="248"/>
      <c r="CP49" s="248"/>
      <c r="CQ49" s="248"/>
      <c r="CR49" s="248"/>
      <c r="CS49" s="248"/>
      <c r="CT49" s="248"/>
      <c r="CU49" s="248"/>
      <c r="CV49" s="248"/>
      <c r="CW49" s="248"/>
      <c r="CX49" s="248"/>
      <c r="CY49" s="248"/>
      <c r="CZ49" s="248"/>
      <c r="DA49" s="248"/>
      <c r="DB49" s="248"/>
      <c r="DC49" s="248"/>
      <c r="DD49" s="248"/>
      <c r="DE49" s="248"/>
      <c r="DF49" s="248"/>
      <c r="DG49" s="248"/>
      <c r="DH49" s="248"/>
      <c r="DI49" s="248"/>
      <c r="DJ49" s="248"/>
      <c r="DK49" s="248"/>
      <c r="DL49" s="248"/>
      <c r="DM49" s="248"/>
      <c r="DN49" s="248"/>
      <c r="DO49" s="248"/>
      <c r="DP49" s="248"/>
      <c r="DQ49" s="248"/>
      <c r="DR49" s="248"/>
      <c r="DS49" s="248"/>
      <c r="DT49" s="248"/>
      <c r="DU49" s="248"/>
      <c r="DV49" s="248"/>
      <c r="DW49" s="248"/>
      <c r="DX49" s="248"/>
      <c r="DY49" s="248"/>
      <c r="DZ49" s="248"/>
      <c r="EA49" s="248"/>
      <c r="EB49" s="248"/>
      <c r="EC49" s="248"/>
      <c r="ED49" s="248"/>
      <c r="EE49" s="248"/>
      <c r="EF49" s="248"/>
      <c r="EG49" s="248"/>
      <c r="EH49" s="248"/>
      <c r="EI49" s="248"/>
      <c r="EJ49" s="248"/>
      <c r="EK49" s="248"/>
      <c r="EL49" s="248"/>
      <c r="EM49" s="248"/>
      <c r="EN49" s="248"/>
      <c r="EO49" s="248"/>
      <c r="EP49" s="248"/>
      <c r="EQ49" s="248"/>
      <c r="ER49" s="248"/>
      <c r="ES49" s="248"/>
      <c r="ET49" s="248"/>
      <c r="EU49" s="248"/>
      <c r="EV49" s="248"/>
      <c r="EW49" s="248"/>
      <c r="EX49" s="248"/>
      <c r="EY49" s="248"/>
      <c r="EZ49" s="248"/>
      <c r="FA49" s="248"/>
      <c r="FB49" s="248"/>
      <c r="FC49" s="248"/>
      <c r="FD49" s="248"/>
      <c r="FE49" s="248"/>
      <c r="FF49" s="248"/>
      <c r="FG49" s="248"/>
      <c r="FH49" s="248"/>
      <c r="FI49" s="248"/>
      <c r="FJ49" s="248"/>
      <c r="FK49" s="248"/>
      <c r="FL49" s="248"/>
      <c r="FM49" s="248"/>
      <c r="FN49" s="248"/>
      <c r="FO49" s="248"/>
      <c r="FP49" s="248"/>
      <c r="FQ49" s="248"/>
      <c r="FR49" s="248"/>
      <c r="FS49" s="248"/>
      <c r="FT49" s="248"/>
      <c r="FU49" s="249"/>
      <c r="FV49" s="249"/>
      <c r="FW49" s="249"/>
      <c r="FX49" s="249"/>
      <c r="FY49" s="249"/>
      <c r="FZ49" s="249"/>
      <c r="GA49" s="249"/>
      <c r="GB49" s="249"/>
      <c r="GC49" s="249"/>
      <c r="GD49" s="249"/>
      <c r="GE49" s="249"/>
      <c r="GF49" s="249"/>
      <c r="GG49" s="249"/>
      <c r="GH49" s="249"/>
      <c r="GI49" s="249"/>
      <c r="GJ49" s="249"/>
      <c r="GK49" s="249"/>
      <c r="GL49" s="249"/>
      <c r="GM49" s="249"/>
      <c r="GN49" s="249"/>
      <c r="GO49" s="249"/>
      <c r="GP49" s="249"/>
      <c r="GQ49" s="249"/>
      <c r="GR49" s="249"/>
      <c r="GS49" s="249"/>
      <c r="GT49" s="249"/>
      <c r="GU49" s="249"/>
      <c r="GV49" s="249"/>
      <c r="GW49" s="249"/>
      <c r="GX49" s="249"/>
      <c r="GY49" s="249"/>
      <c r="GZ49" s="249"/>
      <c r="HA49" s="249"/>
      <c r="HB49" s="249"/>
      <c r="HC49" s="249"/>
      <c r="HD49" s="249"/>
      <c r="HE49" s="249"/>
      <c r="HF49" s="249"/>
      <c r="HG49" s="249"/>
      <c r="HH49" s="249"/>
      <c r="HI49" s="249"/>
      <c r="HJ49" s="249"/>
      <c r="HK49" s="249"/>
      <c r="HL49" s="249"/>
      <c r="HM49" s="249"/>
      <c r="HN49" s="249"/>
      <c r="HO49" s="249"/>
      <c r="HP49" s="249"/>
      <c r="HQ49" s="249"/>
      <c r="HR49" s="249"/>
      <c r="HS49" s="249"/>
      <c r="HT49" s="249"/>
      <c r="HU49" s="249"/>
      <c r="HV49" s="249"/>
      <c r="HW49" s="249"/>
      <c r="HX49" s="249"/>
      <c r="HY49" s="249"/>
      <c r="HZ49" s="249"/>
      <c r="IA49" s="249"/>
      <c r="IB49" s="249"/>
      <c r="IC49" s="249"/>
      <c r="ID49" s="249"/>
      <c r="IE49" s="249"/>
      <c r="IF49" s="249"/>
      <c r="IG49" s="249"/>
      <c r="IH49" s="249"/>
      <c r="II49" s="249"/>
      <c r="IJ49" s="249"/>
      <c r="IK49" s="249"/>
      <c r="IL49" s="249"/>
      <c r="IM49" s="249"/>
      <c r="IN49" s="249"/>
      <c r="IO49" s="249"/>
      <c r="IP49" s="249"/>
      <c r="IQ49" s="249"/>
      <c r="IR49" s="249"/>
      <c r="IS49" s="249"/>
      <c r="IT49" s="249"/>
      <c r="IU49" s="249"/>
      <c r="IV49" s="249"/>
      <c r="IW49" s="249"/>
      <c r="IX49" s="249"/>
      <c r="IY49" s="249"/>
      <c r="IZ49" s="249"/>
      <c r="JA49" s="249"/>
      <c r="JB49" s="249"/>
      <c r="JC49" s="249"/>
      <c r="JD49" s="249"/>
      <c r="JE49" s="249"/>
      <c r="JF49" s="249"/>
      <c r="JG49" s="249"/>
      <c r="JH49" s="249"/>
      <c r="JI49" s="249"/>
      <c r="JJ49" s="249"/>
      <c r="JK49" s="249"/>
      <c r="JL49" s="249"/>
      <c r="JM49" s="249"/>
      <c r="JN49" s="249"/>
      <c r="JO49" s="249"/>
      <c r="JP49" s="249"/>
      <c r="JQ49" s="249"/>
      <c r="JR49" s="249"/>
    </row>
    <row r="50" spans="1:278" ht="40.200000000000003" customHeight="1" x14ac:dyDescent="0.25">
      <c r="A50" s="457">
        <f>'Mapa Final'!A47</f>
        <v>9</v>
      </c>
      <c r="B50" s="460" t="str">
        <f>'Mapa Final'!B47</f>
        <v>Inundación dentro de la edificación</v>
      </c>
      <c r="C50" s="461" t="str">
        <f>'Mapa Final'!C47</f>
        <v>Afectación en la Prestación del Servicio de Justicia</v>
      </c>
      <c r="D50" s="461" t="str">
        <f>'Mapa Final'!D47</f>
        <v>Lluvias torrenciales en la temporada invernal</v>
      </c>
      <c r="E50" s="464" t="str">
        <f>'Mapa Final'!E47</f>
        <v>Por el desnivel de las vías se forman arroyos, parte de los cuales desembocan en las edificaciones, inundando los sótanos. También, por efecto del incremento del nivel freático.</v>
      </c>
      <c r="F50" s="464" t="str">
        <f>'Mapa Final'!F47</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64" t="str">
        <f>'Mapa Final'!G47</f>
        <v>Daños Activos Fijos/Eventos Externos</v>
      </c>
      <c r="H50" s="467" t="str">
        <f>'Mapa Final'!I47</f>
        <v>Baja</v>
      </c>
      <c r="I50" s="470" t="str">
        <f>'Mapa Final'!L47</f>
        <v>Mayor</v>
      </c>
      <c r="J50" s="473" t="str">
        <f>'Mapa Final'!N47</f>
        <v xml:space="preserve">Alto </v>
      </c>
      <c r="K50" s="450" t="str">
        <f>'Mapa Final'!AA47</f>
        <v>Baja</v>
      </c>
      <c r="L50" s="450" t="str">
        <f>'Mapa Final'!AE47</f>
        <v>Moderado</v>
      </c>
      <c r="M50" s="476" t="str">
        <f>'Mapa Final'!AG47</f>
        <v>Moderado</v>
      </c>
      <c r="N50" s="450" t="str">
        <f>'Mapa Final'!AH47</f>
        <v>Reducir(mitigar)</v>
      </c>
      <c r="O50" s="453" t="s">
        <v>598</v>
      </c>
      <c r="P50" s="453" t="s">
        <v>587</v>
      </c>
      <c r="Q50" s="453"/>
      <c r="R50" s="455">
        <v>44378</v>
      </c>
      <c r="S50" s="455">
        <v>44469</v>
      </c>
      <c r="T50" s="453" t="s">
        <v>599</v>
      </c>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c r="BS50" s="248"/>
      <c r="BT50" s="248"/>
      <c r="BU50" s="248"/>
      <c r="BV50" s="248"/>
      <c r="BW50" s="248"/>
      <c r="BX50" s="248"/>
      <c r="BY50" s="248"/>
      <c r="BZ50" s="248"/>
      <c r="CA50" s="248"/>
      <c r="CB50" s="248"/>
      <c r="CC50" s="248"/>
      <c r="CD50" s="248"/>
      <c r="CE50" s="248"/>
      <c r="CF50" s="248"/>
      <c r="CG50" s="248"/>
      <c r="CH50" s="248"/>
      <c r="CI50" s="248"/>
      <c r="CJ50" s="248"/>
      <c r="CK50" s="248"/>
      <c r="CL50" s="248"/>
      <c r="CM50" s="248"/>
      <c r="CN50" s="248"/>
      <c r="CO50" s="248"/>
      <c r="CP50" s="248"/>
      <c r="CQ50" s="248"/>
      <c r="CR50" s="248"/>
      <c r="CS50" s="248"/>
      <c r="CT50" s="248"/>
      <c r="CU50" s="248"/>
      <c r="CV50" s="248"/>
      <c r="CW50" s="248"/>
      <c r="CX50" s="248"/>
      <c r="CY50" s="248"/>
      <c r="CZ50" s="248"/>
      <c r="DA50" s="248"/>
      <c r="DB50" s="248"/>
      <c r="DC50" s="248"/>
      <c r="DD50" s="248"/>
      <c r="DE50" s="248"/>
      <c r="DF50" s="248"/>
      <c r="DG50" s="248"/>
      <c r="DH50" s="248"/>
      <c r="DI50" s="248"/>
      <c r="DJ50" s="248"/>
      <c r="DK50" s="248"/>
      <c r="DL50" s="248"/>
      <c r="DM50" s="248"/>
      <c r="DN50" s="248"/>
      <c r="DO50" s="248"/>
      <c r="DP50" s="248"/>
      <c r="DQ50" s="248"/>
      <c r="DR50" s="248"/>
      <c r="DS50" s="248"/>
      <c r="DT50" s="248"/>
      <c r="DU50" s="248"/>
      <c r="DV50" s="248"/>
      <c r="DW50" s="248"/>
      <c r="DX50" s="248"/>
      <c r="DY50" s="248"/>
      <c r="DZ50" s="248"/>
      <c r="EA50" s="248"/>
      <c r="EB50" s="248"/>
      <c r="EC50" s="248"/>
      <c r="ED50" s="248"/>
      <c r="EE50" s="248"/>
      <c r="EF50" s="248"/>
      <c r="EG50" s="248"/>
      <c r="EH50" s="248"/>
      <c r="EI50" s="248"/>
      <c r="EJ50" s="248"/>
      <c r="EK50" s="248"/>
      <c r="EL50" s="248"/>
      <c r="EM50" s="248"/>
      <c r="EN50" s="248"/>
      <c r="EO50" s="248"/>
      <c r="EP50" s="248"/>
      <c r="EQ50" s="248"/>
      <c r="ER50" s="248"/>
      <c r="ES50" s="248"/>
      <c r="ET50" s="248"/>
      <c r="EU50" s="248"/>
      <c r="EV50" s="248"/>
      <c r="EW50" s="248"/>
      <c r="EX50" s="248"/>
      <c r="EY50" s="248"/>
      <c r="EZ50" s="248"/>
      <c r="FA50" s="248"/>
      <c r="FB50" s="248"/>
      <c r="FC50" s="248"/>
      <c r="FD50" s="248"/>
      <c r="FE50" s="248"/>
      <c r="FF50" s="248"/>
      <c r="FG50" s="248"/>
      <c r="FH50" s="248"/>
      <c r="FI50" s="248"/>
      <c r="FJ50" s="248"/>
      <c r="FK50" s="248"/>
      <c r="FL50" s="248"/>
      <c r="FM50" s="248"/>
      <c r="FN50" s="248"/>
      <c r="FO50" s="248"/>
      <c r="FP50" s="248"/>
      <c r="FQ50" s="248"/>
      <c r="FR50" s="248"/>
      <c r="FS50" s="248"/>
      <c r="FT50" s="248"/>
      <c r="FU50" s="249"/>
      <c r="FV50" s="249"/>
      <c r="FW50" s="249"/>
      <c r="FX50" s="249"/>
      <c r="FY50" s="249"/>
      <c r="FZ50" s="249"/>
      <c r="GA50" s="249"/>
      <c r="GB50" s="249"/>
      <c r="GC50" s="249"/>
      <c r="GD50" s="249"/>
      <c r="GE50" s="249"/>
      <c r="GF50" s="249"/>
      <c r="GG50" s="249"/>
      <c r="GH50" s="249"/>
      <c r="GI50" s="249"/>
      <c r="GJ50" s="249"/>
      <c r="GK50" s="249"/>
      <c r="GL50" s="249"/>
      <c r="GM50" s="249"/>
      <c r="GN50" s="249"/>
      <c r="GO50" s="249"/>
      <c r="GP50" s="249"/>
      <c r="GQ50" s="249"/>
      <c r="GR50" s="249"/>
      <c r="GS50" s="249"/>
      <c r="GT50" s="249"/>
      <c r="GU50" s="249"/>
      <c r="GV50" s="249"/>
      <c r="GW50" s="249"/>
      <c r="GX50" s="249"/>
      <c r="GY50" s="249"/>
      <c r="GZ50" s="249"/>
      <c r="HA50" s="249"/>
      <c r="HB50" s="249"/>
      <c r="HC50" s="249"/>
      <c r="HD50" s="249"/>
      <c r="HE50" s="249"/>
      <c r="HF50" s="249"/>
      <c r="HG50" s="249"/>
      <c r="HH50" s="249"/>
      <c r="HI50" s="249"/>
      <c r="HJ50" s="249"/>
      <c r="HK50" s="249"/>
      <c r="HL50" s="249"/>
      <c r="HM50" s="249"/>
      <c r="HN50" s="249"/>
      <c r="HO50" s="249"/>
      <c r="HP50" s="249"/>
      <c r="HQ50" s="249"/>
      <c r="HR50" s="249"/>
      <c r="HS50" s="249"/>
      <c r="HT50" s="249"/>
      <c r="HU50" s="249"/>
      <c r="HV50" s="249"/>
      <c r="HW50" s="249"/>
      <c r="HX50" s="249"/>
      <c r="HY50" s="249"/>
      <c r="HZ50" s="249"/>
      <c r="IA50" s="249"/>
      <c r="IB50" s="249"/>
      <c r="IC50" s="249"/>
      <c r="ID50" s="249"/>
      <c r="IE50" s="249"/>
      <c r="IF50" s="249"/>
      <c r="IG50" s="249"/>
      <c r="IH50" s="249"/>
      <c r="II50" s="249"/>
      <c r="IJ50" s="249"/>
      <c r="IK50" s="249"/>
      <c r="IL50" s="249"/>
      <c r="IM50" s="249"/>
      <c r="IN50" s="249"/>
      <c r="IO50" s="249"/>
      <c r="IP50" s="249"/>
      <c r="IQ50" s="249"/>
      <c r="IR50" s="249"/>
      <c r="IS50" s="249"/>
      <c r="IT50" s="249"/>
      <c r="IU50" s="249"/>
      <c r="IV50" s="249"/>
      <c r="IW50" s="249"/>
      <c r="IX50" s="249"/>
      <c r="IY50" s="249"/>
      <c r="IZ50" s="249"/>
      <c r="JA50" s="249"/>
      <c r="JB50" s="249"/>
      <c r="JC50" s="249"/>
      <c r="JD50" s="249"/>
      <c r="JE50" s="249"/>
      <c r="JF50" s="249"/>
      <c r="JG50" s="249"/>
      <c r="JH50" s="249"/>
      <c r="JI50" s="249"/>
      <c r="JJ50" s="249"/>
      <c r="JK50" s="249"/>
      <c r="JL50" s="249"/>
      <c r="JM50" s="249"/>
      <c r="JN50" s="249"/>
      <c r="JO50" s="249"/>
      <c r="JP50" s="249"/>
      <c r="JQ50" s="249"/>
      <c r="JR50" s="249"/>
    </row>
    <row r="51" spans="1:278" ht="40.200000000000003" customHeight="1" x14ac:dyDescent="0.25">
      <c r="A51" s="458"/>
      <c r="B51" s="338"/>
      <c r="C51" s="462"/>
      <c r="D51" s="462"/>
      <c r="E51" s="465"/>
      <c r="F51" s="465"/>
      <c r="G51" s="465"/>
      <c r="H51" s="468"/>
      <c r="I51" s="471"/>
      <c r="J51" s="474"/>
      <c r="K51" s="451"/>
      <c r="L51" s="451"/>
      <c r="M51" s="477"/>
      <c r="N51" s="451"/>
      <c r="O51" s="338"/>
      <c r="P51" s="338"/>
      <c r="Q51" s="338"/>
      <c r="R51" s="376"/>
      <c r="S51" s="376"/>
      <c r="T51" s="33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c r="BS51" s="248"/>
      <c r="BT51" s="248"/>
      <c r="BU51" s="248"/>
      <c r="BV51" s="248"/>
      <c r="BW51" s="248"/>
      <c r="BX51" s="248"/>
      <c r="BY51" s="248"/>
      <c r="BZ51" s="248"/>
      <c r="CA51" s="248"/>
      <c r="CB51" s="248"/>
      <c r="CC51" s="248"/>
      <c r="CD51" s="248"/>
      <c r="CE51" s="248"/>
      <c r="CF51" s="248"/>
      <c r="CG51" s="248"/>
      <c r="CH51" s="248"/>
      <c r="CI51" s="248"/>
      <c r="CJ51" s="248"/>
      <c r="CK51" s="248"/>
      <c r="CL51" s="248"/>
      <c r="CM51" s="248"/>
      <c r="CN51" s="248"/>
      <c r="CO51" s="248"/>
      <c r="CP51" s="248"/>
      <c r="CQ51" s="248"/>
      <c r="CR51" s="248"/>
      <c r="CS51" s="248"/>
      <c r="CT51" s="248"/>
      <c r="CU51" s="248"/>
      <c r="CV51" s="248"/>
      <c r="CW51" s="248"/>
      <c r="CX51" s="248"/>
      <c r="CY51" s="248"/>
      <c r="CZ51" s="248"/>
      <c r="DA51" s="248"/>
      <c r="DB51" s="248"/>
      <c r="DC51" s="248"/>
      <c r="DD51" s="248"/>
      <c r="DE51" s="248"/>
      <c r="DF51" s="248"/>
      <c r="DG51" s="248"/>
      <c r="DH51" s="248"/>
      <c r="DI51" s="248"/>
      <c r="DJ51" s="248"/>
      <c r="DK51" s="248"/>
      <c r="DL51" s="248"/>
      <c r="DM51" s="248"/>
      <c r="DN51" s="248"/>
      <c r="DO51" s="248"/>
      <c r="DP51" s="248"/>
      <c r="DQ51" s="248"/>
      <c r="DR51" s="248"/>
      <c r="DS51" s="248"/>
      <c r="DT51" s="248"/>
      <c r="DU51" s="248"/>
      <c r="DV51" s="248"/>
      <c r="DW51" s="248"/>
      <c r="DX51" s="248"/>
      <c r="DY51" s="248"/>
      <c r="DZ51" s="248"/>
      <c r="EA51" s="248"/>
      <c r="EB51" s="248"/>
      <c r="EC51" s="248"/>
      <c r="ED51" s="248"/>
      <c r="EE51" s="248"/>
      <c r="EF51" s="248"/>
      <c r="EG51" s="248"/>
      <c r="EH51" s="248"/>
      <c r="EI51" s="248"/>
      <c r="EJ51" s="248"/>
      <c r="EK51" s="248"/>
      <c r="EL51" s="248"/>
      <c r="EM51" s="248"/>
      <c r="EN51" s="248"/>
      <c r="EO51" s="248"/>
      <c r="EP51" s="248"/>
      <c r="EQ51" s="248"/>
      <c r="ER51" s="248"/>
      <c r="ES51" s="248"/>
      <c r="ET51" s="248"/>
      <c r="EU51" s="248"/>
      <c r="EV51" s="248"/>
      <c r="EW51" s="248"/>
      <c r="EX51" s="248"/>
      <c r="EY51" s="248"/>
      <c r="EZ51" s="248"/>
      <c r="FA51" s="248"/>
      <c r="FB51" s="248"/>
      <c r="FC51" s="248"/>
      <c r="FD51" s="248"/>
      <c r="FE51" s="248"/>
      <c r="FF51" s="248"/>
      <c r="FG51" s="248"/>
      <c r="FH51" s="248"/>
      <c r="FI51" s="248"/>
      <c r="FJ51" s="248"/>
      <c r="FK51" s="248"/>
      <c r="FL51" s="248"/>
      <c r="FM51" s="248"/>
      <c r="FN51" s="248"/>
      <c r="FO51" s="248"/>
      <c r="FP51" s="248"/>
      <c r="FQ51" s="248"/>
      <c r="FR51" s="248"/>
      <c r="FS51" s="248"/>
      <c r="FT51" s="248"/>
      <c r="FU51" s="249"/>
      <c r="FV51" s="249"/>
      <c r="FW51" s="249"/>
      <c r="FX51" s="249"/>
      <c r="FY51" s="249"/>
      <c r="FZ51" s="249"/>
      <c r="GA51" s="249"/>
      <c r="GB51" s="249"/>
      <c r="GC51" s="249"/>
      <c r="GD51" s="249"/>
      <c r="GE51" s="249"/>
      <c r="GF51" s="249"/>
      <c r="GG51" s="249"/>
      <c r="GH51" s="249"/>
      <c r="GI51" s="249"/>
      <c r="GJ51" s="249"/>
      <c r="GK51" s="249"/>
      <c r="GL51" s="249"/>
      <c r="GM51" s="249"/>
      <c r="GN51" s="249"/>
      <c r="GO51" s="249"/>
      <c r="GP51" s="249"/>
      <c r="GQ51" s="249"/>
      <c r="GR51" s="249"/>
      <c r="GS51" s="249"/>
      <c r="GT51" s="249"/>
      <c r="GU51" s="249"/>
      <c r="GV51" s="249"/>
      <c r="GW51" s="249"/>
      <c r="GX51" s="249"/>
      <c r="GY51" s="249"/>
      <c r="GZ51" s="249"/>
      <c r="HA51" s="249"/>
      <c r="HB51" s="249"/>
      <c r="HC51" s="249"/>
      <c r="HD51" s="249"/>
      <c r="HE51" s="249"/>
      <c r="HF51" s="249"/>
      <c r="HG51" s="249"/>
      <c r="HH51" s="249"/>
      <c r="HI51" s="249"/>
      <c r="HJ51" s="249"/>
      <c r="HK51" s="249"/>
      <c r="HL51" s="249"/>
      <c r="HM51" s="249"/>
      <c r="HN51" s="249"/>
      <c r="HO51" s="249"/>
      <c r="HP51" s="249"/>
      <c r="HQ51" s="249"/>
      <c r="HR51" s="249"/>
      <c r="HS51" s="249"/>
      <c r="HT51" s="249"/>
      <c r="HU51" s="249"/>
      <c r="HV51" s="249"/>
      <c r="HW51" s="249"/>
      <c r="HX51" s="249"/>
      <c r="HY51" s="249"/>
      <c r="HZ51" s="249"/>
      <c r="IA51" s="249"/>
      <c r="IB51" s="249"/>
      <c r="IC51" s="249"/>
      <c r="ID51" s="249"/>
      <c r="IE51" s="249"/>
      <c r="IF51" s="249"/>
      <c r="IG51" s="249"/>
      <c r="IH51" s="249"/>
      <c r="II51" s="249"/>
      <c r="IJ51" s="249"/>
      <c r="IK51" s="249"/>
      <c r="IL51" s="249"/>
      <c r="IM51" s="249"/>
      <c r="IN51" s="249"/>
      <c r="IO51" s="249"/>
      <c r="IP51" s="249"/>
      <c r="IQ51" s="249"/>
      <c r="IR51" s="249"/>
      <c r="IS51" s="249"/>
      <c r="IT51" s="249"/>
      <c r="IU51" s="249"/>
      <c r="IV51" s="249"/>
      <c r="IW51" s="249"/>
      <c r="IX51" s="249"/>
      <c r="IY51" s="249"/>
      <c r="IZ51" s="249"/>
      <c r="JA51" s="249"/>
      <c r="JB51" s="249"/>
      <c r="JC51" s="249"/>
      <c r="JD51" s="249"/>
      <c r="JE51" s="249"/>
      <c r="JF51" s="249"/>
      <c r="JG51" s="249"/>
      <c r="JH51" s="249"/>
      <c r="JI51" s="249"/>
      <c r="JJ51" s="249"/>
      <c r="JK51" s="249"/>
      <c r="JL51" s="249"/>
      <c r="JM51" s="249"/>
      <c r="JN51" s="249"/>
      <c r="JO51" s="249"/>
      <c r="JP51" s="249"/>
      <c r="JQ51" s="249"/>
      <c r="JR51" s="249"/>
    </row>
    <row r="52" spans="1:278" ht="40.200000000000003" customHeight="1" x14ac:dyDescent="0.25">
      <c r="A52" s="458"/>
      <c r="B52" s="338"/>
      <c r="C52" s="462"/>
      <c r="D52" s="462"/>
      <c r="E52" s="465"/>
      <c r="F52" s="465"/>
      <c r="G52" s="465"/>
      <c r="H52" s="468"/>
      <c r="I52" s="471"/>
      <c r="J52" s="474"/>
      <c r="K52" s="451"/>
      <c r="L52" s="451"/>
      <c r="M52" s="477"/>
      <c r="N52" s="451"/>
      <c r="O52" s="338"/>
      <c r="P52" s="338"/>
      <c r="Q52" s="338"/>
      <c r="R52" s="376"/>
      <c r="S52" s="376"/>
      <c r="T52" s="33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c r="BS52" s="248"/>
      <c r="BT52" s="248"/>
      <c r="BU52" s="248"/>
      <c r="BV52" s="248"/>
      <c r="BW52" s="248"/>
      <c r="BX52" s="248"/>
      <c r="BY52" s="248"/>
      <c r="BZ52" s="248"/>
      <c r="CA52" s="248"/>
      <c r="CB52" s="248"/>
      <c r="CC52" s="248"/>
      <c r="CD52" s="248"/>
      <c r="CE52" s="248"/>
      <c r="CF52" s="248"/>
      <c r="CG52" s="248"/>
      <c r="CH52" s="248"/>
      <c r="CI52" s="248"/>
      <c r="CJ52" s="248"/>
      <c r="CK52" s="248"/>
      <c r="CL52" s="248"/>
      <c r="CM52" s="248"/>
      <c r="CN52" s="248"/>
      <c r="CO52" s="248"/>
      <c r="CP52" s="248"/>
      <c r="CQ52" s="248"/>
      <c r="CR52" s="248"/>
      <c r="CS52" s="248"/>
      <c r="CT52" s="248"/>
      <c r="CU52" s="248"/>
      <c r="CV52" s="248"/>
      <c r="CW52" s="248"/>
      <c r="CX52" s="248"/>
      <c r="CY52" s="248"/>
      <c r="CZ52" s="248"/>
      <c r="DA52" s="248"/>
      <c r="DB52" s="248"/>
      <c r="DC52" s="248"/>
      <c r="DD52" s="248"/>
      <c r="DE52" s="248"/>
      <c r="DF52" s="248"/>
      <c r="DG52" s="248"/>
      <c r="DH52" s="248"/>
      <c r="DI52" s="248"/>
      <c r="DJ52" s="248"/>
      <c r="DK52" s="248"/>
      <c r="DL52" s="248"/>
      <c r="DM52" s="248"/>
      <c r="DN52" s="248"/>
      <c r="DO52" s="248"/>
      <c r="DP52" s="248"/>
      <c r="DQ52" s="248"/>
      <c r="DR52" s="248"/>
      <c r="DS52" s="248"/>
      <c r="DT52" s="248"/>
      <c r="DU52" s="248"/>
      <c r="DV52" s="248"/>
      <c r="DW52" s="248"/>
      <c r="DX52" s="248"/>
      <c r="DY52" s="248"/>
      <c r="DZ52" s="248"/>
      <c r="EA52" s="248"/>
      <c r="EB52" s="248"/>
      <c r="EC52" s="248"/>
      <c r="ED52" s="248"/>
      <c r="EE52" s="248"/>
      <c r="EF52" s="248"/>
      <c r="EG52" s="248"/>
      <c r="EH52" s="248"/>
      <c r="EI52" s="248"/>
      <c r="EJ52" s="248"/>
      <c r="EK52" s="248"/>
      <c r="EL52" s="248"/>
      <c r="EM52" s="248"/>
      <c r="EN52" s="248"/>
      <c r="EO52" s="248"/>
      <c r="EP52" s="248"/>
      <c r="EQ52" s="248"/>
      <c r="ER52" s="248"/>
      <c r="ES52" s="248"/>
      <c r="ET52" s="248"/>
      <c r="EU52" s="248"/>
      <c r="EV52" s="248"/>
      <c r="EW52" s="248"/>
      <c r="EX52" s="248"/>
      <c r="EY52" s="248"/>
      <c r="EZ52" s="248"/>
      <c r="FA52" s="248"/>
      <c r="FB52" s="248"/>
      <c r="FC52" s="248"/>
      <c r="FD52" s="248"/>
      <c r="FE52" s="248"/>
      <c r="FF52" s="248"/>
      <c r="FG52" s="248"/>
      <c r="FH52" s="248"/>
      <c r="FI52" s="248"/>
      <c r="FJ52" s="248"/>
      <c r="FK52" s="248"/>
      <c r="FL52" s="248"/>
      <c r="FM52" s="248"/>
      <c r="FN52" s="248"/>
      <c r="FO52" s="248"/>
      <c r="FP52" s="248"/>
      <c r="FQ52" s="248"/>
      <c r="FR52" s="248"/>
      <c r="FS52" s="248"/>
      <c r="FT52" s="248"/>
      <c r="FU52" s="249"/>
      <c r="FV52" s="249"/>
      <c r="FW52" s="249"/>
      <c r="FX52" s="249"/>
      <c r="FY52" s="249"/>
      <c r="FZ52" s="249"/>
      <c r="GA52" s="249"/>
      <c r="GB52" s="249"/>
      <c r="GC52" s="249"/>
      <c r="GD52" s="249"/>
      <c r="GE52" s="249"/>
      <c r="GF52" s="249"/>
      <c r="GG52" s="249"/>
      <c r="GH52" s="249"/>
      <c r="GI52" s="249"/>
      <c r="GJ52" s="249"/>
      <c r="GK52" s="249"/>
      <c r="GL52" s="249"/>
      <c r="GM52" s="249"/>
      <c r="GN52" s="249"/>
      <c r="GO52" s="249"/>
      <c r="GP52" s="249"/>
      <c r="GQ52" s="249"/>
      <c r="GR52" s="249"/>
      <c r="GS52" s="249"/>
      <c r="GT52" s="249"/>
      <c r="GU52" s="249"/>
      <c r="GV52" s="249"/>
      <c r="GW52" s="249"/>
      <c r="GX52" s="249"/>
      <c r="GY52" s="249"/>
      <c r="GZ52" s="249"/>
      <c r="HA52" s="249"/>
      <c r="HB52" s="249"/>
      <c r="HC52" s="249"/>
      <c r="HD52" s="249"/>
      <c r="HE52" s="249"/>
      <c r="HF52" s="249"/>
      <c r="HG52" s="249"/>
      <c r="HH52" s="249"/>
      <c r="HI52" s="249"/>
      <c r="HJ52" s="249"/>
      <c r="HK52" s="249"/>
      <c r="HL52" s="249"/>
      <c r="HM52" s="249"/>
      <c r="HN52" s="249"/>
      <c r="HO52" s="249"/>
      <c r="HP52" s="249"/>
      <c r="HQ52" s="249"/>
      <c r="HR52" s="249"/>
      <c r="HS52" s="249"/>
      <c r="HT52" s="249"/>
      <c r="HU52" s="249"/>
      <c r="HV52" s="249"/>
      <c r="HW52" s="249"/>
      <c r="HX52" s="249"/>
      <c r="HY52" s="249"/>
      <c r="HZ52" s="249"/>
      <c r="IA52" s="249"/>
      <c r="IB52" s="249"/>
      <c r="IC52" s="249"/>
      <c r="ID52" s="249"/>
      <c r="IE52" s="249"/>
      <c r="IF52" s="249"/>
      <c r="IG52" s="249"/>
      <c r="IH52" s="249"/>
      <c r="II52" s="249"/>
      <c r="IJ52" s="249"/>
      <c r="IK52" s="249"/>
      <c r="IL52" s="249"/>
      <c r="IM52" s="249"/>
      <c r="IN52" s="249"/>
      <c r="IO52" s="249"/>
      <c r="IP52" s="249"/>
      <c r="IQ52" s="249"/>
      <c r="IR52" s="249"/>
      <c r="IS52" s="249"/>
      <c r="IT52" s="249"/>
      <c r="IU52" s="249"/>
      <c r="IV52" s="249"/>
      <c r="IW52" s="249"/>
      <c r="IX52" s="249"/>
      <c r="IY52" s="249"/>
      <c r="IZ52" s="249"/>
      <c r="JA52" s="249"/>
      <c r="JB52" s="249"/>
      <c r="JC52" s="249"/>
      <c r="JD52" s="249"/>
      <c r="JE52" s="249"/>
      <c r="JF52" s="249"/>
      <c r="JG52" s="249"/>
      <c r="JH52" s="249"/>
      <c r="JI52" s="249"/>
      <c r="JJ52" s="249"/>
      <c r="JK52" s="249"/>
      <c r="JL52" s="249"/>
      <c r="JM52" s="249"/>
      <c r="JN52" s="249"/>
      <c r="JO52" s="249"/>
      <c r="JP52" s="249"/>
      <c r="JQ52" s="249"/>
      <c r="JR52" s="249"/>
    </row>
    <row r="53" spans="1:278" ht="40.200000000000003" customHeight="1" x14ac:dyDescent="0.25">
      <c r="A53" s="458"/>
      <c r="B53" s="338"/>
      <c r="C53" s="462"/>
      <c r="D53" s="462"/>
      <c r="E53" s="465"/>
      <c r="F53" s="465"/>
      <c r="G53" s="465"/>
      <c r="H53" s="468"/>
      <c r="I53" s="471"/>
      <c r="J53" s="474"/>
      <c r="K53" s="451"/>
      <c r="L53" s="451"/>
      <c r="M53" s="477"/>
      <c r="N53" s="451"/>
      <c r="O53" s="338"/>
      <c r="P53" s="338"/>
      <c r="Q53" s="338"/>
      <c r="R53" s="376"/>
      <c r="S53" s="376"/>
      <c r="T53" s="33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c r="BS53" s="248"/>
      <c r="BT53" s="248"/>
      <c r="BU53" s="248"/>
      <c r="BV53" s="248"/>
      <c r="BW53" s="248"/>
      <c r="BX53" s="248"/>
      <c r="BY53" s="248"/>
      <c r="BZ53" s="248"/>
      <c r="CA53" s="248"/>
      <c r="CB53" s="248"/>
      <c r="CC53" s="248"/>
      <c r="CD53" s="248"/>
      <c r="CE53" s="248"/>
      <c r="CF53" s="248"/>
      <c r="CG53" s="248"/>
      <c r="CH53" s="248"/>
      <c r="CI53" s="248"/>
      <c r="CJ53" s="248"/>
      <c r="CK53" s="248"/>
      <c r="CL53" s="248"/>
      <c r="CM53" s="248"/>
      <c r="CN53" s="248"/>
      <c r="CO53" s="248"/>
      <c r="CP53" s="248"/>
      <c r="CQ53" s="248"/>
      <c r="CR53" s="248"/>
      <c r="CS53" s="248"/>
      <c r="CT53" s="248"/>
      <c r="CU53" s="248"/>
      <c r="CV53" s="248"/>
      <c r="CW53" s="248"/>
      <c r="CX53" s="248"/>
      <c r="CY53" s="248"/>
      <c r="CZ53" s="248"/>
      <c r="DA53" s="248"/>
      <c r="DB53" s="248"/>
      <c r="DC53" s="248"/>
      <c r="DD53" s="248"/>
      <c r="DE53" s="248"/>
      <c r="DF53" s="248"/>
      <c r="DG53" s="248"/>
      <c r="DH53" s="248"/>
      <c r="DI53" s="248"/>
      <c r="DJ53" s="248"/>
      <c r="DK53" s="248"/>
      <c r="DL53" s="248"/>
      <c r="DM53" s="248"/>
      <c r="DN53" s="248"/>
      <c r="DO53" s="248"/>
      <c r="DP53" s="248"/>
      <c r="DQ53" s="248"/>
      <c r="DR53" s="248"/>
      <c r="DS53" s="248"/>
      <c r="DT53" s="248"/>
      <c r="DU53" s="248"/>
      <c r="DV53" s="248"/>
      <c r="DW53" s="248"/>
      <c r="DX53" s="248"/>
      <c r="DY53" s="248"/>
      <c r="DZ53" s="248"/>
      <c r="EA53" s="248"/>
      <c r="EB53" s="248"/>
      <c r="EC53" s="248"/>
      <c r="ED53" s="248"/>
      <c r="EE53" s="248"/>
      <c r="EF53" s="248"/>
      <c r="EG53" s="248"/>
      <c r="EH53" s="248"/>
      <c r="EI53" s="248"/>
      <c r="EJ53" s="248"/>
      <c r="EK53" s="248"/>
      <c r="EL53" s="248"/>
      <c r="EM53" s="248"/>
      <c r="EN53" s="248"/>
      <c r="EO53" s="248"/>
      <c r="EP53" s="248"/>
      <c r="EQ53" s="248"/>
      <c r="ER53" s="248"/>
      <c r="ES53" s="248"/>
      <c r="ET53" s="248"/>
      <c r="EU53" s="248"/>
      <c r="EV53" s="248"/>
      <c r="EW53" s="248"/>
      <c r="EX53" s="248"/>
      <c r="EY53" s="248"/>
      <c r="EZ53" s="248"/>
      <c r="FA53" s="248"/>
      <c r="FB53" s="248"/>
      <c r="FC53" s="248"/>
      <c r="FD53" s="248"/>
      <c r="FE53" s="248"/>
      <c r="FF53" s="248"/>
      <c r="FG53" s="248"/>
      <c r="FH53" s="248"/>
      <c r="FI53" s="248"/>
      <c r="FJ53" s="248"/>
      <c r="FK53" s="248"/>
      <c r="FL53" s="248"/>
      <c r="FM53" s="248"/>
      <c r="FN53" s="248"/>
      <c r="FO53" s="248"/>
      <c r="FP53" s="248"/>
      <c r="FQ53" s="248"/>
      <c r="FR53" s="248"/>
      <c r="FS53" s="248"/>
      <c r="FT53" s="248"/>
      <c r="FU53" s="249"/>
      <c r="FV53" s="249"/>
      <c r="FW53" s="249"/>
      <c r="FX53" s="249"/>
      <c r="FY53" s="249"/>
      <c r="FZ53" s="249"/>
      <c r="GA53" s="249"/>
      <c r="GB53" s="249"/>
      <c r="GC53" s="249"/>
      <c r="GD53" s="249"/>
      <c r="GE53" s="249"/>
      <c r="GF53" s="249"/>
      <c r="GG53" s="249"/>
      <c r="GH53" s="249"/>
      <c r="GI53" s="249"/>
      <c r="GJ53" s="249"/>
      <c r="GK53" s="249"/>
      <c r="GL53" s="249"/>
      <c r="GM53" s="249"/>
      <c r="GN53" s="249"/>
      <c r="GO53" s="249"/>
      <c r="GP53" s="249"/>
      <c r="GQ53" s="249"/>
      <c r="GR53" s="249"/>
      <c r="GS53" s="249"/>
      <c r="GT53" s="249"/>
      <c r="GU53" s="249"/>
      <c r="GV53" s="249"/>
      <c r="GW53" s="249"/>
      <c r="GX53" s="249"/>
      <c r="GY53" s="249"/>
      <c r="GZ53" s="249"/>
      <c r="HA53" s="249"/>
      <c r="HB53" s="249"/>
      <c r="HC53" s="249"/>
      <c r="HD53" s="249"/>
      <c r="HE53" s="249"/>
      <c r="HF53" s="249"/>
      <c r="HG53" s="249"/>
      <c r="HH53" s="249"/>
      <c r="HI53" s="249"/>
      <c r="HJ53" s="249"/>
      <c r="HK53" s="249"/>
      <c r="HL53" s="249"/>
      <c r="HM53" s="249"/>
      <c r="HN53" s="249"/>
      <c r="HO53" s="249"/>
      <c r="HP53" s="249"/>
      <c r="HQ53" s="249"/>
      <c r="HR53" s="249"/>
      <c r="HS53" s="249"/>
      <c r="HT53" s="249"/>
      <c r="HU53" s="249"/>
      <c r="HV53" s="249"/>
      <c r="HW53" s="249"/>
      <c r="HX53" s="249"/>
      <c r="HY53" s="249"/>
      <c r="HZ53" s="249"/>
      <c r="IA53" s="249"/>
      <c r="IB53" s="249"/>
      <c r="IC53" s="249"/>
      <c r="ID53" s="249"/>
      <c r="IE53" s="249"/>
      <c r="IF53" s="249"/>
      <c r="IG53" s="249"/>
      <c r="IH53" s="249"/>
      <c r="II53" s="249"/>
      <c r="IJ53" s="249"/>
      <c r="IK53" s="249"/>
      <c r="IL53" s="249"/>
      <c r="IM53" s="249"/>
      <c r="IN53" s="249"/>
      <c r="IO53" s="249"/>
      <c r="IP53" s="249"/>
      <c r="IQ53" s="249"/>
      <c r="IR53" s="249"/>
      <c r="IS53" s="249"/>
      <c r="IT53" s="249"/>
      <c r="IU53" s="249"/>
      <c r="IV53" s="249"/>
      <c r="IW53" s="249"/>
      <c r="IX53" s="249"/>
      <c r="IY53" s="249"/>
      <c r="IZ53" s="249"/>
      <c r="JA53" s="249"/>
      <c r="JB53" s="249"/>
      <c r="JC53" s="249"/>
      <c r="JD53" s="249"/>
      <c r="JE53" s="249"/>
      <c r="JF53" s="249"/>
      <c r="JG53" s="249"/>
      <c r="JH53" s="249"/>
      <c r="JI53" s="249"/>
      <c r="JJ53" s="249"/>
      <c r="JK53" s="249"/>
      <c r="JL53" s="249"/>
      <c r="JM53" s="249"/>
      <c r="JN53" s="249"/>
      <c r="JO53" s="249"/>
      <c r="JP53" s="249"/>
      <c r="JQ53" s="249"/>
      <c r="JR53" s="249"/>
    </row>
    <row r="54" spans="1:278" ht="40.200000000000003" customHeight="1" thickBot="1" x14ac:dyDescent="0.3">
      <c r="A54" s="459"/>
      <c r="B54" s="454"/>
      <c r="C54" s="463"/>
      <c r="D54" s="463"/>
      <c r="E54" s="466"/>
      <c r="F54" s="466"/>
      <c r="G54" s="466"/>
      <c r="H54" s="469"/>
      <c r="I54" s="472"/>
      <c r="J54" s="475"/>
      <c r="K54" s="452"/>
      <c r="L54" s="452"/>
      <c r="M54" s="478"/>
      <c r="N54" s="452"/>
      <c r="O54" s="454"/>
      <c r="P54" s="454"/>
      <c r="Q54" s="454"/>
      <c r="R54" s="456"/>
      <c r="S54" s="456"/>
      <c r="T54" s="454"/>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c r="BS54" s="248"/>
      <c r="BT54" s="248"/>
      <c r="BU54" s="248"/>
      <c r="BV54" s="248"/>
      <c r="BW54" s="248"/>
      <c r="BX54" s="248"/>
      <c r="BY54" s="248"/>
      <c r="BZ54" s="248"/>
      <c r="CA54" s="248"/>
      <c r="CB54" s="248"/>
      <c r="CC54" s="248"/>
      <c r="CD54" s="248"/>
      <c r="CE54" s="248"/>
      <c r="CF54" s="248"/>
      <c r="CG54" s="248"/>
      <c r="CH54" s="248"/>
      <c r="CI54" s="248"/>
      <c r="CJ54" s="248"/>
      <c r="CK54" s="248"/>
      <c r="CL54" s="248"/>
      <c r="CM54" s="248"/>
      <c r="CN54" s="248"/>
      <c r="CO54" s="248"/>
      <c r="CP54" s="248"/>
      <c r="CQ54" s="248"/>
      <c r="CR54" s="248"/>
      <c r="CS54" s="248"/>
      <c r="CT54" s="248"/>
      <c r="CU54" s="248"/>
      <c r="CV54" s="248"/>
      <c r="CW54" s="248"/>
      <c r="CX54" s="248"/>
      <c r="CY54" s="248"/>
      <c r="CZ54" s="248"/>
      <c r="DA54" s="248"/>
      <c r="DB54" s="248"/>
      <c r="DC54" s="248"/>
      <c r="DD54" s="248"/>
      <c r="DE54" s="248"/>
      <c r="DF54" s="248"/>
      <c r="DG54" s="248"/>
      <c r="DH54" s="248"/>
      <c r="DI54" s="248"/>
      <c r="DJ54" s="248"/>
      <c r="DK54" s="248"/>
      <c r="DL54" s="248"/>
      <c r="DM54" s="248"/>
      <c r="DN54" s="248"/>
      <c r="DO54" s="248"/>
      <c r="DP54" s="248"/>
      <c r="DQ54" s="248"/>
      <c r="DR54" s="248"/>
      <c r="DS54" s="248"/>
      <c r="DT54" s="248"/>
      <c r="DU54" s="248"/>
      <c r="DV54" s="248"/>
      <c r="DW54" s="248"/>
      <c r="DX54" s="248"/>
      <c r="DY54" s="248"/>
      <c r="DZ54" s="248"/>
      <c r="EA54" s="248"/>
      <c r="EB54" s="248"/>
      <c r="EC54" s="248"/>
      <c r="ED54" s="248"/>
      <c r="EE54" s="248"/>
      <c r="EF54" s="248"/>
      <c r="EG54" s="248"/>
      <c r="EH54" s="248"/>
      <c r="EI54" s="248"/>
      <c r="EJ54" s="248"/>
      <c r="EK54" s="248"/>
      <c r="EL54" s="248"/>
      <c r="EM54" s="248"/>
      <c r="EN54" s="248"/>
      <c r="EO54" s="248"/>
      <c r="EP54" s="248"/>
      <c r="EQ54" s="248"/>
      <c r="ER54" s="248"/>
      <c r="ES54" s="248"/>
      <c r="ET54" s="248"/>
      <c r="EU54" s="248"/>
      <c r="EV54" s="248"/>
      <c r="EW54" s="248"/>
      <c r="EX54" s="248"/>
      <c r="EY54" s="248"/>
      <c r="EZ54" s="248"/>
      <c r="FA54" s="248"/>
      <c r="FB54" s="248"/>
      <c r="FC54" s="248"/>
      <c r="FD54" s="248"/>
      <c r="FE54" s="248"/>
      <c r="FF54" s="248"/>
      <c r="FG54" s="248"/>
      <c r="FH54" s="248"/>
      <c r="FI54" s="248"/>
      <c r="FJ54" s="248"/>
      <c r="FK54" s="248"/>
      <c r="FL54" s="248"/>
      <c r="FM54" s="248"/>
      <c r="FN54" s="248"/>
      <c r="FO54" s="248"/>
      <c r="FP54" s="248"/>
      <c r="FQ54" s="248"/>
      <c r="FR54" s="248"/>
      <c r="FS54" s="248"/>
      <c r="FT54" s="248"/>
      <c r="FU54" s="249"/>
      <c r="FV54" s="249"/>
      <c r="FW54" s="249"/>
      <c r="FX54" s="249"/>
      <c r="FY54" s="249"/>
      <c r="FZ54" s="249"/>
      <c r="GA54" s="249"/>
      <c r="GB54" s="249"/>
      <c r="GC54" s="249"/>
      <c r="GD54" s="249"/>
      <c r="GE54" s="249"/>
      <c r="GF54" s="249"/>
      <c r="GG54" s="249"/>
      <c r="GH54" s="249"/>
      <c r="GI54" s="249"/>
      <c r="GJ54" s="249"/>
      <c r="GK54" s="249"/>
      <c r="GL54" s="249"/>
      <c r="GM54" s="249"/>
      <c r="GN54" s="249"/>
      <c r="GO54" s="249"/>
      <c r="GP54" s="249"/>
      <c r="GQ54" s="249"/>
      <c r="GR54" s="249"/>
      <c r="GS54" s="249"/>
      <c r="GT54" s="249"/>
      <c r="GU54" s="249"/>
      <c r="GV54" s="249"/>
      <c r="GW54" s="249"/>
      <c r="GX54" s="249"/>
      <c r="GY54" s="249"/>
      <c r="GZ54" s="249"/>
      <c r="HA54" s="249"/>
      <c r="HB54" s="249"/>
      <c r="HC54" s="249"/>
      <c r="HD54" s="249"/>
      <c r="HE54" s="249"/>
      <c r="HF54" s="249"/>
      <c r="HG54" s="249"/>
      <c r="HH54" s="249"/>
      <c r="HI54" s="249"/>
      <c r="HJ54" s="249"/>
      <c r="HK54" s="249"/>
      <c r="HL54" s="249"/>
      <c r="HM54" s="249"/>
      <c r="HN54" s="249"/>
      <c r="HO54" s="249"/>
      <c r="HP54" s="249"/>
      <c r="HQ54" s="249"/>
      <c r="HR54" s="249"/>
      <c r="HS54" s="249"/>
      <c r="HT54" s="249"/>
      <c r="HU54" s="249"/>
      <c r="HV54" s="249"/>
      <c r="HW54" s="249"/>
      <c r="HX54" s="249"/>
      <c r="HY54" s="249"/>
      <c r="HZ54" s="249"/>
      <c r="IA54" s="249"/>
      <c r="IB54" s="249"/>
      <c r="IC54" s="249"/>
      <c r="ID54" s="249"/>
      <c r="IE54" s="249"/>
      <c r="IF54" s="249"/>
      <c r="IG54" s="249"/>
      <c r="IH54" s="249"/>
      <c r="II54" s="249"/>
      <c r="IJ54" s="249"/>
      <c r="IK54" s="249"/>
      <c r="IL54" s="249"/>
      <c r="IM54" s="249"/>
      <c r="IN54" s="249"/>
      <c r="IO54" s="249"/>
      <c r="IP54" s="249"/>
      <c r="IQ54" s="249"/>
      <c r="IR54" s="249"/>
      <c r="IS54" s="249"/>
      <c r="IT54" s="249"/>
      <c r="IU54" s="249"/>
      <c r="IV54" s="249"/>
      <c r="IW54" s="249"/>
      <c r="IX54" s="249"/>
      <c r="IY54" s="249"/>
      <c r="IZ54" s="249"/>
      <c r="JA54" s="249"/>
      <c r="JB54" s="249"/>
      <c r="JC54" s="249"/>
      <c r="JD54" s="249"/>
      <c r="JE54" s="249"/>
      <c r="JF54" s="249"/>
      <c r="JG54" s="249"/>
      <c r="JH54" s="249"/>
      <c r="JI54" s="249"/>
      <c r="JJ54" s="249"/>
      <c r="JK54" s="249"/>
      <c r="JL54" s="249"/>
      <c r="JM54" s="249"/>
      <c r="JN54" s="249"/>
      <c r="JO54" s="249"/>
      <c r="JP54" s="249"/>
      <c r="JQ54" s="249"/>
      <c r="JR54" s="249"/>
    </row>
    <row r="55" spans="1:278" ht="40.200000000000003" customHeight="1" x14ac:dyDescent="0.25">
      <c r="A55" s="457">
        <f>'Mapa Final'!A48</f>
        <v>10</v>
      </c>
      <c r="B55" s="460" t="str">
        <f>'Mapa Final'!B48</f>
        <v>Diferencia entre el inventario Fisico y el Kardex (SICOF)-selectivo</v>
      </c>
      <c r="C55" s="461" t="str">
        <f>'Mapa Final'!C48</f>
        <v>Reputacional</v>
      </c>
      <c r="D55" s="461" t="str">
        <f>'Mapa Final'!D48</f>
        <v>1-Mala ejecucion en la toma de inventarios 2-No registro en el el sistema 3-Entrega informal de bienes y sin registro en el sicof 4-Falta de tiempo y personal calificado 5- No cumplimiento de politicas de inventarios en la Entidad</v>
      </c>
      <c r="E55" s="464" t="str">
        <f>'Mapa Final'!E48</f>
        <v>Mala entrega y recibo de elementos y entrega informal de bienes y sin registro en el SICOF</v>
      </c>
      <c r="F55" s="464" t="str">
        <f>'Mapa Final'!F48</f>
        <v>El Kardex del almacen no refleja la realidad fisica del inventario</v>
      </c>
      <c r="G55" s="464" t="str">
        <f>'Mapa Final'!G48</f>
        <v>Ejecución y Administración de Procesos</v>
      </c>
      <c r="H55" s="467" t="str">
        <f>'Mapa Final'!I48</f>
        <v>Baja</v>
      </c>
      <c r="I55" s="470" t="str">
        <f>'Mapa Final'!L48</f>
        <v>Moderado</v>
      </c>
      <c r="J55" s="473" t="str">
        <f>'Mapa Final'!N48</f>
        <v>Moderado</v>
      </c>
      <c r="K55" s="450" t="str">
        <f>'Mapa Final'!AA48</f>
        <v>Baja</v>
      </c>
      <c r="L55" s="450" t="str">
        <f>'Mapa Final'!AE48</f>
        <v>Moderado</v>
      </c>
      <c r="M55" s="476" t="str">
        <f>'Mapa Final'!AG48</f>
        <v>Moderado</v>
      </c>
      <c r="N55" s="450" t="str">
        <f>'Mapa Final'!AH48</f>
        <v>Evitar</v>
      </c>
      <c r="O55" s="453" t="s">
        <v>618</v>
      </c>
      <c r="P55" s="517" t="s">
        <v>587</v>
      </c>
      <c r="Q55" s="517"/>
      <c r="R55" s="512">
        <v>44378</v>
      </c>
      <c r="S55" s="512">
        <v>44469</v>
      </c>
      <c r="T55" s="453" t="s">
        <v>599</v>
      </c>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c r="BS55" s="248"/>
      <c r="BT55" s="248"/>
      <c r="BU55" s="248"/>
      <c r="BV55" s="248"/>
      <c r="BW55" s="248"/>
      <c r="BX55" s="248"/>
      <c r="BY55" s="248"/>
      <c r="BZ55" s="248"/>
      <c r="CA55" s="248"/>
      <c r="CB55" s="248"/>
      <c r="CC55" s="248"/>
      <c r="CD55" s="248"/>
      <c r="CE55" s="248"/>
      <c r="CF55" s="248"/>
      <c r="CG55" s="248"/>
      <c r="CH55" s="248"/>
      <c r="CI55" s="248"/>
      <c r="CJ55" s="248"/>
      <c r="CK55" s="248"/>
      <c r="CL55" s="248"/>
      <c r="CM55" s="248"/>
      <c r="CN55" s="248"/>
      <c r="CO55" s="248"/>
      <c r="CP55" s="248"/>
      <c r="CQ55" s="248"/>
      <c r="CR55" s="248"/>
      <c r="CS55" s="248"/>
      <c r="CT55" s="248"/>
      <c r="CU55" s="248"/>
      <c r="CV55" s="248"/>
      <c r="CW55" s="248"/>
      <c r="CX55" s="248"/>
      <c r="CY55" s="248"/>
      <c r="CZ55" s="248"/>
      <c r="DA55" s="248"/>
      <c r="DB55" s="248"/>
      <c r="DC55" s="248"/>
      <c r="DD55" s="248"/>
      <c r="DE55" s="248"/>
      <c r="DF55" s="248"/>
      <c r="DG55" s="248"/>
      <c r="DH55" s="248"/>
      <c r="DI55" s="248"/>
      <c r="DJ55" s="248"/>
      <c r="DK55" s="248"/>
      <c r="DL55" s="248"/>
      <c r="DM55" s="248"/>
      <c r="DN55" s="248"/>
      <c r="DO55" s="248"/>
      <c r="DP55" s="248"/>
      <c r="DQ55" s="248"/>
      <c r="DR55" s="248"/>
      <c r="DS55" s="248"/>
      <c r="DT55" s="248"/>
      <c r="DU55" s="248"/>
      <c r="DV55" s="248"/>
      <c r="DW55" s="248"/>
      <c r="DX55" s="248"/>
      <c r="DY55" s="248"/>
      <c r="DZ55" s="248"/>
      <c r="EA55" s="248"/>
      <c r="EB55" s="248"/>
      <c r="EC55" s="248"/>
      <c r="ED55" s="248"/>
      <c r="EE55" s="248"/>
      <c r="EF55" s="248"/>
      <c r="EG55" s="248"/>
      <c r="EH55" s="248"/>
      <c r="EI55" s="248"/>
      <c r="EJ55" s="248"/>
      <c r="EK55" s="248"/>
      <c r="EL55" s="248"/>
      <c r="EM55" s="248"/>
      <c r="EN55" s="248"/>
      <c r="EO55" s="248"/>
      <c r="EP55" s="248"/>
      <c r="EQ55" s="248"/>
      <c r="ER55" s="248"/>
      <c r="ES55" s="248"/>
      <c r="ET55" s="248"/>
      <c r="EU55" s="248"/>
      <c r="EV55" s="248"/>
      <c r="EW55" s="248"/>
      <c r="EX55" s="248"/>
      <c r="EY55" s="248"/>
      <c r="EZ55" s="248"/>
      <c r="FA55" s="248"/>
      <c r="FB55" s="248"/>
      <c r="FC55" s="248"/>
      <c r="FD55" s="248"/>
      <c r="FE55" s="248"/>
      <c r="FF55" s="248"/>
      <c r="FG55" s="248"/>
      <c r="FH55" s="248"/>
      <c r="FI55" s="248"/>
      <c r="FJ55" s="248"/>
      <c r="FK55" s="248"/>
      <c r="FL55" s="248"/>
      <c r="FM55" s="248"/>
      <c r="FN55" s="248"/>
      <c r="FO55" s="248"/>
      <c r="FP55" s="248"/>
      <c r="FQ55" s="248"/>
      <c r="FR55" s="248"/>
      <c r="FS55" s="248"/>
      <c r="FT55" s="248"/>
      <c r="FU55" s="249"/>
      <c r="FV55" s="249"/>
      <c r="FW55" s="249"/>
      <c r="FX55" s="249"/>
      <c r="FY55" s="249"/>
      <c r="FZ55" s="249"/>
      <c r="GA55" s="249"/>
      <c r="GB55" s="249"/>
      <c r="GC55" s="249"/>
      <c r="GD55" s="249"/>
      <c r="GE55" s="249"/>
      <c r="GF55" s="249"/>
      <c r="GG55" s="249"/>
      <c r="GH55" s="249"/>
      <c r="GI55" s="249"/>
      <c r="GJ55" s="249"/>
      <c r="GK55" s="249"/>
      <c r="GL55" s="249"/>
      <c r="GM55" s="249"/>
      <c r="GN55" s="249"/>
      <c r="GO55" s="249"/>
      <c r="GP55" s="249"/>
      <c r="GQ55" s="249"/>
      <c r="GR55" s="249"/>
      <c r="GS55" s="249"/>
      <c r="GT55" s="249"/>
      <c r="GU55" s="249"/>
      <c r="GV55" s="249"/>
      <c r="GW55" s="249"/>
      <c r="GX55" s="249"/>
      <c r="GY55" s="249"/>
      <c r="GZ55" s="249"/>
      <c r="HA55" s="249"/>
      <c r="HB55" s="249"/>
      <c r="HC55" s="249"/>
      <c r="HD55" s="249"/>
      <c r="HE55" s="249"/>
      <c r="HF55" s="249"/>
      <c r="HG55" s="249"/>
      <c r="HH55" s="249"/>
      <c r="HI55" s="249"/>
      <c r="HJ55" s="249"/>
      <c r="HK55" s="249"/>
      <c r="HL55" s="249"/>
      <c r="HM55" s="249"/>
      <c r="HN55" s="249"/>
      <c r="HO55" s="249"/>
      <c r="HP55" s="249"/>
      <c r="HQ55" s="249"/>
      <c r="HR55" s="249"/>
      <c r="HS55" s="249"/>
      <c r="HT55" s="249"/>
      <c r="HU55" s="249"/>
      <c r="HV55" s="249"/>
      <c r="HW55" s="249"/>
      <c r="HX55" s="249"/>
      <c r="HY55" s="249"/>
      <c r="HZ55" s="249"/>
      <c r="IA55" s="249"/>
      <c r="IB55" s="249"/>
      <c r="IC55" s="249"/>
      <c r="ID55" s="249"/>
      <c r="IE55" s="249"/>
      <c r="IF55" s="249"/>
      <c r="IG55" s="249"/>
      <c r="IH55" s="249"/>
      <c r="II55" s="249"/>
      <c r="IJ55" s="249"/>
      <c r="IK55" s="249"/>
      <c r="IL55" s="249"/>
      <c r="IM55" s="249"/>
      <c r="IN55" s="249"/>
      <c r="IO55" s="249"/>
      <c r="IP55" s="249"/>
      <c r="IQ55" s="249"/>
      <c r="IR55" s="249"/>
      <c r="IS55" s="249"/>
      <c r="IT55" s="249"/>
      <c r="IU55" s="249"/>
      <c r="IV55" s="249"/>
      <c r="IW55" s="249"/>
      <c r="IX55" s="249"/>
      <c r="IY55" s="249"/>
      <c r="IZ55" s="249"/>
      <c r="JA55" s="249"/>
      <c r="JB55" s="249"/>
      <c r="JC55" s="249"/>
      <c r="JD55" s="249"/>
      <c r="JE55" s="249"/>
      <c r="JF55" s="249"/>
      <c r="JG55" s="249"/>
      <c r="JH55" s="249"/>
      <c r="JI55" s="249"/>
      <c r="JJ55" s="249"/>
      <c r="JK55" s="249"/>
      <c r="JL55" s="249"/>
      <c r="JM55" s="249"/>
      <c r="JN55" s="249"/>
      <c r="JO55" s="249"/>
      <c r="JP55" s="249"/>
      <c r="JQ55" s="249"/>
      <c r="JR55" s="249"/>
    </row>
    <row r="56" spans="1:278" ht="40.200000000000003" customHeight="1" x14ac:dyDescent="0.25">
      <c r="A56" s="458"/>
      <c r="B56" s="338"/>
      <c r="C56" s="462"/>
      <c r="D56" s="462"/>
      <c r="E56" s="465"/>
      <c r="F56" s="465"/>
      <c r="G56" s="465"/>
      <c r="H56" s="468"/>
      <c r="I56" s="471"/>
      <c r="J56" s="474"/>
      <c r="K56" s="451"/>
      <c r="L56" s="451"/>
      <c r="M56" s="477"/>
      <c r="N56" s="451"/>
      <c r="O56" s="515"/>
      <c r="P56" s="515"/>
      <c r="Q56" s="515"/>
      <c r="R56" s="513"/>
      <c r="S56" s="513"/>
      <c r="T56" s="33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c r="BS56" s="248"/>
      <c r="BT56" s="248"/>
      <c r="BU56" s="248"/>
      <c r="BV56" s="248"/>
      <c r="BW56" s="248"/>
      <c r="BX56" s="248"/>
      <c r="BY56" s="248"/>
      <c r="BZ56" s="248"/>
      <c r="CA56" s="248"/>
      <c r="CB56" s="248"/>
      <c r="CC56" s="248"/>
      <c r="CD56" s="248"/>
      <c r="CE56" s="248"/>
      <c r="CF56" s="248"/>
      <c r="CG56" s="248"/>
      <c r="CH56" s="248"/>
      <c r="CI56" s="248"/>
      <c r="CJ56" s="248"/>
      <c r="CK56" s="248"/>
      <c r="CL56" s="248"/>
      <c r="CM56" s="248"/>
      <c r="CN56" s="248"/>
      <c r="CO56" s="248"/>
      <c r="CP56" s="248"/>
      <c r="CQ56" s="248"/>
      <c r="CR56" s="248"/>
      <c r="CS56" s="248"/>
      <c r="CT56" s="248"/>
      <c r="CU56" s="248"/>
      <c r="CV56" s="248"/>
      <c r="CW56" s="248"/>
      <c r="CX56" s="248"/>
      <c r="CY56" s="248"/>
      <c r="CZ56" s="248"/>
      <c r="DA56" s="248"/>
      <c r="DB56" s="248"/>
      <c r="DC56" s="248"/>
      <c r="DD56" s="248"/>
      <c r="DE56" s="248"/>
      <c r="DF56" s="248"/>
      <c r="DG56" s="248"/>
      <c r="DH56" s="248"/>
      <c r="DI56" s="248"/>
      <c r="DJ56" s="248"/>
      <c r="DK56" s="248"/>
      <c r="DL56" s="248"/>
      <c r="DM56" s="248"/>
      <c r="DN56" s="248"/>
      <c r="DO56" s="248"/>
      <c r="DP56" s="248"/>
      <c r="DQ56" s="248"/>
      <c r="DR56" s="248"/>
      <c r="DS56" s="248"/>
      <c r="DT56" s="248"/>
      <c r="DU56" s="248"/>
      <c r="DV56" s="248"/>
      <c r="DW56" s="248"/>
      <c r="DX56" s="248"/>
      <c r="DY56" s="248"/>
      <c r="DZ56" s="248"/>
      <c r="EA56" s="248"/>
      <c r="EB56" s="248"/>
      <c r="EC56" s="248"/>
      <c r="ED56" s="248"/>
      <c r="EE56" s="248"/>
      <c r="EF56" s="248"/>
      <c r="EG56" s="248"/>
      <c r="EH56" s="248"/>
      <c r="EI56" s="248"/>
      <c r="EJ56" s="248"/>
      <c r="EK56" s="248"/>
      <c r="EL56" s="248"/>
      <c r="EM56" s="248"/>
      <c r="EN56" s="248"/>
      <c r="EO56" s="248"/>
      <c r="EP56" s="248"/>
      <c r="EQ56" s="248"/>
      <c r="ER56" s="248"/>
      <c r="ES56" s="248"/>
      <c r="ET56" s="248"/>
      <c r="EU56" s="248"/>
      <c r="EV56" s="248"/>
      <c r="EW56" s="248"/>
      <c r="EX56" s="248"/>
      <c r="EY56" s="248"/>
      <c r="EZ56" s="248"/>
      <c r="FA56" s="248"/>
      <c r="FB56" s="248"/>
      <c r="FC56" s="248"/>
      <c r="FD56" s="248"/>
      <c r="FE56" s="248"/>
      <c r="FF56" s="248"/>
      <c r="FG56" s="248"/>
      <c r="FH56" s="248"/>
      <c r="FI56" s="248"/>
      <c r="FJ56" s="248"/>
      <c r="FK56" s="248"/>
      <c r="FL56" s="248"/>
      <c r="FM56" s="248"/>
      <c r="FN56" s="248"/>
      <c r="FO56" s="248"/>
      <c r="FP56" s="248"/>
      <c r="FQ56" s="248"/>
      <c r="FR56" s="248"/>
      <c r="FS56" s="248"/>
      <c r="FT56" s="248"/>
      <c r="FU56" s="249"/>
      <c r="FV56" s="249"/>
      <c r="FW56" s="249"/>
      <c r="FX56" s="249"/>
      <c r="FY56" s="249"/>
      <c r="FZ56" s="249"/>
      <c r="GA56" s="249"/>
      <c r="GB56" s="249"/>
      <c r="GC56" s="249"/>
      <c r="GD56" s="249"/>
      <c r="GE56" s="249"/>
      <c r="GF56" s="249"/>
      <c r="GG56" s="249"/>
      <c r="GH56" s="249"/>
      <c r="GI56" s="249"/>
      <c r="GJ56" s="249"/>
      <c r="GK56" s="249"/>
      <c r="GL56" s="249"/>
      <c r="GM56" s="249"/>
      <c r="GN56" s="249"/>
      <c r="GO56" s="249"/>
      <c r="GP56" s="249"/>
      <c r="GQ56" s="249"/>
      <c r="GR56" s="249"/>
      <c r="GS56" s="249"/>
      <c r="GT56" s="249"/>
      <c r="GU56" s="249"/>
      <c r="GV56" s="249"/>
      <c r="GW56" s="249"/>
      <c r="GX56" s="249"/>
      <c r="GY56" s="249"/>
      <c r="GZ56" s="249"/>
      <c r="HA56" s="249"/>
      <c r="HB56" s="249"/>
      <c r="HC56" s="249"/>
      <c r="HD56" s="249"/>
      <c r="HE56" s="249"/>
      <c r="HF56" s="249"/>
      <c r="HG56" s="249"/>
      <c r="HH56" s="249"/>
      <c r="HI56" s="249"/>
      <c r="HJ56" s="249"/>
      <c r="HK56" s="249"/>
      <c r="HL56" s="249"/>
      <c r="HM56" s="249"/>
      <c r="HN56" s="249"/>
      <c r="HO56" s="249"/>
      <c r="HP56" s="249"/>
      <c r="HQ56" s="249"/>
      <c r="HR56" s="249"/>
      <c r="HS56" s="249"/>
      <c r="HT56" s="249"/>
      <c r="HU56" s="249"/>
      <c r="HV56" s="249"/>
      <c r="HW56" s="249"/>
      <c r="HX56" s="249"/>
      <c r="HY56" s="249"/>
      <c r="HZ56" s="249"/>
      <c r="IA56" s="249"/>
      <c r="IB56" s="249"/>
      <c r="IC56" s="249"/>
      <c r="ID56" s="249"/>
      <c r="IE56" s="249"/>
      <c r="IF56" s="249"/>
      <c r="IG56" s="249"/>
      <c r="IH56" s="249"/>
      <c r="II56" s="249"/>
      <c r="IJ56" s="249"/>
      <c r="IK56" s="249"/>
      <c r="IL56" s="249"/>
      <c r="IM56" s="249"/>
      <c r="IN56" s="249"/>
      <c r="IO56" s="249"/>
      <c r="IP56" s="249"/>
      <c r="IQ56" s="249"/>
      <c r="IR56" s="249"/>
      <c r="IS56" s="249"/>
      <c r="IT56" s="249"/>
      <c r="IU56" s="249"/>
      <c r="IV56" s="249"/>
      <c r="IW56" s="249"/>
      <c r="IX56" s="249"/>
      <c r="IY56" s="249"/>
      <c r="IZ56" s="249"/>
      <c r="JA56" s="249"/>
      <c r="JB56" s="249"/>
      <c r="JC56" s="249"/>
      <c r="JD56" s="249"/>
      <c r="JE56" s="249"/>
      <c r="JF56" s="249"/>
      <c r="JG56" s="249"/>
      <c r="JH56" s="249"/>
      <c r="JI56" s="249"/>
      <c r="JJ56" s="249"/>
      <c r="JK56" s="249"/>
      <c r="JL56" s="249"/>
      <c r="JM56" s="249"/>
      <c r="JN56" s="249"/>
      <c r="JO56" s="249"/>
      <c r="JP56" s="249"/>
      <c r="JQ56" s="249"/>
      <c r="JR56" s="249"/>
    </row>
    <row r="57" spans="1:278" ht="40.200000000000003" customHeight="1" x14ac:dyDescent="0.25">
      <c r="A57" s="458"/>
      <c r="B57" s="338"/>
      <c r="C57" s="462"/>
      <c r="D57" s="462"/>
      <c r="E57" s="465"/>
      <c r="F57" s="465"/>
      <c r="G57" s="465"/>
      <c r="H57" s="468"/>
      <c r="I57" s="471"/>
      <c r="J57" s="474"/>
      <c r="K57" s="451"/>
      <c r="L57" s="451"/>
      <c r="M57" s="477"/>
      <c r="N57" s="451"/>
      <c r="O57" s="515"/>
      <c r="P57" s="515"/>
      <c r="Q57" s="515"/>
      <c r="R57" s="513"/>
      <c r="S57" s="513"/>
      <c r="T57" s="33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c r="BS57" s="248"/>
      <c r="BT57" s="248"/>
      <c r="BU57" s="248"/>
      <c r="BV57" s="248"/>
      <c r="BW57" s="248"/>
      <c r="BX57" s="248"/>
      <c r="BY57" s="248"/>
      <c r="BZ57" s="248"/>
      <c r="CA57" s="248"/>
      <c r="CB57" s="248"/>
      <c r="CC57" s="248"/>
      <c r="CD57" s="248"/>
      <c r="CE57" s="248"/>
      <c r="CF57" s="248"/>
      <c r="CG57" s="248"/>
      <c r="CH57" s="248"/>
      <c r="CI57" s="248"/>
      <c r="CJ57" s="248"/>
      <c r="CK57" s="248"/>
      <c r="CL57" s="248"/>
      <c r="CM57" s="248"/>
      <c r="CN57" s="248"/>
      <c r="CO57" s="248"/>
      <c r="CP57" s="248"/>
      <c r="CQ57" s="248"/>
      <c r="CR57" s="248"/>
      <c r="CS57" s="248"/>
      <c r="CT57" s="248"/>
      <c r="CU57" s="248"/>
      <c r="CV57" s="248"/>
      <c r="CW57" s="248"/>
      <c r="CX57" s="248"/>
      <c r="CY57" s="248"/>
      <c r="CZ57" s="248"/>
      <c r="DA57" s="248"/>
      <c r="DB57" s="248"/>
      <c r="DC57" s="248"/>
      <c r="DD57" s="248"/>
      <c r="DE57" s="248"/>
      <c r="DF57" s="248"/>
      <c r="DG57" s="248"/>
      <c r="DH57" s="248"/>
      <c r="DI57" s="248"/>
      <c r="DJ57" s="248"/>
      <c r="DK57" s="248"/>
      <c r="DL57" s="248"/>
      <c r="DM57" s="248"/>
      <c r="DN57" s="248"/>
      <c r="DO57" s="248"/>
      <c r="DP57" s="248"/>
      <c r="DQ57" s="248"/>
      <c r="DR57" s="248"/>
      <c r="DS57" s="248"/>
      <c r="DT57" s="248"/>
      <c r="DU57" s="248"/>
      <c r="DV57" s="248"/>
      <c r="DW57" s="248"/>
      <c r="DX57" s="248"/>
      <c r="DY57" s="248"/>
      <c r="DZ57" s="248"/>
      <c r="EA57" s="248"/>
      <c r="EB57" s="248"/>
      <c r="EC57" s="248"/>
      <c r="ED57" s="248"/>
      <c r="EE57" s="248"/>
      <c r="EF57" s="248"/>
      <c r="EG57" s="248"/>
      <c r="EH57" s="248"/>
      <c r="EI57" s="248"/>
      <c r="EJ57" s="248"/>
      <c r="EK57" s="248"/>
      <c r="EL57" s="248"/>
      <c r="EM57" s="248"/>
      <c r="EN57" s="248"/>
      <c r="EO57" s="248"/>
      <c r="EP57" s="248"/>
      <c r="EQ57" s="248"/>
      <c r="ER57" s="248"/>
      <c r="ES57" s="248"/>
      <c r="ET57" s="248"/>
      <c r="EU57" s="248"/>
      <c r="EV57" s="248"/>
      <c r="EW57" s="248"/>
      <c r="EX57" s="248"/>
      <c r="EY57" s="248"/>
      <c r="EZ57" s="248"/>
      <c r="FA57" s="248"/>
      <c r="FB57" s="248"/>
      <c r="FC57" s="248"/>
      <c r="FD57" s="248"/>
      <c r="FE57" s="248"/>
      <c r="FF57" s="248"/>
      <c r="FG57" s="248"/>
      <c r="FH57" s="248"/>
      <c r="FI57" s="248"/>
      <c r="FJ57" s="248"/>
      <c r="FK57" s="248"/>
      <c r="FL57" s="248"/>
      <c r="FM57" s="248"/>
      <c r="FN57" s="248"/>
      <c r="FO57" s="248"/>
      <c r="FP57" s="248"/>
      <c r="FQ57" s="248"/>
      <c r="FR57" s="248"/>
      <c r="FS57" s="248"/>
      <c r="FT57" s="248"/>
      <c r="FU57" s="249"/>
      <c r="FV57" s="249"/>
      <c r="FW57" s="249"/>
      <c r="FX57" s="249"/>
      <c r="FY57" s="249"/>
      <c r="FZ57" s="249"/>
      <c r="GA57" s="249"/>
      <c r="GB57" s="249"/>
      <c r="GC57" s="249"/>
      <c r="GD57" s="249"/>
      <c r="GE57" s="249"/>
      <c r="GF57" s="249"/>
      <c r="GG57" s="249"/>
      <c r="GH57" s="249"/>
      <c r="GI57" s="249"/>
      <c r="GJ57" s="249"/>
      <c r="GK57" s="249"/>
      <c r="GL57" s="249"/>
      <c r="GM57" s="249"/>
      <c r="GN57" s="249"/>
      <c r="GO57" s="249"/>
      <c r="GP57" s="249"/>
      <c r="GQ57" s="249"/>
      <c r="GR57" s="249"/>
      <c r="GS57" s="249"/>
      <c r="GT57" s="249"/>
      <c r="GU57" s="249"/>
      <c r="GV57" s="249"/>
      <c r="GW57" s="249"/>
      <c r="GX57" s="249"/>
      <c r="GY57" s="249"/>
      <c r="GZ57" s="249"/>
      <c r="HA57" s="249"/>
      <c r="HB57" s="249"/>
      <c r="HC57" s="249"/>
      <c r="HD57" s="249"/>
      <c r="HE57" s="249"/>
      <c r="HF57" s="249"/>
      <c r="HG57" s="249"/>
      <c r="HH57" s="249"/>
      <c r="HI57" s="249"/>
      <c r="HJ57" s="249"/>
      <c r="HK57" s="249"/>
      <c r="HL57" s="249"/>
      <c r="HM57" s="249"/>
      <c r="HN57" s="249"/>
      <c r="HO57" s="249"/>
      <c r="HP57" s="249"/>
      <c r="HQ57" s="249"/>
      <c r="HR57" s="249"/>
      <c r="HS57" s="249"/>
      <c r="HT57" s="249"/>
      <c r="HU57" s="249"/>
      <c r="HV57" s="249"/>
      <c r="HW57" s="249"/>
      <c r="HX57" s="249"/>
      <c r="HY57" s="249"/>
      <c r="HZ57" s="249"/>
      <c r="IA57" s="249"/>
      <c r="IB57" s="249"/>
      <c r="IC57" s="249"/>
      <c r="ID57" s="249"/>
      <c r="IE57" s="249"/>
      <c r="IF57" s="249"/>
      <c r="IG57" s="249"/>
      <c r="IH57" s="249"/>
      <c r="II57" s="249"/>
      <c r="IJ57" s="249"/>
      <c r="IK57" s="249"/>
      <c r="IL57" s="249"/>
      <c r="IM57" s="249"/>
      <c r="IN57" s="249"/>
      <c r="IO57" s="249"/>
      <c r="IP57" s="249"/>
      <c r="IQ57" s="249"/>
      <c r="IR57" s="249"/>
      <c r="IS57" s="249"/>
      <c r="IT57" s="249"/>
      <c r="IU57" s="249"/>
      <c r="IV57" s="249"/>
      <c r="IW57" s="249"/>
      <c r="IX57" s="249"/>
      <c r="IY57" s="249"/>
      <c r="IZ57" s="249"/>
      <c r="JA57" s="249"/>
      <c r="JB57" s="249"/>
      <c r="JC57" s="249"/>
      <c r="JD57" s="249"/>
      <c r="JE57" s="249"/>
      <c r="JF57" s="249"/>
      <c r="JG57" s="249"/>
      <c r="JH57" s="249"/>
      <c r="JI57" s="249"/>
      <c r="JJ57" s="249"/>
      <c r="JK57" s="249"/>
      <c r="JL57" s="249"/>
      <c r="JM57" s="249"/>
      <c r="JN57" s="249"/>
      <c r="JO57" s="249"/>
      <c r="JP57" s="249"/>
      <c r="JQ57" s="249"/>
      <c r="JR57" s="249"/>
    </row>
    <row r="58" spans="1:278" ht="40.200000000000003" customHeight="1" x14ac:dyDescent="0.25">
      <c r="A58" s="458"/>
      <c r="B58" s="338"/>
      <c r="C58" s="462"/>
      <c r="D58" s="462"/>
      <c r="E58" s="465"/>
      <c r="F58" s="465"/>
      <c r="G58" s="465"/>
      <c r="H58" s="468"/>
      <c r="I58" s="471"/>
      <c r="J58" s="474"/>
      <c r="K58" s="451"/>
      <c r="L58" s="451"/>
      <c r="M58" s="477"/>
      <c r="N58" s="451"/>
      <c r="O58" s="515"/>
      <c r="P58" s="515"/>
      <c r="Q58" s="515"/>
      <c r="R58" s="513"/>
      <c r="S58" s="513"/>
      <c r="T58" s="33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c r="BS58" s="248"/>
      <c r="BT58" s="248"/>
      <c r="BU58" s="248"/>
      <c r="BV58" s="248"/>
      <c r="BW58" s="248"/>
      <c r="BX58" s="248"/>
      <c r="BY58" s="248"/>
      <c r="BZ58" s="248"/>
      <c r="CA58" s="248"/>
      <c r="CB58" s="248"/>
      <c r="CC58" s="248"/>
      <c r="CD58" s="248"/>
      <c r="CE58" s="248"/>
      <c r="CF58" s="248"/>
      <c r="CG58" s="248"/>
      <c r="CH58" s="248"/>
      <c r="CI58" s="248"/>
      <c r="CJ58" s="248"/>
      <c r="CK58" s="248"/>
      <c r="CL58" s="248"/>
      <c r="CM58" s="248"/>
      <c r="CN58" s="248"/>
      <c r="CO58" s="248"/>
      <c r="CP58" s="248"/>
      <c r="CQ58" s="248"/>
      <c r="CR58" s="248"/>
      <c r="CS58" s="248"/>
      <c r="CT58" s="248"/>
      <c r="CU58" s="248"/>
      <c r="CV58" s="248"/>
      <c r="CW58" s="248"/>
      <c r="CX58" s="248"/>
      <c r="CY58" s="248"/>
      <c r="CZ58" s="248"/>
      <c r="DA58" s="248"/>
      <c r="DB58" s="248"/>
      <c r="DC58" s="248"/>
      <c r="DD58" s="248"/>
      <c r="DE58" s="248"/>
      <c r="DF58" s="248"/>
      <c r="DG58" s="248"/>
      <c r="DH58" s="248"/>
      <c r="DI58" s="248"/>
      <c r="DJ58" s="248"/>
      <c r="DK58" s="248"/>
      <c r="DL58" s="248"/>
      <c r="DM58" s="248"/>
      <c r="DN58" s="248"/>
      <c r="DO58" s="248"/>
      <c r="DP58" s="248"/>
      <c r="DQ58" s="248"/>
      <c r="DR58" s="248"/>
      <c r="DS58" s="248"/>
      <c r="DT58" s="248"/>
      <c r="DU58" s="248"/>
      <c r="DV58" s="248"/>
      <c r="DW58" s="248"/>
      <c r="DX58" s="248"/>
      <c r="DY58" s="248"/>
      <c r="DZ58" s="248"/>
      <c r="EA58" s="248"/>
      <c r="EB58" s="248"/>
      <c r="EC58" s="248"/>
      <c r="ED58" s="248"/>
      <c r="EE58" s="248"/>
      <c r="EF58" s="248"/>
      <c r="EG58" s="248"/>
      <c r="EH58" s="248"/>
      <c r="EI58" s="248"/>
      <c r="EJ58" s="248"/>
      <c r="EK58" s="248"/>
      <c r="EL58" s="248"/>
      <c r="EM58" s="248"/>
      <c r="EN58" s="248"/>
      <c r="EO58" s="248"/>
      <c r="EP58" s="248"/>
      <c r="EQ58" s="248"/>
      <c r="ER58" s="248"/>
      <c r="ES58" s="248"/>
      <c r="ET58" s="248"/>
      <c r="EU58" s="248"/>
      <c r="EV58" s="248"/>
      <c r="EW58" s="248"/>
      <c r="EX58" s="248"/>
      <c r="EY58" s="248"/>
      <c r="EZ58" s="248"/>
      <c r="FA58" s="248"/>
      <c r="FB58" s="248"/>
      <c r="FC58" s="248"/>
      <c r="FD58" s="248"/>
      <c r="FE58" s="248"/>
      <c r="FF58" s="248"/>
      <c r="FG58" s="248"/>
      <c r="FH58" s="248"/>
      <c r="FI58" s="248"/>
      <c r="FJ58" s="248"/>
      <c r="FK58" s="248"/>
      <c r="FL58" s="248"/>
      <c r="FM58" s="248"/>
      <c r="FN58" s="248"/>
      <c r="FO58" s="248"/>
      <c r="FP58" s="248"/>
      <c r="FQ58" s="248"/>
      <c r="FR58" s="248"/>
      <c r="FS58" s="248"/>
      <c r="FT58" s="248"/>
      <c r="FU58" s="249"/>
      <c r="FV58" s="249"/>
      <c r="FW58" s="249"/>
      <c r="FX58" s="249"/>
      <c r="FY58" s="249"/>
      <c r="FZ58" s="249"/>
      <c r="GA58" s="249"/>
      <c r="GB58" s="249"/>
      <c r="GC58" s="249"/>
      <c r="GD58" s="249"/>
      <c r="GE58" s="249"/>
      <c r="GF58" s="249"/>
      <c r="GG58" s="249"/>
      <c r="GH58" s="249"/>
      <c r="GI58" s="249"/>
      <c r="GJ58" s="249"/>
      <c r="GK58" s="249"/>
      <c r="GL58" s="249"/>
      <c r="GM58" s="249"/>
      <c r="GN58" s="249"/>
      <c r="GO58" s="249"/>
      <c r="GP58" s="249"/>
      <c r="GQ58" s="249"/>
      <c r="GR58" s="249"/>
      <c r="GS58" s="249"/>
      <c r="GT58" s="249"/>
      <c r="GU58" s="249"/>
      <c r="GV58" s="249"/>
      <c r="GW58" s="249"/>
      <c r="GX58" s="249"/>
      <c r="GY58" s="249"/>
      <c r="GZ58" s="249"/>
      <c r="HA58" s="249"/>
      <c r="HB58" s="249"/>
      <c r="HC58" s="249"/>
      <c r="HD58" s="249"/>
      <c r="HE58" s="249"/>
      <c r="HF58" s="249"/>
      <c r="HG58" s="249"/>
      <c r="HH58" s="249"/>
      <c r="HI58" s="249"/>
      <c r="HJ58" s="249"/>
      <c r="HK58" s="249"/>
      <c r="HL58" s="249"/>
      <c r="HM58" s="249"/>
      <c r="HN58" s="249"/>
      <c r="HO58" s="249"/>
      <c r="HP58" s="249"/>
      <c r="HQ58" s="249"/>
      <c r="HR58" s="249"/>
      <c r="HS58" s="249"/>
      <c r="HT58" s="249"/>
      <c r="HU58" s="249"/>
      <c r="HV58" s="249"/>
      <c r="HW58" s="249"/>
      <c r="HX58" s="249"/>
      <c r="HY58" s="249"/>
      <c r="HZ58" s="249"/>
      <c r="IA58" s="249"/>
      <c r="IB58" s="249"/>
      <c r="IC58" s="249"/>
      <c r="ID58" s="249"/>
      <c r="IE58" s="249"/>
      <c r="IF58" s="249"/>
      <c r="IG58" s="249"/>
      <c r="IH58" s="249"/>
      <c r="II58" s="249"/>
      <c r="IJ58" s="249"/>
      <c r="IK58" s="249"/>
      <c r="IL58" s="249"/>
      <c r="IM58" s="249"/>
      <c r="IN58" s="249"/>
      <c r="IO58" s="249"/>
      <c r="IP58" s="249"/>
      <c r="IQ58" s="249"/>
      <c r="IR58" s="249"/>
      <c r="IS58" s="249"/>
      <c r="IT58" s="249"/>
      <c r="IU58" s="249"/>
      <c r="IV58" s="249"/>
      <c r="IW58" s="249"/>
      <c r="IX58" s="249"/>
      <c r="IY58" s="249"/>
      <c r="IZ58" s="249"/>
      <c r="JA58" s="249"/>
      <c r="JB58" s="249"/>
      <c r="JC58" s="249"/>
      <c r="JD58" s="249"/>
      <c r="JE58" s="249"/>
      <c r="JF58" s="249"/>
      <c r="JG58" s="249"/>
      <c r="JH58" s="249"/>
      <c r="JI58" s="249"/>
      <c r="JJ58" s="249"/>
      <c r="JK58" s="249"/>
      <c r="JL58" s="249"/>
      <c r="JM58" s="249"/>
      <c r="JN58" s="249"/>
      <c r="JO58" s="249"/>
      <c r="JP58" s="249"/>
      <c r="JQ58" s="249"/>
      <c r="JR58" s="249"/>
    </row>
    <row r="59" spans="1:278" ht="40.200000000000003" customHeight="1" thickBot="1" x14ac:dyDescent="0.3">
      <c r="A59" s="459"/>
      <c r="B59" s="454"/>
      <c r="C59" s="463"/>
      <c r="D59" s="463"/>
      <c r="E59" s="466"/>
      <c r="F59" s="466"/>
      <c r="G59" s="466"/>
      <c r="H59" s="469"/>
      <c r="I59" s="472"/>
      <c r="J59" s="475"/>
      <c r="K59" s="452"/>
      <c r="L59" s="452"/>
      <c r="M59" s="478"/>
      <c r="N59" s="452"/>
      <c r="O59" s="516"/>
      <c r="P59" s="516"/>
      <c r="Q59" s="516"/>
      <c r="R59" s="514"/>
      <c r="S59" s="514"/>
      <c r="T59" s="454"/>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c r="BS59" s="248"/>
      <c r="BT59" s="248"/>
      <c r="BU59" s="248"/>
      <c r="BV59" s="248"/>
      <c r="BW59" s="248"/>
      <c r="BX59" s="248"/>
      <c r="BY59" s="248"/>
      <c r="BZ59" s="248"/>
      <c r="CA59" s="248"/>
      <c r="CB59" s="248"/>
      <c r="CC59" s="248"/>
      <c r="CD59" s="248"/>
      <c r="CE59" s="248"/>
      <c r="CF59" s="248"/>
      <c r="CG59" s="248"/>
      <c r="CH59" s="248"/>
      <c r="CI59" s="248"/>
      <c r="CJ59" s="248"/>
      <c r="CK59" s="248"/>
      <c r="CL59" s="248"/>
      <c r="CM59" s="248"/>
      <c r="CN59" s="248"/>
      <c r="CO59" s="248"/>
      <c r="CP59" s="248"/>
      <c r="CQ59" s="248"/>
      <c r="CR59" s="248"/>
      <c r="CS59" s="248"/>
      <c r="CT59" s="248"/>
      <c r="CU59" s="248"/>
      <c r="CV59" s="248"/>
      <c r="CW59" s="248"/>
      <c r="CX59" s="248"/>
      <c r="CY59" s="248"/>
      <c r="CZ59" s="248"/>
      <c r="DA59" s="248"/>
      <c r="DB59" s="248"/>
      <c r="DC59" s="248"/>
      <c r="DD59" s="248"/>
      <c r="DE59" s="248"/>
      <c r="DF59" s="248"/>
      <c r="DG59" s="248"/>
      <c r="DH59" s="248"/>
      <c r="DI59" s="248"/>
      <c r="DJ59" s="248"/>
      <c r="DK59" s="248"/>
      <c r="DL59" s="248"/>
      <c r="DM59" s="248"/>
      <c r="DN59" s="248"/>
      <c r="DO59" s="248"/>
      <c r="DP59" s="248"/>
      <c r="DQ59" s="248"/>
      <c r="DR59" s="248"/>
      <c r="DS59" s="248"/>
      <c r="DT59" s="248"/>
      <c r="DU59" s="248"/>
      <c r="DV59" s="248"/>
      <c r="DW59" s="248"/>
      <c r="DX59" s="248"/>
      <c r="DY59" s="248"/>
      <c r="DZ59" s="248"/>
      <c r="EA59" s="248"/>
      <c r="EB59" s="248"/>
      <c r="EC59" s="248"/>
      <c r="ED59" s="248"/>
      <c r="EE59" s="248"/>
      <c r="EF59" s="248"/>
      <c r="EG59" s="248"/>
      <c r="EH59" s="248"/>
      <c r="EI59" s="248"/>
      <c r="EJ59" s="248"/>
      <c r="EK59" s="248"/>
      <c r="EL59" s="248"/>
      <c r="EM59" s="248"/>
      <c r="EN59" s="248"/>
      <c r="EO59" s="248"/>
      <c r="EP59" s="248"/>
      <c r="EQ59" s="248"/>
      <c r="ER59" s="248"/>
      <c r="ES59" s="248"/>
      <c r="ET59" s="248"/>
      <c r="EU59" s="248"/>
      <c r="EV59" s="248"/>
      <c r="EW59" s="248"/>
      <c r="EX59" s="248"/>
      <c r="EY59" s="248"/>
      <c r="EZ59" s="248"/>
      <c r="FA59" s="248"/>
      <c r="FB59" s="248"/>
      <c r="FC59" s="248"/>
      <c r="FD59" s="248"/>
      <c r="FE59" s="248"/>
      <c r="FF59" s="248"/>
      <c r="FG59" s="248"/>
      <c r="FH59" s="248"/>
      <c r="FI59" s="248"/>
      <c r="FJ59" s="248"/>
      <c r="FK59" s="248"/>
      <c r="FL59" s="248"/>
      <c r="FM59" s="248"/>
      <c r="FN59" s="248"/>
      <c r="FO59" s="248"/>
      <c r="FP59" s="248"/>
      <c r="FQ59" s="248"/>
      <c r="FR59" s="248"/>
      <c r="FS59" s="248"/>
      <c r="FT59" s="248"/>
      <c r="FU59" s="249"/>
      <c r="FV59" s="249"/>
      <c r="FW59" s="249"/>
      <c r="FX59" s="249"/>
      <c r="FY59" s="249"/>
      <c r="FZ59" s="249"/>
      <c r="GA59" s="249"/>
      <c r="GB59" s="249"/>
      <c r="GC59" s="249"/>
      <c r="GD59" s="249"/>
      <c r="GE59" s="249"/>
      <c r="GF59" s="249"/>
      <c r="GG59" s="249"/>
      <c r="GH59" s="249"/>
      <c r="GI59" s="249"/>
      <c r="GJ59" s="249"/>
      <c r="GK59" s="249"/>
      <c r="GL59" s="249"/>
      <c r="GM59" s="249"/>
      <c r="GN59" s="249"/>
      <c r="GO59" s="249"/>
      <c r="GP59" s="249"/>
      <c r="GQ59" s="249"/>
      <c r="GR59" s="249"/>
      <c r="GS59" s="249"/>
      <c r="GT59" s="249"/>
      <c r="GU59" s="249"/>
      <c r="GV59" s="249"/>
      <c r="GW59" s="249"/>
      <c r="GX59" s="249"/>
      <c r="GY59" s="249"/>
      <c r="GZ59" s="249"/>
      <c r="HA59" s="249"/>
      <c r="HB59" s="249"/>
      <c r="HC59" s="249"/>
      <c r="HD59" s="249"/>
      <c r="HE59" s="249"/>
      <c r="HF59" s="249"/>
      <c r="HG59" s="249"/>
      <c r="HH59" s="249"/>
      <c r="HI59" s="249"/>
      <c r="HJ59" s="249"/>
      <c r="HK59" s="249"/>
      <c r="HL59" s="249"/>
      <c r="HM59" s="249"/>
      <c r="HN59" s="249"/>
      <c r="HO59" s="249"/>
      <c r="HP59" s="249"/>
      <c r="HQ59" s="249"/>
      <c r="HR59" s="249"/>
      <c r="HS59" s="249"/>
      <c r="HT59" s="249"/>
      <c r="HU59" s="249"/>
      <c r="HV59" s="249"/>
      <c r="HW59" s="249"/>
      <c r="HX59" s="249"/>
      <c r="HY59" s="249"/>
      <c r="HZ59" s="249"/>
      <c r="IA59" s="249"/>
      <c r="IB59" s="249"/>
      <c r="IC59" s="249"/>
      <c r="ID59" s="249"/>
      <c r="IE59" s="249"/>
      <c r="IF59" s="249"/>
      <c r="IG59" s="249"/>
      <c r="IH59" s="249"/>
      <c r="II59" s="249"/>
      <c r="IJ59" s="249"/>
      <c r="IK59" s="249"/>
      <c r="IL59" s="249"/>
      <c r="IM59" s="249"/>
      <c r="IN59" s="249"/>
      <c r="IO59" s="249"/>
      <c r="IP59" s="249"/>
      <c r="IQ59" s="249"/>
      <c r="IR59" s="249"/>
      <c r="IS59" s="249"/>
      <c r="IT59" s="249"/>
      <c r="IU59" s="249"/>
      <c r="IV59" s="249"/>
      <c r="IW59" s="249"/>
      <c r="IX59" s="249"/>
      <c r="IY59" s="249"/>
      <c r="IZ59" s="249"/>
      <c r="JA59" s="249"/>
      <c r="JB59" s="249"/>
      <c r="JC59" s="249"/>
      <c r="JD59" s="249"/>
      <c r="JE59" s="249"/>
      <c r="JF59" s="249"/>
      <c r="JG59" s="249"/>
      <c r="JH59" s="249"/>
      <c r="JI59" s="249"/>
      <c r="JJ59" s="249"/>
      <c r="JK59" s="249"/>
      <c r="JL59" s="249"/>
      <c r="JM59" s="249"/>
      <c r="JN59" s="249"/>
      <c r="JO59" s="249"/>
      <c r="JP59" s="249"/>
      <c r="JQ59" s="249"/>
      <c r="JR59" s="249"/>
    </row>
    <row r="60" spans="1:278" ht="40.200000000000003" customHeight="1" x14ac:dyDescent="0.25">
      <c r="A60" s="457">
        <f>'Mapa Final'!A52</f>
        <v>11</v>
      </c>
      <c r="B60" s="460" t="str">
        <f>'Mapa Final'!B52</f>
        <v>Daños en los equipos instalados en los inmuebles a cargo del Nivel Central, por falta de mantenimiento</v>
      </c>
      <c r="C60" s="461" t="str">
        <f>'Mapa Final'!C52</f>
        <v>Afectación Económica</v>
      </c>
      <c r="D60" s="461" t="str">
        <f>'Mapa Final'!D52</f>
        <v xml:space="preserve">1.No cumplimiento de los contratos suscritos para el mantenimiento de equipos.
2.Falta de oportunidad en los procesos de contratación
3.Desconocimiento de los planes de mantenimiento
 </v>
      </c>
      <c r="E60" s="464" t="str">
        <f>'Mapa Final'!E52</f>
        <v>No cumplimiento de los planes de mantenimiento de los equipos</v>
      </c>
      <c r="F60" s="464" t="str">
        <f>'Mapa Final'!F52</f>
        <v>Posibilidad de cortes en servicios de energía, agua, ascensores, que afecten el normal funcionamiento de las dependencias ubicadas en los inmuebles a cargo  del nivel central</v>
      </c>
      <c r="G60" s="464" t="str">
        <f>'Mapa Final'!G52</f>
        <v>Daños Activos Fijos/Eventos Externos</v>
      </c>
      <c r="H60" s="467" t="str">
        <f>'Mapa Final'!I52</f>
        <v>Baja</v>
      </c>
      <c r="I60" s="470" t="str">
        <f>'Mapa Final'!L52</f>
        <v>Moderado</v>
      </c>
      <c r="J60" s="473" t="str">
        <f>'Mapa Final'!N52</f>
        <v>Moderado</v>
      </c>
      <c r="K60" s="450" t="str">
        <f>'Mapa Final'!AA52</f>
        <v>Baja</v>
      </c>
      <c r="L60" s="450" t="str">
        <f>'Mapa Final'!AE52</f>
        <v>Moderado</v>
      </c>
      <c r="M60" s="476" t="str">
        <f>'Mapa Final'!AG52</f>
        <v>Moderado</v>
      </c>
      <c r="N60" s="450" t="str">
        <f>'Mapa Final'!AH52</f>
        <v>Aceptar</v>
      </c>
      <c r="O60" s="453" t="s">
        <v>602</v>
      </c>
      <c r="P60" s="453" t="s">
        <v>587</v>
      </c>
      <c r="Q60" s="453"/>
      <c r="R60" s="512">
        <v>44378</v>
      </c>
      <c r="S60" s="512">
        <v>44469</v>
      </c>
      <c r="T60" s="453" t="s">
        <v>603</v>
      </c>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8"/>
      <c r="BR60" s="248"/>
      <c r="BS60" s="248"/>
      <c r="BT60" s="248"/>
      <c r="BU60" s="248"/>
      <c r="BV60" s="248"/>
      <c r="BW60" s="248"/>
      <c r="BX60" s="248"/>
      <c r="BY60" s="248"/>
      <c r="BZ60" s="248"/>
      <c r="CA60" s="248"/>
      <c r="CB60" s="248"/>
      <c r="CC60" s="248"/>
      <c r="CD60" s="248"/>
      <c r="CE60" s="248"/>
      <c r="CF60" s="248"/>
      <c r="CG60" s="248"/>
      <c r="CH60" s="248"/>
      <c r="CI60" s="248"/>
      <c r="CJ60" s="248"/>
      <c r="CK60" s="248"/>
      <c r="CL60" s="248"/>
      <c r="CM60" s="248"/>
      <c r="CN60" s="248"/>
      <c r="CO60" s="248"/>
      <c r="CP60" s="248"/>
      <c r="CQ60" s="248"/>
      <c r="CR60" s="248"/>
      <c r="CS60" s="248"/>
      <c r="CT60" s="248"/>
      <c r="CU60" s="248"/>
      <c r="CV60" s="248"/>
      <c r="CW60" s="248"/>
      <c r="CX60" s="248"/>
      <c r="CY60" s="248"/>
      <c r="CZ60" s="248"/>
      <c r="DA60" s="248"/>
      <c r="DB60" s="248"/>
      <c r="DC60" s="248"/>
      <c r="DD60" s="248"/>
      <c r="DE60" s="248"/>
      <c r="DF60" s="248"/>
      <c r="DG60" s="248"/>
      <c r="DH60" s="248"/>
      <c r="DI60" s="248"/>
      <c r="DJ60" s="248"/>
      <c r="DK60" s="248"/>
      <c r="DL60" s="248"/>
      <c r="DM60" s="248"/>
      <c r="DN60" s="248"/>
      <c r="DO60" s="248"/>
      <c r="DP60" s="248"/>
      <c r="DQ60" s="248"/>
      <c r="DR60" s="248"/>
      <c r="DS60" s="248"/>
      <c r="DT60" s="248"/>
      <c r="DU60" s="248"/>
      <c r="DV60" s="248"/>
      <c r="DW60" s="248"/>
      <c r="DX60" s="248"/>
      <c r="DY60" s="248"/>
      <c r="DZ60" s="248"/>
      <c r="EA60" s="248"/>
      <c r="EB60" s="248"/>
      <c r="EC60" s="248"/>
      <c r="ED60" s="248"/>
      <c r="EE60" s="248"/>
      <c r="EF60" s="248"/>
      <c r="EG60" s="248"/>
      <c r="EH60" s="248"/>
      <c r="EI60" s="248"/>
      <c r="EJ60" s="248"/>
      <c r="EK60" s="248"/>
      <c r="EL60" s="248"/>
      <c r="EM60" s="248"/>
      <c r="EN60" s="248"/>
      <c r="EO60" s="248"/>
      <c r="EP60" s="248"/>
      <c r="EQ60" s="248"/>
      <c r="ER60" s="248"/>
      <c r="ES60" s="248"/>
      <c r="ET60" s="248"/>
      <c r="EU60" s="248"/>
      <c r="EV60" s="248"/>
      <c r="EW60" s="248"/>
      <c r="EX60" s="248"/>
      <c r="EY60" s="248"/>
      <c r="EZ60" s="248"/>
      <c r="FA60" s="248"/>
      <c r="FB60" s="248"/>
      <c r="FC60" s="248"/>
      <c r="FD60" s="248"/>
      <c r="FE60" s="248"/>
      <c r="FF60" s="248"/>
      <c r="FG60" s="248"/>
      <c r="FH60" s="248"/>
      <c r="FI60" s="248"/>
      <c r="FJ60" s="248"/>
      <c r="FK60" s="248"/>
      <c r="FL60" s="248"/>
      <c r="FM60" s="248"/>
      <c r="FN60" s="248"/>
      <c r="FO60" s="248"/>
      <c r="FP60" s="248"/>
      <c r="FQ60" s="248"/>
      <c r="FR60" s="248"/>
      <c r="FS60" s="248"/>
      <c r="FT60" s="248"/>
      <c r="FU60" s="249"/>
      <c r="FV60" s="249"/>
      <c r="FW60" s="249"/>
      <c r="FX60" s="249"/>
      <c r="FY60" s="249"/>
      <c r="FZ60" s="249"/>
      <c r="GA60" s="249"/>
      <c r="GB60" s="249"/>
      <c r="GC60" s="249"/>
      <c r="GD60" s="249"/>
      <c r="GE60" s="249"/>
      <c r="GF60" s="249"/>
      <c r="GG60" s="249"/>
      <c r="GH60" s="249"/>
      <c r="GI60" s="249"/>
      <c r="GJ60" s="249"/>
      <c r="GK60" s="249"/>
      <c r="GL60" s="249"/>
      <c r="GM60" s="249"/>
      <c r="GN60" s="249"/>
      <c r="GO60" s="249"/>
      <c r="GP60" s="249"/>
      <c r="GQ60" s="249"/>
      <c r="GR60" s="249"/>
      <c r="GS60" s="249"/>
      <c r="GT60" s="249"/>
      <c r="GU60" s="249"/>
      <c r="GV60" s="249"/>
      <c r="GW60" s="249"/>
      <c r="GX60" s="249"/>
      <c r="GY60" s="249"/>
      <c r="GZ60" s="249"/>
      <c r="HA60" s="249"/>
      <c r="HB60" s="249"/>
      <c r="HC60" s="249"/>
      <c r="HD60" s="249"/>
      <c r="HE60" s="249"/>
      <c r="HF60" s="249"/>
      <c r="HG60" s="249"/>
      <c r="HH60" s="249"/>
      <c r="HI60" s="249"/>
      <c r="HJ60" s="249"/>
      <c r="HK60" s="249"/>
      <c r="HL60" s="249"/>
      <c r="HM60" s="249"/>
      <c r="HN60" s="249"/>
      <c r="HO60" s="249"/>
      <c r="HP60" s="249"/>
      <c r="HQ60" s="249"/>
      <c r="HR60" s="249"/>
      <c r="HS60" s="249"/>
      <c r="HT60" s="249"/>
      <c r="HU60" s="249"/>
      <c r="HV60" s="249"/>
      <c r="HW60" s="249"/>
      <c r="HX60" s="249"/>
      <c r="HY60" s="249"/>
      <c r="HZ60" s="249"/>
      <c r="IA60" s="249"/>
      <c r="IB60" s="249"/>
      <c r="IC60" s="249"/>
      <c r="ID60" s="249"/>
      <c r="IE60" s="249"/>
      <c r="IF60" s="249"/>
      <c r="IG60" s="249"/>
      <c r="IH60" s="249"/>
      <c r="II60" s="249"/>
      <c r="IJ60" s="249"/>
      <c r="IK60" s="249"/>
      <c r="IL60" s="249"/>
      <c r="IM60" s="249"/>
      <c r="IN60" s="249"/>
      <c r="IO60" s="249"/>
      <c r="IP60" s="249"/>
      <c r="IQ60" s="249"/>
      <c r="IR60" s="249"/>
      <c r="IS60" s="249"/>
      <c r="IT60" s="249"/>
      <c r="IU60" s="249"/>
      <c r="IV60" s="249"/>
      <c r="IW60" s="249"/>
      <c r="IX60" s="249"/>
      <c r="IY60" s="249"/>
      <c r="IZ60" s="249"/>
      <c r="JA60" s="249"/>
      <c r="JB60" s="249"/>
      <c r="JC60" s="249"/>
      <c r="JD60" s="249"/>
      <c r="JE60" s="249"/>
      <c r="JF60" s="249"/>
      <c r="JG60" s="249"/>
      <c r="JH60" s="249"/>
      <c r="JI60" s="249"/>
      <c r="JJ60" s="249"/>
      <c r="JK60" s="249"/>
      <c r="JL60" s="249"/>
      <c r="JM60" s="249"/>
      <c r="JN60" s="249"/>
      <c r="JO60" s="249"/>
      <c r="JP60" s="249"/>
      <c r="JQ60" s="249"/>
      <c r="JR60" s="249"/>
    </row>
    <row r="61" spans="1:278" ht="40.200000000000003" customHeight="1" x14ac:dyDescent="0.25">
      <c r="A61" s="458"/>
      <c r="B61" s="338"/>
      <c r="C61" s="462"/>
      <c r="D61" s="462"/>
      <c r="E61" s="465"/>
      <c r="F61" s="465"/>
      <c r="G61" s="465"/>
      <c r="H61" s="468"/>
      <c r="I61" s="471"/>
      <c r="J61" s="474"/>
      <c r="K61" s="451"/>
      <c r="L61" s="451"/>
      <c r="M61" s="477"/>
      <c r="N61" s="451"/>
      <c r="O61" s="338"/>
      <c r="P61" s="338"/>
      <c r="Q61" s="338"/>
      <c r="R61" s="513"/>
      <c r="S61" s="513"/>
      <c r="T61" s="33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c r="BS61" s="248"/>
      <c r="BT61" s="248"/>
      <c r="BU61" s="248"/>
      <c r="BV61" s="248"/>
      <c r="BW61" s="248"/>
      <c r="BX61" s="248"/>
      <c r="BY61" s="248"/>
      <c r="BZ61" s="248"/>
      <c r="CA61" s="248"/>
      <c r="CB61" s="248"/>
      <c r="CC61" s="248"/>
      <c r="CD61" s="248"/>
      <c r="CE61" s="248"/>
      <c r="CF61" s="248"/>
      <c r="CG61" s="248"/>
      <c r="CH61" s="248"/>
      <c r="CI61" s="248"/>
      <c r="CJ61" s="248"/>
      <c r="CK61" s="248"/>
      <c r="CL61" s="248"/>
      <c r="CM61" s="248"/>
      <c r="CN61" s="248"/>
      <c r="CO61" s="248"/>
      <c r="CP61" s="248"/>
      <c r="CQ61" s="248"/>
      <c r="CR61" s="248"/>
      <c r="CS61" s="248"/>
      <c r="CT61" s="248"/>
      <c r="CU61" s="248"/>
      <c r="CV61" s="248"/>
      <c r="CW61" s="248"/>
      <c r="CX61" s="248"/>
      <c r="CY61" s="248"/>
      <c r="CZ61" s="248"/>
      <c r="DA61" s="248"/>
      <c r="DB61" s="248"/>
      <c r="DC61" s="248"/>
      <c r="DD61" s="248"/>
      <c r="DE61" s="248"/>
      <c r="DF61" s="248"/>
      <c r="DG61" s="248"/>
      <c r="DH61" s="248"/>
      <c r="DI61" s="248"/>
      <c r="DJ61" s="248"/>
      <c r="DK61" s="248"/>
      <c r="DL61" s="248"/>
      <c r="DM61" s="248"/>
      <c r="DN61" s="248"/>
      <c r="DO61" s="248"/>
      <c r="DP61" s="248"/>
      <c r="DQ61" s="248"/>
      <c r="DR61" s="248"/>
      <c r="DS61" s="248"/>
      <c r="DT61" s="248"/>
      <c r="DU61" s="248"/>
      <c r="DV61" s="248"/>
      <c r="DW61" s="248"/>
      <c r="DX61" s="248"/>
      <c r="DY61" s="248"/>
      <c r="DZ61" s="248"/>
      <c r="EA61" s="248"/>
      <c r="EB61" s="248"/>
      <c r="EC61" s="248"/>
      <c r="ED61" s="248"/>
      <c r="EE61" s="248"/>
      <c r="EF61" s="248"/>
      <c r="EG61" s="248"/>
      <c r="EH61" s="248"/>
      <c r="EI61" s="248"/>
      <c r="EJ61" s="248"/>
      <c r="EK61" s="248"/>
      <c r="EL61" s="248"/>
      <c r="EM61" s="248"/>
      <c r="EN61" s="248"/>
      <c r="EO61" s="248"/>
      <c r="EP61" s="248"/>
      <c r="EQ61" s="248"/>
      <c r="ER61" s="248"/>
      <c r="ES61" s="248"/>
      <c r="ET61" s="248"/>
      <c r="EU61" s="248"/>
      <c r="EV61" s="248"/>
      <c r="EW61" s="248"/>
      <c r="EX61" s="248"/>
      <c r="EY61" s="248"/>
      <c r="EZ61" s="248"/>
      <c r="FA61" s="248"/>
      <c r="FB61" s="248"/>
      <c r="FC61" s="248"/>
      <c r="FD61" s="248"/>
      <c r="FE61" s="248"/>
      <c r="FF61" s="248"/>
      <c r="FG61" s="248"/>
      <c r="FH61" s="248"/>
      <c r="FI61" s="248"/>
      <c r="FJ61" s="248"/>
      <c r="FK61" s="248"/>
      <c r="FL61" s="248"/>
      <c r="FM61" s="248"/>
      <c r="FN61" s="248"/>
      <c r="FO61" s="248"/>
      <c r="FP61" s="248"/>
      <c r="FQ61" s="248"/>
      <c r="FR61" s="248"/>
      <c r="FS61" s="248"/>
      <c r="FT61" s="248"/>
      <c r="FU61" s="249"/>
      <c r="FV61" s="249"/>
      <c r="FW61" s="249"/>
      <c r="FX61" s="249"/>
      <c r="FY61" s="249"/>
      <c r="FZ61" s="249"/>
      <c r="GA61" s="249"/>
      <c r="GB61" s="249"/>
      <c r="GC61" s="249"/>
      <c r="GD61" s="249"/>
      <c r="GE61" s="249"/>
      <c r="GF61" s="249"/>
      <c r="GG61" s="249"/>
      <c r="GH61" s="249"/>
      <c r="GI61" s="249"/>
      <c r="GJ61" s="249"/>
      <c r="GK61" s="249"/>
      <c r="GL61" s="249"/>
      <c r="GM61" s="249"/>
      <c r="GN61" s="249"/>
      <c r="GO61" s="249"/>
      <c r="GP61" s="249"/>
      <c r="GQ61" s="249"/>
      <c r="GR61" s="249"/>
      <c r="GS61" s="249"/>
      <c r="GT61" s="249"/>
      <c r="GU61" s="249"/>
      <c r="GV61" s="249"/>
      <c r="GW61" s="249"/>
      <c r="GX61" s="249"/>
      <c r="GY61" s="249"/>
      <c r="GZ61" s="249"/>
      <c r="HA61" s="249"/>
      <c r="HB61" s="249"/>
      <c r="HC61" s="249"/>
      <c r="HD61" s="249"/>
      <c r="HE61" s="249"/>
      <c r="HF61" s="249"/>
      <c r="HG61" s="249"/>
      <c r="HH61" s="249"/>
      <c r="HI61" s="249"/>
      <c r="HJ61" s="249"/>
      <c r="HK61" s="249"/>
      <c r="HL61" s="249"/>
      <c r="HM61" s="249"/>
      <c r="HN61" s="249"/>
      <c r="HO61" s="249"/>
      <c r="HP61" s="249"/>
      <c r="HQ61" s="249"/>
      <c r="HR61" s="249"/>
      <c r="HS61" s="249"/>
      <c r="HT61" s="249"/>
      <c r="HU61" s="249"/>
      <c r="HV61" s="249"/>
      <c r="HW61" s="249"/>
      <c r="HX61" s="249"/>
      <c r="HY61" s="249"/>
      <c r="HZ61" s="249"/>
      <c r="IA61" s="249"/>
      <c r="IB61" s="249"/>
      <c r="IC61" s="249"/>
      <c r="ID61" s="249"/>
      <c r="IE61" s="249"/>
      <c r="IF61" s="249"/>
      <c r="IG61" s="249"/>
      <c r="IH61" s="249"/>
      <c r="II61" s="249"/>
      <c r="IJ61" s="249"/>
      <c r="IK61" s="249"/>
      <c r="IL61" s="249"/>
      <c r="IM61" s="249"/>
      <c r="IN61" s="249"/>
      <c r="IO61" s="249"/>
      <c r="IP61" s="249"/>
      <c r="IQ61" s="249"/>
      <c r="IR61" s="249"/>
      <c r="IS61" s="249"/>
      <c r="IT61" s="249"/>
      <c r="IU61" s="249"/>
      <c r="IV61" s="249"/>
      <c r="IW61" s="249"/>
      <c r="IX61" s="249"/>
      <c r="IY61" s="249"/>
      <c r="IZ61" s="249"/>
      <c r="JA61" s="249"/>
      <c r="JB61" s="249"/>
      <c r="JC61" s="249"/>
      <c r="JD61" s="249"/>
      <c r="JE61" s="249"/>
      <c r="JF61" s="249"/>
      <c r="JG61" s="249"/>
      <c r="JH61" s="249"/>
      <c r="JI61" s="249"/>
      <c r="JJ61" s="249"/>
      <c r="JK61" s="249"/>
      <c r="JL61" s="249"/>
      <c r="JM61" s="249"/>
      <c r="JN61" s="249"/>
      <c r="JO61" s="249"/>
      <c r="JP61" s="249"/>
      <c r="JQ61" s="249"/>
      <c r="JR61" s="249"/>
    </row>
    <row r="62" spans="1:278" ht="40.200000000000003" customHeight="1" x14ac:dyDescent="0.25">
      <c r="A62" s="458"/>
      <c r="B62" s="338"/>
      <c r="C62" s="462"/>
      <c r="D62" s="462"/>
      <c r="E62" s="465"/>
      <c r="F62" s="465"/>
      <c r="G62" s="465"/>
      <c r="H62" s="468"/>
      <c r="I62" s="471"/>
      <c r="J62" s="474"/>
      <c r="K62" s="451"/>
      <c r="L62" s="451"/>
      <c r="M62" s="477"/>
      <c r="N62" s="451"/>
      <c r="O62" s="338"/>
      <c r="P62" s="338"/>
      <c r="Q62" s="338"/>
      <c r="R62" s="513"/>
      <c r="S62" s="513"/>
      <c r="T62" s="33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8"/>
      <c r="BR62" s="248"/>
      <c r="BS62" s="248"/>
      <c r="BT62" s="248"/>
      <c r="BU62" s="248"/>
      <c r="BV62" s="248"/>
      <c r="BW62" s="248"/>
      <c r="BX62" s="248"/>
      <c r="BY62" s="248"/>
      <c r="BZ62" s="248"/>
      <c r="CA62" s="248"/>
      <c r="CB62" s="248"/>
      <c r="CC62" s="248"/>
      <c r="CD62" s="248"/>
      <c r="CE62" s="248"/>
      <c r="CF62" s="248"/>
      <c r="CG62" s="248"/>
      <c r="CH62" s="248"/>
      <c r="CI62" s="248"/>
      <c r="CJ62" s="248"/>
      <c r="CK62" s="248"/>
      <c r="CL62" s="248"/>
      <c r="CM62" s="248"/>
      <c r="CN62" s="248"/>
      <c r="CO62" s="248"/>
      <c r="CP62" s="248"/>
      <c r="CQ62" s="248"/>
      <c r="CR62" s="248"/>
      <c r="CS62" s="248"/>
      <c r="CT62" s="248"/>
      <c r="CU62" s="248"/>
      <c r="CV62" s="248"/>
      <c r="CW62" s="248"/>
      <c r="CX62" s="248"/>
      <c r="CY62" s="248"/>
      <c r="CZ62" s="248"/>
      <c r="DA62" s="248"/>
      <c r="DB62" s="248"/>
      <c r="DC62" s="248"/>
      <c r="DD62" s="248"/>
      <c r="DE62" s="248"/>
      <c r="DF62" s="248"/>
      <c r="DG62" s="248"/>
      <c r="DH62" s="248"/>
      <c r="DI62" s="248"/>
      <c r="DJ62" s="248"/>
      <c r="DK62" s="248"/>
      <c r="DL62" s="248"/>
      <c r="DM62" s="248"/>
      <c r="DN62" s="248"/>
      <c r="DO62" s="248"/>
      <c r="DP62" s="248"/>
      <c r="DQ62" s="248"/>
      <c r="DR62" s="248"/>
      <c r="DS62" s="248"/>
      <c r="DT62" s="248"/>
      <c r="DU62" s="248"/>
      <c r="DV62" s="248"/>
      <c r="DW62" s="248"/>
      <c r="DX62" s="248"/>
      <c r="DY62" s="248"/>
      <c r="DZ62" s="248"/>
      <c r="EA62" s="248"/>
      <c r="EB62" s="248"/>
      <c r="EC62" s="248"/>
      <c r="ED62" s="248"/>
      <c r="EE62" s="248"/>
      <c r="EF62" s="248"/>
      <c r="EG62" s="248"/>
      <c r="EH62" s="248"/>
      <c r="EI62" s="248"/>
      <c r="EJ62" s="248"/>
      <c r="EK62" s="248"/>
      <c r="EL62" s="248"/>
      <c r="EM62" s="248"/>
      <c r="EN62" s="248"/>
      <c r="EO62" s="248"/>
      <c r="EP62" s="248"/>
      <c r="EQ62" s="248"/>
      <c r="ER62" s="248"/>
      <c r="ES62" s="248"/>
      <c r="ET62" s="248"/>
      <c r="EU62" s="248"/>
      <c r="EV62" s="248"/>
      <c r="EW62" s="248"/>
      <c r="EX62" s="248"/>
      <c r="EY62" s="248"/>
      <c r="EZ62" s="248"/>
      <c r="FA62" s="248"/>
      <c r="FB62" s="248"/>
      <c r="FC62" s="248"/>
      <c r="FD62" s="248"/>
      <c r="FE62" s="248"/>
      <c r="FF62" s="248"/>
      <c r="FG62" s="248"/>
      <c r="FH62" s="248"/>
      <c r="FI62" s="248"/>
      <c r="FJ62" s="248"/>
      <c r="FK62" s="248"/>
      <c r="FL62" s="248"/>
      <c r="FM62" s="248"/>
      <c r="FN62" s="248"/>
      <c r="FO62" s="248"/>
      <c r="FP62" s="248"/>
      <c r="FQ62" s="248"/>
      <c r="FR62" s="248"/>
      <c r="FS62" s="248"/>
      <c r="FT62" s="248"/>
      <c r="FU62" s="249"/>
      <c r="FV62" s="249"/>
      <c r="FW62" s="249"/>
      <c r="FX62" s="249"/>
      <c r="FY62" s="249"/>
      <c r="FZ62" s="249"/>
      <c r="GA62" s="249"/>
      <c r="GB62" s="249"/>
      <c r="GC62" s="249"/>
      <c r="GD62" s="249"/>
      <c r="GE62" s="249"/>
      <c r="GF62" s="249"/>
      <c r="GG62" s="249"/>
      <c r="GH62" s="249"/>
      <c r="GI62" s="249"/>
      <c r="GJ62" s="249"/>
      <c r="GK62" s="249"/>
      <c r="GL62" s="249"/>
      <c r="GM62" s="249"/>
      <c r="GN62" s="249"/>
      <c r="GO62" s="249"/>
      <c r="GP62" s="249"/>
      <c r="GQ62" s="249"/>
      <c r="GR62" s="249"/>
      <c r="GS62" s="249"/>
      <c r="GT62" s="249"/>
      <c r="GU62" s="249"/>
      <c r="GV62" s="249"/>
      <c r="GW62" s="249"/>
      <c r="GX62" s="249"/>
      <c r="GY62" s="249"/>
      <c r="GZ62" s="249"/>
      <c r="HA62" s="249"/>
      <c r="HB62" s="249"/>
      <c r="HC62" s="249"/>
      <c r="HD62" s="249"/>
      <c r="HE62" s="249"/>
      <c r="HF62" s="249"/>
      <c r="HG62" s="249"/>
      <c r="HH62" s="249"/>
      <c r="HI62" s="249"/>
      <c r="HJ62" s="249"/>
      <c r="HK62" s="249"/>
      <c r="HL62" s="249"/>
      <c r="HM62" s="249"/>
      <c r="HN62" s="249"/>
      <c r="HO62" s="249"/>
      <c r="HP62" s="249"/>
      <c r="HQ62" s="249"/>
      <c r="HR62" s="249"/>
      <c r="HS62" s="249"/>
      <c r="HT62" s="249"/>
      <c r="HU62" s="249"/>
      <c r="HV62" s="249"/>
      <c r="HW62" s="249"/>
      <c r="HX62" s="249"/>
      <c r="HY62" s="249"/>
      <c r="HZ62" s="249"/>
      <c r="IA62" s="249"/>
      <c r="IB62" s="249"/>
      <c r="IC62" s="249"/>
      <c r="ID62" s="249"/>
      <c r="IE62" s="249"/>
      <c r="IF62" s="249"/>
      <c r="IG62" s="249"/>
      <c r="IH62" s="249"/>
      <c r="II62" s="249"/>
      <c r="IJ62" s="249"/>
      <c r="IK62" s="249"/>
      <c r="IL62" s="249"/>
      <c r="IM62" s="249"/>
      <c r="IN62" s="249"/>
      <c r="IO62" s="249"/>
      <c r="IP62" s="249"/>
      <c r="IQ62" s="249"/>
      <c r="IR62" s="249"/>
      <c r="IS62" s="249"/>
      <c r="IT62" s="249"/>
      <c r="IU62" s="249"/>
      <c r="IV62" s="249"/>
      <c r="IW62" s="249"/>
      <c r="IX62" s="249"/>
      <c r="IY62" s="249"/>
      <c r="IZ62" s="249"/>
      <c r="JA62" s="249"/>
      <c r="JB62" s="249"/>
      <c r="JC62" s="249"/>
      <c r="JD62" s="249"/>
      <c r="JE62" s="249"/>
      <c r="JF62" s="249"/>
      <c r="JG62" s="249"/>
      <c r="JH62" s="249"/>
      <c r="JI62" s="249"/>
      <c r="JJ62" s="249"/>
      <c r="JK62" s="249"/>
      <c r="JL62" s="249"/>
      <c r="JM62" s="249"/>
      <c r="JN62" s="249"/>
      <c r="JO62" s="249"/>
      <c r="JP62" s="249"/>
      <c r="JQ62" s="249"/>
      <c r="JR62" s="249"/>
    </row>
    <row r="63" spans="1:278" ht="40.200000000000003" customHeight="1" x14ac:dyDescent="0.25">
      <c r="A63" s="458"/>
      <c r="B63" s="338"/>
      <c r="C63" s="462"/>
      <c r="D63" s="462"/>
      <c r="E63" s="465"/>
      <c r="F63" s="465"/>
      <c r="G63" s="465"/>
      <c r="H63" s="468"/>
      <c r="I63" s="471"/>
      <c r="J63" s="474"/>
      <c r="K63" s="451"/>
      <c r="L63" s="451"/>
      <c r="M63" s="477"/>
      <c r="N63" s="451"/>
      <c r="O63" s="338"/>
      <c r="P63" s="338"/>
      <c r="Q63" s="338"/>
      <c r="R63" s="513"/>
      <c r="S63" s="513"/>
      <c r="T63" s="33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c r="BS63" s="248"/>
      <c r="BT63" s="248"/>
      <c r="BU63" s="248"/>
      <c r="BV63" s="248"/>
      <c r="BW63" s="248"/>
      <c r="BX63" s="248"/>
      <c r="BY63" s="248"/>
      <c r="BZ63" s="248"/>
      <c r="CA63" s="248"/>
      <c r="CB63" s="248"/>
      <c r="CC63" s="248"/>
      <c r="CD63" s="248"/>
      <c r="CE63" s="248"/>
      <c r="CF63" s="248"/>
      <c r="CG63" s="248"/>
      <c r="CH63" s="248"/>
      <c r="CI63" s="248"/>
      <c r="CJ63" s="248"/>
      <c r="CK63" s="248"/>
      <c r="CL63" s="248"/>
      <c r="CM63" s="248"/>
      <c r="CN63" s="248"/>
      <c r="CO63" s="248"/>
      <c r="CP63" s="248"/>
      <c r="CQ63" s="248"/>
      <c r="CR63" s="248"/>
      <c r="CS63" s="248"/>
      <c r="CT63" s="248"/>
      <c r="CU63" s="248"/>
      <c r="CV63" s="248"/>
      <c r="CW63" s="248"/>
      <c r="CX63" s="248"/>
      <c r="CY63" s="248"/>
      <c r="CZ63" s="248"/>
      <c r="DA63" s="248"/>
      <c r="DB63" s="248"/>
      <c r="DC63" s="248"/>
      <c r="DD63" s="248"/>
      <c r="DE63" s="248"/>
      <c r="DF63" s="248"/>
      <c r="DG63" s="248"/>
      <c r="DH63" s="248"/>
      <c r="DI63" s="248"/>
      <c r="DJ63" s="248"/>
      <c r="DK63" s="248"/>
      <c r="DL63" s="248"/>
      <c r="DM63" s="248"/>
      <c r="DN63" s="248"/>
      <c r="DO63" s="248"/>
      <c r="DP63" s="248"/>
      <c r="DQ63" s="248"/>
      <c r="DR63" s="248"/>
      <c r="DS63" s="248"/>
      <c r="DT63" s="248"/>
      <c r="DU63" s="248"/>
      <c r="DV63" s="248"/>
      <c r="DW63" s="248"/>
      <c r="DX63" s="248"/>
      <c r="DY63" s="248"/>
      <c r="DZ63" s="248"/>
      <c r="EA63" s="248"/>
      <c r="EB63" s="248"/>
      <c r="EC63" s="248"/>
      <c r="ED63" s="248"/>
      <c r="EE63" s="248"/>
      <c r="EF63" s="248"/>
      <c r="EG63" s="248"/>
      <c r="EH63" s="248"/>
      <c r="EI63" s="248"/>
      <c r="EJ63" s="248"/>
      <c r="EK63" s="248"/>
      <c r="EL63" s="248"/>
      <c r="EM63" s="248"/>
      <c r="EN63" s="248"/>
      <c r="EO63" s="248"/>
      <c r="EP63" s="248"/>
      <c r="EQ63" s="248"/>
      <c r="ER63" s="248"/>
      <c r="ES63" s="248"/>
      <c r="ET63" s="248"/>
      <c r="EU63" s="248"/>
      <c r="EV63" s="248"/>
      <c r="EW63" s="248"/>
      <c r="EX63" s="248"/>
      <c r="EY63" s="248"/>
      <c r="EZ63" s="248"/>
      <c r="FA63" s="248"/>
      <c r="FB63" s="248"/>
      <c r="FC63" s="248"/>
      <c r="FD63" s="248"/>
      <c r="FE63" s="248"/>
      <c r="FF63" s="248"/>
      <c r="FG63" s="248"/>
      <c r="FH63" s="248"/>
      <c r="FI63" s="248"/>
      <c r="FJ63" s="248"/>
      <c r="FK63" s="248"/>
      <c r="FL63" s="248"/>
      <c r="FM63" s="248"/>
      <c r="FN63" s="248"/>
      <c r="FO63" s="248"/>
      <c r="FP63" s="248"/>
      <c r="FQ63" s="248"/>
      <c r="FR63" s="248"/>
      <c r="FS63" s="248"/>
      <c r="FT63" s="248"/>
      <c r="FU63" s="249"/>
      <c r="FV63" s="249"/>
      <c r="FW63" s="249"/>
      <c r="FX63" s="249"/>
      <c r="FY63" s="249"/>
      <c r="FZ63" s="249"/>
      <c r="GA63" s="249"/>
      <c r="GB63" s="249"/>
      <c r="GC63" s="249"/>
      <c r="GD63" s="249"/>
      <c r="GE63" s="249"/>
      <c r="GF63" s="249"/>
      <c r="GG63" s="249"/>
      <c r="GH63" s="249"/>
      <c r="GI63" s="249"/>
      <c r="GJ63" s="249"/>
      <c r="GK63" s="249"/>
      <c r="GL63" s="249"/>
      <c r="GM63" s="249"/>
      <c r="GN63" s="249"/>
      <c r="GO63" s="249"/>
      <c r="GP63" s="249"/>
      <c r="GQ63" s="249"/>
      <c r="GR63" s="249"/>
      <c r="GS63" s="249"/>
      <c r="GT63" s="249"/>
      <c r="GU63" s="249"/>
      <c r="GV63" s="249"/>
      <c r="GW63" s="249"/>
      <c r="GX63" s="249"/>
      <c r="GY63" s="249"/>
      <c r="GZ63" s="249"/>
      <c r="HA63" s="249"/>
      <c r="HB63" s="249"/>
      <c r="HC63" s="249"/>
      <c r="HD63" s="249"/>
      <c r="HE63" s="249"/>
      <c r="HF63" s="249"/>
      <c r="HG63" s="249"/>
      <c r="HH63" s="249"/>
      <c r="HI63" s="249"/>
      <c r="HJ63" s="249"/>
      <c r="HK63" s="249"/>
      <c r="HL63" s="249"/>
      <c r="HM63" s="249"/>
      <c r="HN63" s="249"/>
      <c r="HO63" s="249"/>
      <c r="HP63" s="249"/>
      <c r="HQ63" s="249"/>
      <c r="HR63" s="249"/>
      <c r="HS63" s="249"/>
      <c r="HT63" s="249"/>
      <c r="HU63" s="249"/>
      <c r="HV63" s="249"/>
      <c r="HW63" s="249"/>
      <c r="HX63" s="249"/>
      <c r="HY63" s="249"/>
      <c r="HZ63" s="249"/>
      <c r="IA63" s="249"/>
      <c r="IB63" s="249"/>
      <c r="IC63" s="249"/>
      <c r="ID63" s="249"/>
      <c r="IE63" s="249"/>
      <c r="IF63" s="249"/>
      <c r="IG63" s="249"/>
      <c r="IH63" s="249"/>
      <c r="II63" s="249"/>
      <c r="IJ63" s="249"/>
      <c r="IK63" s="249"/>
      <c r="IL63" s="249"/>
      <c r="IM63" s="249"/>
      <c r="IN63" s="249"/>
      <c r="IO63" s="249"/>
      <c r="IP63" s="249"/>
      <c r="IQ63" s="249"/>
      <c r="IR63" s="249"/>
      <c r="IS63" s="249"/>
      <c r="IT63" s="249"/>
      <c r="IU63" s="249"/>
      <c r="IV63" s="249"/>
      <c r="IW63" s="249"/>
      <c r="IX63" s="249"/>
      <c r="IY63" s="249"/>
      <c r="IZ63" s="249"/>
      <c r="JA63" s="249"/>
      <c r="JB63" s="249"/>
      <c r="JC63" s="249"/>
      <c r="JD63" s="249"/>
      <c r="JE63" s="249"/>
      <c r="JF63" s="249"/>
      <c r="JG63" s="249"/>
      <c r="JH63" s="249"/>
      <c r="JI63" s="249"/>
      <c r="JJ63" s="249"/>
      <c r="JK63" s="249"/>
      <c r="JL63" s="249"/>
      <c r="JM63" s="249"/>
      <c r="JN63" s="249"/>
      <c r="JO63" s="249"/>
      <c r="JP63" s="249"/>
      <c r="JQ63" s="249"/>
      <c r="JR63" s="249"/>
    </row>
    <row r="64" spans="1:278" ht="40.200000000000003" customHeight="1" thickBot="1" x14ac:dyDescent="0.3">
      <c r="A64" s="459"/>
      <c r="B64" s="454"/>
      <c r="C64" s="463"/>
      <c r="D64" s="463"/>
      <c r="E64" s="466"/>
      <c r="F64" s="466"/>
      <c r="G64" s="466"/>
      <c r="H64" s="469"/>
      <c r="I64" s="472"/>
      <c r="J64" s="475"/>
      <c r="K64" s="452"/>
      <c r="L64" s="452"/>
      <c r="M64" s="478"/>
      <c r="N64" s="452"/>
      <c r="O64" s="454"/>
      <c r="P64" s="454"/>
      <c r="Q64" s="454"/>
      <c r="R64" s="514"/>
      <c r="S64" s="514"/>
      <c r="T64" s="454"/>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c r="BS64" s="248"/>
      <c r="BT64" s="248"/>
      <c r="BU64" s="248"/>
      <c r="BV64" s="248"/>
      <c r="BW64" s="248"/>
      <c r="BX64" s="248"/>
      <c r="BY64" s="248"/>
      <c r="BZ64" s="248"/>
      <c r="CA64" s="248"/>
      <c r="CB64" s="248"/>
      <c r="CC64" s="248"/>
      <c r="CD64" s="248"/>
      <c r="CE64" s="248"/>
      <c r="CF64" s="248"/>
      <c r="CG64" s="248"/>
      <c r="CH64" s="248"/>
      <c r="CI64" s="248"/>
      <c r="CJ64" s="248"/>
      <c r="CK64" s="248"/>
      <c r="CL64" s="248"/>
      <c r="CM64" s="248"/>
      <c r="CN64" s="248"/>
      <c r="CO64" s="248"/>
      <c r="CP64" s="248"/>
      <c r="CQ64" s="248"/>
      <c r="CR64" s="248"/>
      <c r="CS64" s="248"/>
      <c r="CT64" s="248"/>
      <c r="CU64" s="248"/>
      <c r="CV64" s="248"/>
      <c r="CW64" s="248"/>
      <c r="CX64" s="248"/>
      <c r="CY64" s="248"/>
      <c r="CZ64" s="248"/>
      <c r="DA64" s="248"/>
      <c r="DB64" s="248"/>
      <c r="DC64" s="248"/>
      <c r="DD64" s="248"/>
      <c r="DE64" s="248"/>
      <c r="DF64" s="248"/>
      <c r="DG64" s="248"/>
      <c r="DH64" s="248"/>
      <c r="DI64" s="248"/>
      <c r="DJ64" s="248"/>
      <c r="DK64" s="248"/>
      <c r="DL64" s="248"/>
      <c r="DM64" s="248"/>
      <c r="DN64" s="248"/>
      <c r="DO64" s="248"/>
      <c r="DP64" s="248"/>
      <c r="DQ64" s="248"/>
      <c r="DR64" s="248"/>
      <c r="DS64" s="248"/>
      <c r="DT64" s="248"/>
      <c r="DU64" s="248"/>
      <c r="DV64" s="248"/>
      <c r="DW64" s="248"/>
      <c r="DX64" s="248"/>
      <c r="DY64" s="248"/>
      <c r="DZ64" s="248"/>
      <c r="EA64" s="248"/>
      <c r="EB64" s="248"/>
      <c r="EC64" s="248"/>
      <c r="ED64" s="248"/>
      <c r="EE64" s="248"/>
      <c r="EF64" s="248"/>
      <c r="EG64" s="248"/>
      <c r="EH64" s="248"/>
      <c r="EI64" s="248"/>
      <c r="EJ64" s="248"/>
      <c r="EK64" s="248"/>
      <c r="EL64" s="248"/>
      <c r="EM64" s="248"/>
      <c r="EN64" s="248"/>
      <c r="EO64" s="248"/>
      <c r="EP64" s="248"/>
      <c r="EQ64" s="248"/>
      <c r="ER64" s="248"/>
      <c r="ES64" s="248"/>
      <c r="ET64" s="248"/>
      <c r="EU64" s="248"/>
      <c r="EV64" s="248"/>
      <c r="EW64" s="248"/>
      <c r="EX64" s="248"/>
      <c r="EY64" s="248"/>
      <c r="EZ64" s="248"/>
      <c r="FA64" s="248"/>
      <c r="FB64" s="248"/>
      <c r="FC64" s="248"/>
      <c r="FD64" s="248"/>
      <c r="FE64" s="248"/>
      <c r="FF64" s="248"/>
      <c r="FG64" s="248"/>
      <c r="FH64" s="248"/>
      <c r="FI64" s="248"/>
      <c r="FJ64" s="248"/>
      <c r="FK64" s="248"/>
      <c r="FL64" s="248"/>
      <c r="FM64" s="248"/>
      <c r="FN64" s="248"/>
      <c r="FO64" s="248"/>
      <c r="FP64" s="248"/>
      <c r="FQ64" s="248"/>
      <c r="FR64" s="248"/>
      <c r="FS64" s="248"/>
      <c r="FT64" s="248"/>
      <c r="FU64" s="249"/>
      <c r="FV64" s="249"/>
      <c r="FW64" s="249"/>
      <c r="FX64" s="249"/>
      <c r="FY64" s="249"/>
      <c r="FZ64" s="249"/>
      <c r="GA64" s="249"/>
      <c r="GB64" s="249"/>
      <c r="GC64" s="249"/>
      <c r="GD64" s="249"/>
      <c r="GE64" s="249"/>
      <c r="GF64" s="249"/>
      <c r="GG64" s="249"/>
      <c r="GH64" s="249"/>
      <c r="GI64" s="249"/>
      <c r="GJ64" s="249"/>
      <c r="GK64" s="249"/>
      <c r="GL64" s="249"/>
      <c r="GM64" s="249"/>
      <c r="GN64" s="249"/>
      <c r="GO64" s="249"/>
      <c r="GP64" s="249"/>
      <c r="GQ64" s="249"/>
      <c r="GR64" s="249"/>
      <c r="GS64" s="249"/>
      <c r="GT64" s="249"/>
      <c r="GU64" s="249"/>
      <c r="GV64" s="249"/>
      <c r="GW64" s="249"/>
      <c r="GX64" s="249"/>
      <c r="GY64" s="249"/>
      <c r="GZ64" s="249"/>
      <c r="HA64" s="249"/>
      <c r="HB64" s="249"/>
      <c r="HC64" s="249"/>
      <c r="HD64" s="249"/>
      <c r="HE64" s="249"/>
      <c r="HF64" s="249"/>
      <c r="HG64" s="249"/>
      <c r="HH64" s="249"/>
      <c r="HI64" s="249"/>
      <c r="HJ64" s="249"/>
      <c r="HK64" s="249"/>
      <c r="HL64" s="249"/>
      <c r="HM64" s="249"/>
      <c r="HN64" s="249"/>
      <c r="HO64" s="249"/>
      <c r="HP64" s="249"/>
      <c r="HQ64" s="249"/>
      <c r="HR64" s="249"/>
      <c r="HS64" s="249"/>
      <c r="HT64" s="249"/>
      <c r="HU64" s="249"/>
      <c r="HV64" s="249"/>
      <c r="HW64" s="249"/>
      <c r="HX64" s="249"/>
      <c r="HY64" s="249"/>
      <c r="HZ64" s="249"/>
      <c r="IA64" s="249"/>
      <c r="IB64" s="249"/>
      <c r="IC64" s="249"/>
      <c r="ID64" s="249"/>
      <c r="IE64" s="249"/>
      <c r="IF64" s="249"/>
      <c r="IG64" s="249"/>
      <c r="IH64" s="249"/>
      <c r="II64" s="249"/>
      <c r="IJ64" s="249"/>
      <c r="IK64" s="249"/>
      <c r="IL64" s="249"/>
      <c r="IM64" s="249"/>
      <c r="IN64" s="249"/>
      <c r="IO64" s="249"/>
      <c r="IP64" s="249"/>
      <c r="IQ64" s="249"/>
      <c r="IR64" s="249"/>
      <c r="IS64" s="249"/>
      <c r="IT64" s="249"/>
      <c r="IU64" s="249"/>
      <c r="IV64" s="249"/>
      <c r="IW64" s="249"/>
      <c r="IX64" s="249"/>
      <c r="IY64" s="249"/>
      <c r="IZ64" s="249"/>
      <c r="JA64" s="249"/>
      <c r="JB64" s="249"/>
      <c r="JC64" s="249"/>
      <c r="JD64" s="249"/>
      <c r="JE64" s="249"/>
      <c r="JF64" s="249"/>
      <c r="JG64" s="249"/>
      <c r="JH64" s="249"/>
      <c r="JI64" s="249"/>
      <c r="JJ64" s="249"/>
      <c r="JK64" s="249"/>
      <c r="JL64" s="249"/>
      <c r="JM64" s="249"/>
      <c r="JN64" s="249"/>
      <c r="JO64" s="249"/>
      <c r="JP64" s="249"/>
      <c r="JQ64" s="249"/>
      <c r="JR64" s="249"/>
    </row>
  </sheetData>
  <mergeCells count="239">
    <mergeCell ref="B25:B29"/>
    <mergeCell ref="B35:B39"/>
    <mergeCell ref="B40:B44"/>
    <mergeCell ref="B45:B49"/>
    <mergeCell ref="B50:B54"/>
    <mergeCell ref="P60:P64"/>
    <mergeCell ref="Q60:Q64"/>
    <mergeCell ref="R60:R64"/>
    <mergeCell ref="S60:S64"/>
    <mergeCell ref="M50:M54"/>
    <mergeCell ref="G50:G54"/>
    <mergeCell ref="H50:H54"/>
    <mergeCell ref="I50:I54"/>
    <mergeCell ref="J50:J54"/>
    <mergeCell ref="K50:K54"/>
    <mergeCell ref="L50:L54"/>
    <mergeCell ref="Q45:Q49"/>
    <mergeCell ref="R45:R49"/>
    <mergeCell ref="S45:S49"/>
    <mergeCell ref="M40:M44"/>
    <mergeCell ref="G40:G44"/>
    <mergeCell ref="H40:H44"/>
    <mergeCell ref="I40:I44"/>
    <mergeCell ref="J40:J44"/>
    <mergeCell ref="T60:T64"/>
    <mergeCell ref="J60:J64"/>
    <mergeCell ref="K60:K64"/>
    <mergeCell ref="L60:L64"/>
    <mergeCell ref="M60:M64"/>
    <mergeCell ref="N60:N64"/>
    <mergeCell ref="O60:O64"/>
    <mergeCell ref="A60:A64"/>
    <mergeCell ref="C60:C64"/>
    <mergeCell ref="D60:D64"/>
    <mergeCell ref="E60:E64"/>
    <mergeCell ref="F60:F64"/>
    <mergeCell ref="G60:G64"/>
    <mergeCell ref="H60:H64"/>
    <mergeCell ref="I60:I64"/>
    <mergeCell ref="B60:B64"/>
    <mergeCell ref="A55:A59"/>
    <mergeCell ref="B55:B59"/>
    <mergeCell ref="C55:C59"/>
    <mergeCell ref="D55:D59"/>
    <mergeCell ref="E55:E59"/>
    <mergeCell ref="F55:F59"/>
    <mergeCell ref="G55:G59"/>
    <mergeCell ref="H55:H59"/>
    <mergeCell ref="P45:P49"/>
    <mergeCell ref="G45:G49"/>
    <mergeCell ref="H45:H49"/>
    <mergeCell ref="I45:I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K40:K44"/>
    <mergeCell ref="L40:L44"/>
    <mergeCell ref="P35:P39"/>
    <mergeCell ref="Q35:Q39"/>
    <mergeCell ref="R35:R39"/>
    <mergeCell ref="M25:M29"/>
    <mergeCell ref="G25:G29"/>
    <mergeCell ref="H25:H29"/>
    <mergeCell ref="I25:I29"/>
    <mergeCell ref="J25:J29"/>
    <mergeCell ref="K25:K29"/>
    <mergeCell ref="L25:L29"/>
    <mergeCell ref="J30:J34"/>
    <mergeCell ref="K30:K34"/>
    <mergeCell ref="L30:L34"/>
    <mergeCell ref="M30:M3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A20:A24"/>
    <mergeCell ref="C20:C24"/>
    <mergeCell ref="D20:D24"/>
    <mergeCell ref="E20:E24"/>
    <mergeCell ref="F20:F24"/>
    <mergeCell ref="G20:G24"/>
    <mergeCell ref="H20:H24"/>
    <mergeCell ref="I20:I24"/>
    <mergeCell ref="M15:M19"/>
    <mergeCell ref="G15:G19"/>
    <mergeCell ref="H15:H19"/>
    <mergeCell ref="I15:I19"/>
    <mergeCell ref="J15:J19"/>
    <mergeCell ref="K15:K19"/>
    <mergeCell ref="L15:L19"/>
    <mergeCell ref="B15:B19"/>
    <mergeCell ref="P10:P14"/>
    <mergeCell ref="Q10:Q14"/>
    <mergeCell ref="R10:R14"/>
    <mergeCell ref="S10:S14"/>
    <mergeCell ref="T10:T14"/>
    <mergeCell ref="N10:N14"/>
    <mergeCell ref="O10:O14"/>
    <mergeCell ref="A15:A19"/>
    <mergeCell ref="C15:C19"/>
    <mergeCell ref="D15:D19"/>
    <mergeCell ref="E15:E19"/>
    <mergeCell ref="F15:F19"/>
    <mergeCell ref="J10:J14"/>
    <mergeCell ref="K10:K14"/>
    <mergeCell ref="L10:L14"/>
    <mergeCell ref="M10:M14"/>
    <mergeCell ref="S15:S19"/>
    <mergeCell ref="T15:T19"/>
    <mergeCell ref="N15:N19"/>
    <mergeCell ref="O15:O19"/>
    <mergeCell ref="P15:P19"/>
    <mergeCell ref="Q15:Q19"/>
    <mergeCell ref="R15:R19"/>
    <mergeCell ref="B10:B14"/>
    <mergeCell ref="A9:N9"/>
    <mergeCell ref="A10:A14"/>
    <mergeCell ref="C10:C14"/>
    <mergeCell ref="D10:D14"/>
    <mergeCell ref="E10:E14"/>
    <mergeCell ref="F10:F14"/>
    <mergeCell ref="G10:G14"/>
    <mergeCell ref="H10:H14"/>
    <mergeCell ref="I10:I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R55:R59"/>
    <mergeCell ref="S55:S59"/>
    <mergeCell ref="T55:T59"/>
    <mergeCell ref="I55:I59"/>
    <mergeCell ref="J55:J59"/>
    <mergeCell ref="K55:K59"/>
    <mergeCell ref="L55:L59"/>
    <mergeCell ref="M55:M59"/>
    <mergeCell ref="N55:N59"/>
    <mergeCell ref="O55:O59"/>
    <mergeCell ref="P55:P59"/>
    <mergeCell ref="Q55:Q59"/>
    <mergeCell ref="N30:N34"/>
    <mergeCell ref="O30:O34"/>
    <mergeCell ref="P30:P34"/>
    <mergeCell ref="Q30:Q34"/>
    <mergeCell ref="R30:R34"/>
    <mergeCell ref="S30:S34"/>
    <mergeCell ref="T30:T34"/>
    <mergeCell ref="A30:A34"/>
    <mergeCell ref="B30:B34"/>
    <mergeCell ref="C30:C34"/>
    <mergeCell ref="D30:D34"/>
    <mergeCell ref="E30:E34"/>
    <mergeCell ref="F30:F34"/>
    <mergeCell ref="G30:G34"/>
    <mergeCell ref="H30:H34"/>
    <mergeCell ref="I30:I34"/>
  </mergeCells>
  <conditionalFormatting sqref="D8:G8 H7 H65:J1048576 A7:B7">
    <cfRule type="containsText" dxfId="1335" priority="803" operator="containsText" text="3- Moderado">
      <formula>NOT(ISERROR(SEARCH("3- Moderado",A7)))</formula>
    </cfRule>
    <cfRule type="containsText" dxfId="1334" priority="804" operator="containsText" text="6- Moderado">
      <formula>NOT(ISERROR(SEARCH("6- Moderado",A7)))</formula>
    </cfRule>
    <cfRule type="containsText" dxfId="1333" priority="805" operator="containsText" text="4- Moderado">
      <formula>NOT(ISERROR(SEARCH("4- Moderado",A7)))</formula>
    </cfRule>
    <cfRule type="containsText" dxfId="1332" priority="806" operator="containsText" text="3- Bajo">
      <formula>NOT(ISERROR(SEARCH("3- Bajo",A7)))</formula>
    </cfRule>
    <cfRule type="containsText" dxfId="1331" priority="807" operator="containsText" text="4- Bajo">
      <formula>NOT(ISERROR(SEARCH("4- Bajo",A7)))</formula>
    </cfRule>
    <cfRule type="containsText" dxfId="1330" priority="808" operator="containsText" text="1- Bajo">
      <formula>NOT(ISERROR(SEARCH("1- Bajo",A7)))</formula>
    </cfRule>
  </conditionalFormatting>
  <conditionalFormatting sqref="H8:J8">
    <cfRule type="containsText" dxfId="1329" priority="796" operator="containsText" text="3- Moderado">
      <formula>NOT(ISERROR(SEARCH("3- Moderado",H8)))</formula>
    </cfRule>
    <cfRule type="containsText" dxfId="1328" priority="797" operator="containsText" text="6- Moderado">
      <formula>NOT(ISERROR(SEARCH("6- Moderado",H8)))</formula>
    </cfRule>
    <cfRule type="containsText" dxfId="1327" priority="798" operator="containsText" text="4- Moderado">
      <formula>NOT(ISERROR(SEARCH("4- Moderado",H8)))</formula>
    </cfRule>
    <cfRule type="containsText" dxfId="1326" priority="799" operator="containsText" text="3- Bajo">
      <formula>NOT(ISERROR(SEARCH("3- Bajo",H8)))</formula>
    </cfRule>
    <cfRule type="containsText" dxfId="1325" priority="800" operator="containsText" text="4- Bajo">
      <formula>NOT(ISERROR(SEARCH("4- Bajo",H8)))</formula>
    </cfRule>
    <cfRule type="containsText" dxfId="1324" priority="802" operator="containsText" text="1- Bajo">
      <formula>NOT(ISERROR(SEARCH("1- Bajo",H8)))</formula>
    </cfRule>
  </conditionalFormatting>
  <conditionalFormatting sqref="J8 J65:J1048576">
    <cfRule type="containsText" dxfId="1323" priority="785" operator="containsText" text="25- Extremo">
      <formula>NOT(ISERROR(SEARCH("25- Extremo",J8)))</formula>
    </cfRule>
    <cfRule type="containsText" dxfId="1322" priority="786" operator="containsText" text="20- Extremo">
      <formula>NOT(ISERROR(SEARCH("20- Extremo",J8)))</formula>
    </cfRule>
    <cfRule type="containsText" dxfId="1321" priority="787" operator="containsText" text="15- Extremo">
      <formula>NOT(ISERROR(SEARCH("15- Extremo",J8)))</formula>
    </cfRule>
    <cfRule type="containsText" dxfId="1320" priority="788" operator="containsText" text="10- Extremo">
      <formula>NOT(ISERROR(SEARCH("10- Extremo",J8)))</formula>
    </cfRule>
    <cfRule type="containsText" dxfId="1319" priority="789" operator="containsText" text="5- Extremo">
      <formula>NOT(ISERROR(SEARCH("5- Extremo",J8)))</formula>
    </cfRule>
    <cfRule type="containsText" dxfId="1318" priority="790" operator="containsText" text="12- Alto">
      <formula>NOT(ISERROR(SEARCH("12- Alto",J8)))</formula>
    </cfRule>
    <cfRule type="containsText" dxfId="1317" priority="791" operator="containsText" text="10- Alto">
      <formula>NOT(ISERROR(SEARCH("10- Alto",J8)))</formula>
    </cfRule>
    <cfRule type="containsText" dxfId="1316" priority="792" operator="containsText" text="9- Alto">
      <formula>NOT(ISERROR(SEARCH("9- Alto",J8)))</formula>
    </cfRule>
    <cfRule type="containsText" dxfId="1315" priority="793" operator="containsText" text="8- Alto">
      <formula>NOT(ISERROR(SEARCH("8- Alto",J8)))</formula>
    </cfRule>
    <cfRule type="containsText" dxfId="1314" priority="794" operator="containsText" text="5- Alto">
      <formula>NOT(ISERROR(SEARCH("5- Alto",J8)))</formula>
    </cfRule>
    <cfRule type="containsText" dxfId="1313" priority="795" operator="containsText" text="4- Alto">
      <formula>NOT(ISERROR(SEARCH("4- Alto",J8)))</formula>
    </cfRule>
    <cfRule type="containsText" dxfId="1312" priority="801" operator="containsText" text="2- Bajo">
      <formula>NOT(ISERROR(SEARCH("2- Bajo",J8)))</formula>
    </cfRule>
  </conditionalFormatting>
  <conditionalFormatting sqref="K10:L10 K15:L15">
    <cfRule type="containsText" dxfId="1311" priority="779" operator="containsText" text="3- Moderado">
      <formula>NOT(ISERROR(SEARCH("3- Moderado",K10)))</formula>
    </cfRule>
    <cfRule type="containsText" dxfId="1310" priority="780" operator="containsText" text="6- Moderado">
      <formula>NOT(ISERROR(SEARCH("6- Moderado",K10)))</formula>
    </cfRule>
    <cfRule type="containsText" dxfId="1309" priority="781" operator="containsText" text="4- Moderado">
      <formula>NOT(ISERROR(SEARCH("4- Moderado",K10)))</formula>
    </cfRule>
    <cfRule type="containsText" dxfId="1308" priority="782" operator="containsText" text="3- Bajo">
      <formula>NOT(ISERROR(SEARCH("3- Bajo",K10)))</formula>
    </cfRule>
    <cfRule type="containsText" dxfId="1307" priority="783" operator="containsText" text="4- Bajo">
      <formula>NOT(ISERROR(SEARCH("4- Bajo",K10)))</formula>
    </cfRule>
    <cfRule type="containsText" dxfId="1306" priority="784" operator="containsText" text="1- Bajo">
      <formula>NOT(ISERROR(SEARCH("1- Bajo",K10)))</formula>
    </cfRule>
  </conditionalFormatting>
  <conditionalFormatting sqref="H10:I10 H15:I15">
    <cfRule type="containsText" dxfId="1305" priority="773" operator="containsText" text="3- Moderado">
      <formula>NOT(ISERROR(SEARCH("3- Moderado",H10)))</formula>
    </cfRule>
    <cfRule type="containsText" dxfId="1304" priority="774" operator="containsText" text="6- Moderado">
      <formula>NOT(ISERROR(SEARCH("6- Moderado",H10)))</formula>
    </cfRule>
    <cfRule type="containsText" dxfId="1303" priority="775" operator="containsText" text="4- Moderado">
      <formula>NOT(ISERROR(SEARCH("4- Moderado",H10)))</formula>
    </cfRule>
    <cfRule type="containsText" dxfId="1302" priority="776" operator="containsText" text="3- Bajo">
      <formula>NOT(ISERROR(SEARCH("3- Bajo",H10)))</formula>
    </cfRule>
    <cfRule type="containsText" dxfId="1301" priority="777" operator="containsText" text="4- Bajo">
      <formula>NOT(ISERROR(SEARCH("4- Bajo",H10)))</formula>
    </cfRule>
    <cfRule type="containsText" dxfId="1300" priority="778" operator="containsText" text="1- Bajo">
      <formula>NOT(ISERROR(SEARCH("1- Bajo",H10)))</formula>
    </cfRule>
  </conditionalFormatting>
  <conditionalFormatting sqref="E10 A10:B10 B15 B20 B25 B35 B40 B45 B50 B60 B30">
    <cfRule type="containsText" dxfId="1299" priority="767" operator="containsText" text="3- Moderado">
      <formula>NOT(ISERROR(SEARCH("3- Moderado",A10)))</formula>
    </cfRule>
    <cfRule type="containsText" dxfId="1298" priority="768" operator="containsText" text="6- Moderado">
      <formula>NOT(ISERROR(SEARCH("6- Moderado",A10)))</formula>
    </cfRule>
    <cfRule type="containsText" dxfId="1297" priority="769" operator="containsText" text="4- Moderado">
      <formula>NOT(ISERROR(SEARCH("4- Moderado",A10)))</formula>
    </cfRule>
    <cfRule type="containsText" dxfId="1296" priority="770" operator="containsText" text="3- Bajo">
      <formula>NOT(ISERROR(SEARCH("3- Bajo",A10)))</formula>
    </cfRule>
    <cfRule type="containsText" dxfId="1295" priority="771" operator="containsText" text="4- Bajo">
      <formula>NOT(ISERROR(SEARCH("4- Bajo",A10)))</formula>
    </cfRule>
    <cfRule type="containsText" dxfId="1294" priority="772" operator="containsText" text="1- Bajo">
      <formula>NOT(ISERROR(SEARCH("1- Bajo",A10)))</formula>
    </cfRule>
  </conditionalFormatting>
  <conditionalFormatting sqref="F10:G10">
    <cfRule type="containsText" dxfId="1293" priority="761" operator="containsText" text="3- Moderado">
      <formula>NOT(ISERROR(SEARCH("3- Moderado",F10)))</formula>
    </cfRule>
    <cfRule type="containsText" dxfId="1292" priority="762" operator="containsText" text="6- Moderado">
      <formula>NOT(ISERROR(SEARCH("6- Moderado",F10)))</formula>
    </cfRule>
    <cfRule type="containsText" dxfId="1291" priority="763" operator="containsText" text="4- Moderado">
      <formula>NOT(ISERROR(SEARCH("4- Moderado",F10)))</formula>
    </cfRule>
    <cfRule type="containsText" dxfId="1290" priority="764" operator="containsText" text="3- Bajo">
      <formula>NOT(ISERROR(SEARCH("3- Bajo",F10)))</formula>
    </cfRule>
    <cfRule type="containsText" dxfId="1289" priority="765" operator="containsText" text="4- Bajo">
      <formula>NOT(ISERROR(SEARCH("4- Bajo",F10)))</formula>
    </cfRule>
    <cfRule type="containsText" dxfId="1288" priority="766" operator="containsText" text="1- Bajo">
      <formula>NOT(ISERROR(SEARCH("1- Bajo",F10)))</formula>
    </cfRule>
  </conditionalFormatting>
  <conditionalFormatting sqref="K8">
    <cfRule type="containsText" dxfId="1287" priority="755" operator="containsText" text="3- Moderado">
      <formula>NOT(ISERROR(SEARCH("3- Moderado",K8)))</formula>
    </cfRule>
    <cfRule type="containsText" dxfId="1286" priority="756" operator="containsText" text="6- Moderado">
      <formula>NOT(ISERROR(SEARCH("6- Moderado",K8)))</formula>
    </cfRule>
    <cfRule type="containsText" dxfId="1285" priority="757" operator="containsText" text="4- Moderado">
      <formula>NOT(ISERROR(SEARCH("4- Moderado",K8)))</formula>
    </cfRule>
    <cfRule type="containsText" dxfId="1284" priority="758" operator="containsText" text="3- Bajo">
      <formula>NOT(ISERROR(SEARCH("3- Bajo",K8)))</formula>
    </cfRule>
    <cfRule type="containsText" dxfId="1283" priority="759" operator="containsText" text="4- Bajo">
      <formula>NOT(ISERROR(SEARCH("4- Bajo",K8)))</formula>
    </cfRule>
    <cfRule type="containsText" dxfId="1282" priority="760" operator="containsText" text="1- Bajo">
      <formula>NOT(ISERROR(SEARCH("1- Bajo",K8)))</formula>
    </cfRule>
  </conditionalFormatting>
  <conditionalFormatting sqref="L8">
    <cfRule type="containsText" dxfId="1281" priority="749" operator="containsText" text="3- Moderado">
      <formula>NOT(ISERROR(SEARCH("3- Moderado",L8)))</formula>
    </cfRule>
    <cfRule type="containsText" dxfId="1280" priority="750" operator="containsText" text="6- Moderado">
      <formula>NOT(ISERROR(SEARCH("6- Moderado",L8)))</formula>
    </cfRule>
    <cfRule type="containsText" dxfId="1279" priority="751" operator="containsText" text="4- Moderado">
      <formula>NOT(ISERROR(SEARCH("4- Moderado",L8)))</formula>
    </cfRule>
    <cfRule type="containsText" dxfId="1278" priority="752" operator="containsText" text="3- Bajo">
      <formula>NOT(ISERROR(SEARCH("3- Bajo",L8)))</formula>
    </cfRule>
    <cfRule type="containsText" dxfId="1277" priority="753" operator="containsText" text="4- Bajo">
      <formula>NOT(ISERROR(SEARCH("4- Bajo",L8)))</formula>
    </cfRule>
    <cfRule type="containsText" dxfId="1276" priority="754" operator="containsText" text="1- Bajo">
      <formula>NOT(ISERROR(SEARCH("1- Bajo",L8)))</formula>
    </cfRule>
  </conditionalFormatting>
  <conditionalFormatting sqref="M8">
    <cfRule type="containsText" dxfId="1275" priority="743" operator="containsText" text="3- Moderado">
      <formula>NOT(ISERROR(SEARCH("3- Moderado",M8)))</formula>
    </cfRule>
    <cfRule type="containsText" dxfId="1274" priority="744" operator="containsText" text="6- Moderado">
      <formula>NOT(ISERROR(SEARCH("6- Moderado",M8)))</formula>
    </cfRule>
    <cfRule type="containsText" dxfId="1273" priority="745" operator="containsText" text="4- Moderado">
      <formula>NOT(ISERROR(SEARCH("4- Moderado",M8)))</formula>
    </cfRule>
    <cfRule type="containsText" dxfId="1272" priority="746" operator="containsText" text="3- Bajo">
      <formula>NOT(ISERROR(SEARCH("3- Bajo",M8)))</formula>
    </cfRule>
    <cfRule type="containsText" dxfId="1271" priority="747" operator="containsText" text="4- Bajo">
      <formula>NOT(ISERROR(SEARCH("4- Bajo",M8)))</formula>
    </cfRule>
    <cfRule type="containsText" dxfId="1270" priority="748" operator="containsText" text="1- Bajo">
      <formula>NOT(ISERROR(SEARCH("1- Bajo",M8)))</formula>
    </cfRule>
  </conditionalFormatting>
  <conditionalFormatting sqref="N10 N15">
    <cfRule type="containsText" dxfId="1269" priority="727" operator="containsText" text="3- Moderado">
      <formula>NOT(ISERROR(SEARCH("3- Moderado",N10)))</formula>
    </cfRule>
    <cfRule type="containsText" dxfId="1268" priority="728" operator="containsText" text="6- Moderado">
      <formula>NOT(ISERROR(SEARCH("6- Moderado",N10)))</formula>
    </cfRule>
    <cfRule type="containsText" dxfId="1267" priority="729" operator="containsText" text="4- Moderado">
      <formula>NOT(ISERROR(SEARCH("4- Moderado",N10)))</formula>
    </cfRule>
    <cfRule type="containsText" dxfId="1266" priority="730" operator="containsText" text="3- Bajo">
      <formula>NOT(ISERROR(SEARCH("3- Bajo",N10)))</formula>
    </cfRule>
    <cfRule type="containsText" dxfId="1265" priority="731" operator="containsText" text="4- Bajo">
      <formula>NOT(ISERROR(SEARCH("4- Bajo",N10)))</formula>
    </cfRule>
    <cfRule type="containsText" dxfId="1264" priority="732" operator="containsText" text="1- Bajo">
      <formula>NOT(ISERROR(SEARCH("1- Bajo",N10)))</formula>
    </cfRule>
  </conditionalFormatting>
  <conditionalFormatting sqref="H10:H19">
    <cfRule type="containsText" dxfId="1263" priority="714" operator="containsText" text="Muy Alta">
      <formula>NOT(ISERROR(SEARCH("Muy Alta",H10)))</formula>
    </cfRule>
    <cfRule type="containsText" dxfId="1262" priority="715" operator="containsText" text="Alta">
      <formula>NOT(ISERROR(SEARCH("Alta",H10)))</formula>
    </cfRule>
    <cfRule type="containsText" dxfId="1261" priority="716" operator="containsText" text="Muy Alta">
      <formula>NOT(ISERROR(SEARCH("Muy Alta",H10)))</formula>
    </cfRule>
    <cfRule type="containsText" dxfId="1260" priority="721" operator="containsText" text="Muy Baja">
      <formula>NOT(ISERROR(SEARCH("Muy Baja",H10)))</formula>
    </cfRule>
    <cfRule type="containsText" dxfId="1259" priority="722" operator="containsText" text="Baja">
      <formula>NOT(ISERROR(SEARCH("Baja",H10)))</formula>
    </cfRule>
    <cfRule type="containsText" dxfId="1258" priority="723" operator="containsText" text="Media">
      <formula>NOT(ISERROR(SEARCH("Media",H10)))</formula>
    </cfRule>
    <cfRule type="containsText" dxfId="1257" priority="724" operator="containsText" text="Alta">
      <formula>NOT(ISERROR(SEARCH("Alta",H10)))</formula>
    </cfRule>
    <cfRule type="containsText" dxfId="1256" priority="726" operator="containsText" text="Muy Alta">
      <formula>NOT(ISERROR(SEARCH("Muy Alta",H10)))</formula>
    </cfRule>
  </conditionalFormatting>
  <conditionalFormatting sqref="I10:I19">
    <cfRule type="containsText" dxfId="1255" priority="717" operator="containsText" text="Catastrófico">
      <formula>NOT(ISERROR(SEARCH("Catastrófico",I10)))</formula>
    </cfRule>
    <cfRule type="containsText" dxfId="1254" priority="718" operator="containsText" text="Mayor">
      <formula>NOT(ISERROR(SEARCH("Mayor",I10)))</formula>
    </cfRule>
    <cfRule type="containsText" dxfId="1253" priority="719" operator="containsText" text="Menor">
      <formula>NOT(ISERROR(SEARCH("Menor",I10)))</formula>
    </cfRule>
    <cfRule type="containsText" dxfId="1252" priority="720" operator="containsText" text="Leve">
      <formula>NOT(ISERROR(SEARCH("Leve",I10)))</formula>
    </cfRule>
    <cfRule type="containsText" dxfId="1251" priority="725" operator="containsText" text="Moderado">
      <formula>NOT(ISERROR(SEARCH("Moderado",I10)))</formula>
    </cfRule>
  </conditionalFormatting>
  <conditionalFormatting sqref="K10:K19">
    <cfRule type="containsText" dxfId="1250" priority="712" operator="containsText" text="Media">
      <formula>NOT(ISERROR(SEARCH("Media",K10)))</formula>
    </cfRule>
  </conditionalFormatting>
  <conditionalFormatting sqref="L10:L19 J10:J19">
    <cfRule type="containsText" dxfId="1249" priority="711" operator="containsText" text="Moderado">
      <formula>NOT(ISERROR(SEARCH("Moderado",J10)))</formula>
    </cfRule>
  </conditionalFormatting>
  <conditionalFormatting sqref="C10">
    <cfRule type="containsText" dxfId="1248" priority="705" operator="containsText" text="3- Moderado">
      <formula>NOT(ISERROR(SEARCH("3- Moderado",C10)))</formula>
    </cfRule>
    <cfRule type="containsText" dxfId="1247" priority="706" operator="containsText" text="6- Moderado">
      <formula>NOT(ISERROR(SEARCH("6- Moderado",C10)))</formula>
    </cfRule>
    <cfRule type="containsText" dxfId="1246" priority="707" operator="containsText" text="4- Moderado">
      <formula>NOT(ISERROR(SEARCH("4- Moderado",C10)))</formula>
    </cfRule>
    <cfRule type="containsText" dxfId="1245" priority="708" operator="containsText" text="3- Bajo">
      <formula>NOT(ISERROR(SEARCH("3- Bajo",C10)))</formula>
    </cfRule>
    <cfRule type="containsText" dxfId="1244" priority="709" operator="containsText" text="4- Bajo">
      <formula>NOT(ISERROR(SEARCH("4- Bajo",C10)))</formula>
    </cfRule>
    <cfRule type="containsText" dxfId="1243" priority="710" operator="containsText" text="1- Bajo">
      <formula>NOT(ISERROR(SEARCH("1- Bajo",C10)))</formula>
    </cfRule>
  </conditionalFormatting>
  <conditionalFormatting sqref="D10">
    <cfRule type="containsText" dxfId="1242" priority="699" operator="containsText" text="3- Moderado">
      <formula>NOT(ISERROR(SEARCH("3- Moderado",D10)))</formula>
    </cfRule>
    <cfRule type="containsText" dxfId="1241" priority="700" operator="containsText" text="6- Moderado">
      <formula>NOT(ISERROR(SEARCH("6- Moderado",D10)))</formula>
    </cfRule>
    <cfRule type="containsText" dxfId="1240" priority="701" operator="containsText" text="4- Moderado">
      <formula>NOT(ISERROR(SEARCH("4- Moderado",D10)))</formula>
    </cfRule>
    <cfRule type="containsText" dxfId="1239" priority="702" operator="containsText" text="3- Bajo">
      <formula>NOT(ISERROR(SEARCH("3- Bajo",D10)))</formula>
    </cfRule>
    <cfRule type="containsText" dxfId="1238" priority="703" operator="containsText" text="4- Bajo">
      <formula>NOT(ISERROR(SEARCH("4- Bajo",D10)))</formula>
    </cfRule>
    <cfRule type="containsText" dxfId="1237" priority="704" operator="containsText" text="1- Bajo">
      <formula>NOT(ISERROR(SEARCH("1- Bajo",D10)))</formula>
    </cfRule>
  </conditionalFormatting>
  <conditionalFormatting sqref="J10:J19">
    <cfRule type="containsText" dxfId="1236" priority="696" operator="containsText" text="Bajo">
      <formula>NOT(ISERROR(SEARCH("Bajo",J10)))</formula>
    </cfRule>
    <cfRule type="containsText" dxfId="1235" priority="697" operator="containsText" text="Extremo">
      <formula>NOT(ISERROR(SEARCH("Extremo",J10)))</formula>
    </cfRule>
  </conditionalFormatting>
  <conditionalFormatting sqref="K10:K19">
    <cfRule type="containsText" dxfId="1234" priority="694" operator="containsText" text="Baja">
      <formula>NOT(ISERROR(SEARCH("Baja",K10)))</formula>
    </cfRule>
    <cfRule type="containsText" dxfId="1233" priority="695" operator="containsText" text="Muy Baja">
      <formula>NOT(ISERROR(SEARCH("Muy Baja",K10)))</formula>
    </cfRule>
  </conditionalFormatting>
  <conditionalFormatting sqref="K10:K19">
    <cfRule type="containsText" dxfId="1232" priority="692" operator="containsText" text="Muy Alta">
      <formula>NOT(ISERROR(SEARCH("Muy Alta",K10)))</formula>
    </cfRule>
    <cfRule type="containsText" dxfId="1231" priority="693" operator="containsText" text="Alta">
      <formula>NOT(ISERROR(SEARCH("Alta",K10)))</formula>
    </cfRule>
  </conditionalFormatting>
  <conditionalFormatting sqref="L10:L19">
    <cfRule type="containsText" dxfId="1230" priority="688" operator="containsText" text="Catastrófico">
      <formula>NOT(ISERROR(SEARCH("Catastrófico",L10)))</formula>
    </cfRule>
    <cfRule type="containsText" dxfId="1229" priority="689" operator="containsText" text="Mayor">
      <formula>NOT(ISERROR(SEARCH("Mayor",L10)))</formula>
    </cfRule>
    <cfRule type="containsText" dxfId="1228" priority="690" operator="containsText" text="Menor">
      <formula>NOT(ISERROR(SEARCH("Menor",L10)))</formula>
    </cfRule>
    <cfRule type="containsText" dxfId="1227" priority="691" operator="containsText" text="Leve">
      <formula>NOT(ISERROR(SEARCH("Leve",L10)))</formula>
    </cfRule>
  </conditionalFormatting>
  <conditionalFormatting sqref="A15 E15">
    <cfRule type="containsText" dxfId="1226" priority="682" operator="containsText" text="3- Moderado">
      <formula>NOT(ISERROR(SEARCH("3- Moderado",A15)))</formula>
    </cfRule>
    <cfRule type="containsText" dxfId="1225" priority="683" operator="containsText" text="6- Moderado">
      <formula>NOT(ISERROR(SEARCH("6- Moderado",A15)))</formula>
    </cfRule>
    <cfRule type="containsText" dxfId="1224" priority="684" operator="containsText" text="4- Moderado">
      <formula>NOT(ISERROR(SEARCH("4- Moderado",A15)))</formula>
    </cfRule>
    <cfRule type="containsText" dxfId="1223" priority="685" operator="containsText" text="3- Bajo">
      <formula>NOT(ISERROR(SEARCH("3- Bajo",A15)))</formula>
    </cfRule>
    <cfRule type="containsText" dxfId="1222" priority="686" operator="containsText" text="4- Bajo">
      <formula>NOT(ISERROR(SEARCH("4- Bajo",A15)))</formula>
    </cfRule>
    <cfRule type="containsText" dxfId="1221" priority="687" operator="containsText" text="1- Bajo">
      <formula>NOT(ISERROR(SEARCH("1- Bajo",A15)))</formula>
    </cfRule>
  </conditionalFormatting>
  <conditionalFormatting sqref="F15:G15">
    <cfRule type="containsText" dxfId="1220" priority="676" operator="containsText" text="3- Moderado">
      <formula>NOT(ISERROR(SEARCH("3- Moderado",F15)))</formula>
    </cfRule>
    <cfRule type="containsText" dxfId="1219" priority="677" operator="containsText" text="6- Moderado">
      <formula>NOT(ISERROR(SEARCH("6- Moderado",F15)))</formula>
    </cfRule>
    <cfRule type="containsText" dxfId="1218" priority="678" operator="containsText" text="4- Moderado">
      <formula>NOT(ISERROR(SEARCH("4- Moderado",F15)))</formula>
    </cfRule>
    <cfRule type="containsText" dxfId="1217" priority="679" operator="containsText" text="3- Bajo">
      <formula>NOT(ISERROR(SEARCH("3- Bajo",F15)))</formula>
    </cfRule>
    <cfRule type="containsText" dxfId="1216" priority="680" operator="containsText" text="4- Bajo">
      <formula>NOT(ISERROR(SEARCH("4- Bajo",F15)))</formula>
    </cfRule>
    <cfRule type="containsText" dxfId="1215" priority="681" operator="containsText" text="1- Bajo">
      <formula>NOT(ISERROR(SEARCH("1- Bajo",F15)))</formula>
    </cfRule>
  </conditionalFormatting>
  <conditionalFormatting sqref="C15">
    <cfRule type="containsText" dxfId="1214" priority="670" operator="containsText" text="3- Moderado">
      <formula>NOT(ISERROR(SEARCH("3- Moderado",C15)))</formula>
    </cfRule>
    <cfRule type="containsText" dxfId="1213" priority="671" operator="containsText" text="6- Moderado">
      <formula>NOT(ISERROR(SEARCH("6- Moderado",C15)))</formula>
    </cfRule>
    <cfRule type="containsText" dxfId="1212" priority="672" operator="containsText" text="4- Moderado">
      <formula>NOT(ISERROR(SEARCH("4- Moderado",C15)))</formula>
    </cfRule>
    <cfRule type="containsText" dxfId="1211" priority="673" operator="containsText" text="3- Bajo">
      <formula>NOT(ISERROR(SEARCH("3- Bajo",C15)))</formula>
    </cfRule>
    <cfRule type="containsText" dxfId="1210" priority="674" operator="containsText" text="4- Bajo">
      <formula>NOT(ISERROR(SEARCH("4- Bajo",C15)))</formula>
    </cfRule>
    <cfRule type="containsText" dxfId="1209" priority="675" operator="containsText" text="1- Bajo">
      <formula>NOT(ISERROR(SEARCH("1- Bajo",C15)))</formula>
    </cfRule>
  </conditionalFormatting>
  <conditionalFormatting sqref="D15">
    <cfRule type="containsText" dxfId="1208" priority="664" operator="containsText" text="3- Moderado">
      <formula>NOT(ISERROR(SEARCH("3- Moderado",D15)))</formula>
    </cfRule>
    <cfRule type="containsText" dxfId="1207" priority="665" operator="containsText" text="6- Moderado">
      <formula>NOT(ISERROR(SEARCH("6- Moderado",D15)))</formula>
    </cfRule>
    <cfRule type="containsText" dxfId="1206" priority="666" operator="containsText" text="4- Moderado">
      <formula>NOT(ISERROR(SEARCH("4- Moderado",D15)))</formula>
    </cfRule>
    <cfRule type="containsText" dxfId="1205" priority="667" operator="containsText" text="3- Bajo">
      <formula>NOT(ISERROR(SEARCH("3- Bajo",D15)))</formula>
    </cfRule>
    <cfRule type="containsText" dxfId="1204" priority="668" operator="containsText" text="4- Bajo">
      <formula>NOT(ISERROR(SEARCH("4- Bajo",D15)))</formula>
    </cfRule>
    <cfRule type="containsText" dxfId="1203" priority="669" operator="containsText" text="1- Bajo">
      <formula>NOT(ISERROR(SEARCH("1- Bajo",D15)))</formula>
    </cfRule>
  </conditionalFormatting>
  <conditionalFormatting sqref="K20:L20">
    <cfRule type="containsText" dxfId="1202" priority="658" operator="containsText" text="3- Moderado">
      <formula>NOT(ISERROR(SEARCH("3- Moderado",K20)))</formula>
    </cfRule>
    <cfRule type="containsText" dxfId="1201" priority="659" operator="containsText" text="6- Moderado">
      <formula>NOT(ISERROR(SEARCH("6- Moderado",K20)))</formula>
    </cfRule>
    <cfRule type="containsText" dxfId="1200" priority="660" operator="containsText" text="4- Moderado">
      <formula>NOT(ISERROR(SEARCH("4- Moderado",K20)))</formula>
    </cfRule>
    <cfRule type="containsText" dxfId="1199" priority="661" operator="containsText" text="3- Bajo">
      <formula>NOT(ISERROR(SEARCH("3- Bajo",K20)))</formula>
    </cfRule>
    <cfRule type="containsText" dxfId="1198" priority="662" operator="containsText" text="4- Bajo">
      <formula>NOT(ISERROR(SEARCH("4- Bajo",K20)))</formula>
    </cfRule>
    <cfRule type="containsText" dxfId="1197" priority="663" operator="containsText" text="1- Bajo">
      <formula>NOT(ISERROR(SEARCH("1- Bajo",K20)))</formula>
    </cfRule>
  </conditionalFormatting>
  <conditionalFormatting sqref="H20:I20">
    <cfRule type="containsText" dxfId="1196" priority="652" operator="containsText" text="3- Moderado">
      <formula>NOT(ISERROR(SEARCH("3- Moderado",H20)))</formula>
    </cfRule>
    <cfRule type="containsText" dxfId="1195" priority="653" operator="containsText" text="6- Moderado">
      <formula>NOT(ISERROR(SEARCH("6- Moderado",H20)))</formula>
    </cfRule>
    <cfRule type="containsText" dxfId="1194" priority="654" operator="containsText" text="4- Moderado">
      <formula>NOT(ISERROR(SEARCH("4- Moderado",H20)))</formula>
    </cfRule>
    <cfRule type="containsText" dxfId="1193" priority="655" operator="containsText" text="3- Bajo">
      <formula>NOT(ISERROR(SEARCH("3- Bajo",H20)))</formula>
    </cfRule>
    <cfRule type="containsText" dxfId="1192" priority="656" operator="containsText" text="4- Bajo">
      <formula>NOT(ISERROR(SEARCH("4- Bajo",H20)))</formula>
    </cfRule>
    <cfRule type="containsText" dxfId="1191" priority="657" operator="containsText" text="1- Bajo">
      <formula>NOT(ISERROR(SEARCH("1- Bajo",H20)))</formula>
    </cfRule>
  </conditionalFormatting>
  <conditionalFormatting sqref="A20 C20:E20">
    <cfRule type="containsText" dxfId="1190" priority="646" operator="containsText" text="3- Moderado">
      <formula>NOT(ISERROR(SEARCH("3- Moderado",A20)))</formula>
    </cfRule>
    <cfRule type="containsText" dxfId="1189" priority="647" operator="containsText" text="6- Moderado">
      <formula>NOT(ISERROR(SEARCH("6- Moderado",A20)))</formula>
    </cfRule>
    <cfRule type="containsText" dxfId="1188" priority="648" operator="containsText" text="4- Moderado">
      <formula>NOT(ISERROR(SEARCH("4- Moderado",A20)))</formula>
    </cfRule>
    <cfRule type="containsText" dxfId="1187" priority="649" operator="containsText" text="3- Bajo">
      <formula>NOT(ISERROR(SEARCH("3- Bajo",A20)))</formula>
    </cfRule>
    <cfRule type="containsText" dxfId="1186" priority="650" operator="containsText" text="4- Bajo">
      <formula>NOT(ISERROR(SEARCH("4- Bajo",A20)))</formula>
    </cfRule>
    <cfRule type="containsText" dxfId="1185" priority="651" operator="containsText" text="1- Bajo">
      <formula>NOT(ISERROR(SEARCH("1- Bajo",A20)))</formula>
    </cfRule>
  </conditionalFormatting>
  <conditionalFormatting sqref="F20:G20">
    <cfRule type="containsText" dxfId="1184" priority="640" operator="containsText" text="3- Moderado">
      <formula>NOT(ISERROR(SEARCH("3- Moderado",F20)))</formula>
    </cfRule>
    <cfRule type="containsText" dxfId="1183" priority="641" operator="containsText" text="6- Moderado">
      <formula>NOT(ISERROR(SEARCH("6- Moderado",F20)))</formula>
    </cfRule>
    <cfRule type="containsText" dxfId="1182" priority="642" operator="containsText" text="4- Moderado">
      <formula>NOT(ISERROR(SEARCH("4- Moderado",F20)))</formula>
    </cfRule>
    <cfRule type="containsText" dxfId="1181" priority="643" operator="containsText" text="3- Bajo">
      <formula>NOT(ISERROR(SEARCH("3- Bajo",F20)))</formula>
    </cfRule>
    <cfRule type="containsText" dxfId="1180" priority="644" operator="containsText" text="4- Bajo">
      <formula>NOT(ISERROR(SEARCH("4- Bajo",F20)))</formula>
    </cfRule>
    <cfRule type="containsText" dxfId="1179" priority="645" operator="containsText" text="1- Bajo">
      <formula>NOT(ISERROR(SEARCH("1- Bajo",F20)))</formula>
    </cfRule>
  </conditionalFormatting>
  <conditionalFormatting sqref="J20:J24">
    <cfRule type="containsText" dxfId="1178" priority="635" operator="containsText" text="Bajo">
      <formula>NOT(ISERROR(SEARCH("Bajo",J20)))</formula>
    </cfRule>
    <cfRule type="containsText" dxfId="1177" priority="636" operator="containsText" text="Moderado">
      <formula>NOT(ISERROR(SEARCH("Moderado",J20)))</formula>
    </cfRule>
    <cfRule type="containsText" dxfId="1176" priority="637" operator="containsText" text="Alto">
      <formula>NOT(ISERROR(SEARCH("Alto",J20)))</formula>
    </cfRule>
    <cfRule type="containsText" dxfId="1175"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1174" priority="610" operator="containsText" text="Moderado">
      <formula>NOT(ISERROR(SEARCH("Moderado",M20)))</formula>
    </cfRule>
    <cfRule type="containsText" dxfId="1173" priority="630" operator="containsText" text="Bajo">
      <formula>NOT(ISERROR(SEARCH("Bajo",M20)))</formula>
    </cfRule>
    <cfRule type="containsText" dxfId="1172" priority="631" operator="containsText" text="Moderado">
      <formula>NOT(ISERROR(SEARCH("Moderado",M20)))</formula>
    </cfRule>
    <cfRule type="containsText" dxfId="1171" priority="632" operator="containsText" text="Alto">
      <formula>NOT(ISERROR(SEARCH("Alto",M20)))</formula>
    </cfRule>
    <cfRule type="containsText" dxfId="1170"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1169" priority="624" operator="containsText" text="3- Moderado">
      <formula>NOT(ISERROR(SEARCH("3- Moderado",N20)))</formula>
    </cfRule>
    <cfRule type="containsText" dxfId="1168" priority="625" operator="containsText" text="6- Moderado">
      <formula>NOT(ISERROR(SEARCH("6- Moderado",N20)))</formula>
    </cfRule>
    <cfRule type="containsText" dxfId="1167" priority="626" operator="containsText" text="4- Moderado">
      <formula>NOT(ISERROR(SEARCH("4- Moderado",N20)))</formula>
    </cfRule>
    <cfRule type="containsText" dxfId="1166" priority="627" operator="containsText" text="3- Bajo">
      <formula>NOT(ISERROR(SEARCH("3- Bajo",N20)))</formula>
    </cfRule>
    <cfRule type="containsText" dxfId="1165" priority="628" operator="containsText" text="4- Bajo">
      <formula>NOT(ISERROR(SEARCH("4- Bajo",N20)))</formula>
    </cfRule>
    <cfRule type="containsText" dxfId="1164" priority="629" operator="containsText" text="1- Bajo">
      <formula>NOT(ISERROR(SEARCH("1- Bajo",N20)))</formula>
    </cfRule>
  </conditionalFormatting>
  <conditionalFormatting sqref="H20:H24">
    <cfRule type="containsText" dxfId="1163" priority="611" operator="containsText" text="Muy Alta">
      <formula>NOT(ISERROR(SEARCH("Muy Alta",H20)))</formula>
    </cfRule>
    <cfRule type="containsText" dxfId="1162" priority="612" operator="containsText" text="Alta">
      <formula>NOT(ISERROR(SEARCH("Alta",H20)))</formula>
    </cfRule>
    <cfRule type="containsText" dxfId="1161" priority="613" operator="containsText" text="Muy Alta">
      <formula>NOT(ISERROR(SEARCH("Muy Alta",H20)))</formula>
    </cfRule>
    <cfRule type="containsText" dxfId="1160" priority="618" operator="containsText" text="Muy Baja">
      <formula>NOT(ISERROR(SEARCH("Muy Baja",H20)))</formula>
    </cfRule>
    <cfRule type="containsText" dxfId="1159" priority="619" operator="containsText" text="Baja">
      <formula>NOT(ISERROR(SEARCH("Baja",H20)))</formula>
    </cfRule>
    <cfRule type="containsText" dxfId="1158" priority="620" operator="containsText" text="Media">
      <formula>NOT(ISERROR(SEARCH("Media",H20)))</formula>
    </cfRule>
    <cfRule type="containsText" dxfId="1157" priority="621" operator="containsText" text="Alta">
      <formula>NOT(ISERROR(SEARCH("Alta",H20)))</formula>
    </cfRule>
    <cfRule type="containsText" dxfId="1156" priority="623" operator="containsText" text="Muy Alta">
      <formula>NOT(ISERROR(SEARCH("Muy Alta",H20)))</formula>
    </cfRule>
  </conditionalFormatting>
  <conditionalFormatting sqref="I20:I24">
    <cfRule type="containsText" dxfId="1155" priority="614" operator="containsText" text="Catastrófico">
      <formula>NOT(ISERROR(SEARCH("Catastrófico",I20)))</formula>
    </cfRule>
    <cfRule type="containsText" dxfId="1154" priority="615" operator="containsText" text="Mayor">
      <formula>NOT(ISERROR(SEARCH("Mayor",I20)))</formula>
    </cfRule>
    <cfRule type="containsText" dxfId="1153" priority="616" operator="containsText" text="Menor">
      <formula>NOT(ISERROR(SEARCH("Menor",I20)))</formula>
    </cfRule>
    <cfRule type="containsText" dxfId="1152" priority="617" operator="containsText" text="Leve">
      <formula>NOT(ISERROR(SEARCH("Leve",I20)))</formula>
    </cfRule>
    <cfRule type="containsText" dxfId="1151" priority="622" operator="containsText" text="Moderado">
      <formula>NOT(ISERROR(SEARCH("Moderado",I20)))</formula>
    </cfRule>
  </conditionalFormatting>
  <conditionalFormatting sqref="K20:K24">
    <cfRule type="containsText" dxfId="1150" priority="609" operator="containsText" text="Media">
      <formula>NOT(ISERROR(SEARCH("Media",K20)))</formula>
    </cfRule>
  </conditionalFormatting>
  <conditionalFormatting sqref="L20:L24">
    <cfRule type="containsText" dxfId="1149" priority="608" operator="containsText" text="Moderado">
      <formula>NOT(ISERROR(SEARCH("Moderado",L20)))</formula>
    </cfRule>
  </conditionalFormatting>
  <conditionalFormatting sqref="J20:J24">
    <cfRule type="containsText" dxfId="1148" priority="607" operator="containsText" text="Moderado">
      <formula>NOT(ISERROR(SEARCH("Moderado",J20)))</formula>
    </cfRule>
  </conditionalFormatting>
  <conditionalFormatting sqref="J20:J24">
    <cfRule type="containsText" dxfId="1147" priority="605" operator="containsText" text="Bajo">
      <formula>NOT(ISERROR(SEARCH("Bajo",J20)))</formula>
    </cfRule>
    <cfRule type="containsText" dxfId="1146" priority="606" operator="containsText" text="Extremo">
      <formula>NOT(ISERROR(SEARCH("Extremo",J20)))</formula>
    </cfRule>
  </conditionalFormatting>
  <conditionalFormatting sqref="K20:K24">
    <cfRule type="containsText" dxfId="1145" priority="603" operator="containsText" text="Baja">
      <formula>NOT(ISERROR(SEARCH("Baja",K20)))</formula>
    </cfRule>
    <cfRule type="containsText" dxfId="1144" priority="604" operator="containsText" text="Muy Baja">
      <formula>NOT(ISERROR(SEARCH("Muy Baja",K20)))</formula>
    </cfRule>
  </conditionalFormatting>
  <conditionalFormatting sqref="K20:K24">
    <cfRule type="containsText" dxfId="1143" priority="601" operator="containsText" text="Muy Alta">
      <formula>NOT(ISERROR(SEARCH("Muy Alta",K20)))</formula>
    </cfRule>
    <cfRule type="containsText" dxfId="1142" priority="602" operator="containsText" text="Alta">
      <formula>NOT(ISERROR(SEARCH("Alta",K20)))</formula>
    </cfRule>
  </conditionalFormatting>
  <conditionalFormatting sqref="L20:L24">
    <cfRule type="containsText" dxfId="1141" priority="597" operator="containsText" text="Catastrófico">
      <formula>NOT(ISERROR(SEARCH("Catastrófico",L20)))</formula>
    </cfRule>
    <cfRule type="containsText" dxfId="1140" priority="598" operator="containsText" text="Mayor">
      <formula>NOT(ISERROR(SEARCH("Mayor",L20)))</formula>
    </cfRule>
    <cfRule type="containsText" dxfId="1139" priority="599" operator="containsText" text="Menor">
      <formula>NOT(ISERROR(SEARCH("Menor",L20)))</formula>
    </cfRule>
    <cfRule type="containsText" dxfId="1138" priority="600" operator="containsText" text="Leve">
      <formula>NOT(ISERROR(SEARCH("Leve",L20)))</formula>
    </cfRule>
  </conditionalFormatting>
  <conditionalFormatting sqref="K25:L25 K30:L30">
    <cfRule type="containsText" dxfId="1137" priority="591" operator="containsText" text="3- Moderado">
      <formula>NOT(ISERROR(SEARCH("3- Moderado",K25)))</formula>
    </cfRule>
    <cfRule type="containsText" dxfId="1136" priority="592" operator="containsText" text="6- Moderado">
      <formula>NOT(ISERROR(SEARCH("6- Moderado",K25)))</formula>
    </cfRule>
    <cfRule type="containsText" dxfId="1135" priority="593" operator="containsText" text="4- Moderado">
      <formula>NOT(ISERROR(SEARCH("4- Moderado",K25)))</formula>
    </cfRule>
    <cfRule type="containsText" dxfId="1134" priority="594" operator="containsText" text="3- Bajo">
      <formula>NOT(ISERROR(SEARCH("3- Bajo",K25)))</formula>
    </cfRule>
    <cfRule type="containsText" dxfId="1133" priority="595" operator="containsText" text="4- Bajo">
      <formula>NOT(ISERROR(SEARCH("4- Bajo",K25)))</formula>
    </cfRule>
    <cfRule type="containsText" dxfId="1132" priority="596" operator="containsText" text="1- Bajo">
      <formula>NOT(ISERROR(SEARCH("1- Bajo",K25)))</formula>
    </cfRule>
  </conditionalFormatting>
  <conditionalFormatting sqref="H25:I25 H30:I30">
    <cfRule type="containsText" dxfId="1131" priority="585" operator="containsText" text="3- Moderado">
      <formula>NOT(ISERROR(SEARCH("3- Moderado",H25)))</formula>
    </cfRule>
    <cfRule type="containsText" dxfId="1130" priority="586" operator="containsText" text="6- Moderado">
      <formula>NOT(ISERROR(SEARCH("6- Moderado",H25)))</formula>
    </cfRule>
    <cfRule type="containsText" dxfId="1129" priority="587" operator="containsText" text="4- Moderado">
      <formula>NOT(ISERROR(SEARCH("4- Moderado",H25)))</formula>
    </cfRule>
    <cfRule type="containsText" dxfId="1128" priority="588" operator="containsText" text="3- Bajo">
      <formula>NOT(ISERROR(SEARCH("3- Bajo",H25)))</formula>
    </cfRule>
    <cfRule type="containsText" dxfId="1127" priority="589" operator="containsText" text="4- Bajo">
      <formula>NOT(ISERROR(SEARCH("4- Bajo",H25)))</formula>
    </cfRule>
    <cfRule type="containsText" dxfId="1126" priority="590" operator="containsText" text="1- Bajo">
      <formula>NOT(ISERROR(SEARCH("1- Bajo",H25)))</formula>
    </cfRule>
  </conditionalFormatting>
  <conditionalFormatting sqref="A25 C25:E25 A30 C30:E30">
    <cfRule type="containsText" dxfId="1125" priority="579" operator="containsText" text="3- Moderado">
      <formula>NOT(ISERROR(SEARCH("3- Moderado",A25)))</formula>
    </cfRule>
    <cfRule type="containsText" dxfId="1124" priority="580" operator="containsText" text="6- Moderado">
      <formula>NOT(ISERROR(SEARCH("6- Moderado",A25)))</formula>
    </cfRule>
    <cfRule type="containsText" dxfId="1123" priority="581" operator="containsText" text="4- Moderado">
      <formula>NOT(ISERROR(SEARCH("4- Moderado",A25)))</formula>
    </cfRule>
    <cfRule type="containsText" dxfId="1122" priority="582" operator="containsText" text="3- Bajo">
      <formula>NOT(ISERROR(SEARCH("3- Bajo",A25)))</formula>
    </cfRule>
    <cfRule type="containsText" dxfId="1121" priority="583" operator="containsText" text="4- Bajo">
      <formula>NOT(ISERROR(SEARCH("4- Bajo",A25)))</formula>
    </cfRule>
    <cfRule type="containsText" dxfId="1120" priority="584" operator="containsText" text="1- Bajo">
      <formula>NOT(ISERROR(SEARCH("1- Bajo",A25)))</formula>
    </cfRule>
  </conditionalFormatting>
  <conditionalFormatting sqref="F25:G25 F30:G30">
    <cfRule type="containsText" dxfId="1119" priority="573" operator="containsText" text="3- Moderado">
      <formula>NOT(ISERROR(SEARCH("3- Moderado",F25)))</formula>
    </cfRule>
    <cfRule type="containsText" dxfId="1118" priority="574" operator="containsText" text="6- Moderado">
      <formula>NOT(ISERROR(SEARCH("6- Moderado",F25)))</formula>
    </cfRule>
    <cfRule type="containsText" dxfId="1117" priority="575" operator="containsText" text="4- Moderado">
      <formula>NOT(ISERROR(SEARCH("4- Moderado",F25)))</formula>
    </cfRule>
    <cfRule type="containsText" dxfId="1116" priority="576" operator="containsText" text="3- Bajo">
      <formula>NOT(ISERROR(SEARCH("3- Bajo",F25)))</formula>
    </cfRule>
    <cfRule type="containsText" dxfId="1115" priority="577" operator="containsText" text="4- Bajo">
      <formula>NOT(ISERROR(SEARCH("4- Bajo",F25)))</formula>
    </cfRule>
    <cfRule type="containsText" dxfId="1114" priority="578" operator="containsText" text="1- Bajo">
      <formula>NOT(ISERROR(SEARCH("1- Bajo",F25)))</formula>
    </cfRule>
  </conditionalFormatting>
  <conditionalFormatting sqref="J25:J34">
    <cfRule type="containsText" dxfId="1113" priority="568" operator="containsText" text="Bajo">
      <formula>NOT(ISERROR(SEARCH("Bajo",J25)))</formula>
    </cfRule>
    <cfRule type="containsText" dxfId="1112" priority="569" operator="containsText" text="Moderado">
      <formula>NOT(ISERROR(SEARCH("Moderado",J25)))</formula>
    </cfRule>
    <cfRule type="containsText" dxfId="1111" priority="570" operator="containsText" text="Alto">
      <formula>NOT(ISERROR(SEARCH("Alto",J25)))</formula>
    </cfRule>
    <cfRule type="containsText" dxfId="1110" priority="571" operator="containsText" text="Extremo">
      <formula>NOT(ISERROR(SEARCH("Extremo",J25)))</formula>
    </cfRule>
    <cfRule type="colorScale" priority="572">
      <colorScale>
        <cfvo type="min"/>
        <cfvo type="max"/>
        <color rgb="FFFF7128"/>
        <color rgb="FFFFEF9C"/>
      </colorScale>
    </cfRule>
  </conditionalFormatting>
  <conditionalFormatting sqref="M25:M34">
    <cfRule type="containsText" dxfId="1109" priority="543" operator="containsText" text="Moderado">
      <formula>NOT(ISERROR(SEARCH("Moderado",M25)))</formula>
    </cfRule>
    <cfRule type="containsText" dxfId="1108" priority="563" operator="containsText" text="Bajo">
      <formula>NOT(ISERROR(SEARCH("Bajo",M25)))</formula>
    </cfRule>
    <cfRule type="containsText" dxfId="1107" priority="564" operator="containsText" text="Moderado">
      <formula>NOT(ISERROR(SEARCH("Moderado",M25)))</formula>
    </cfRule>
    <cfRule type="containsText" dxfId="1106" priority="565" operator="containsText" text="Alto">
      <formula>NOT(ISERROR(SEARCH("Alto",M25)))</formula>
    </cfRule>
    <cfRule type="containsText" dxfId="1105" priority="566" operator="containsText" text="Extremo">
      <formula>NOT(ISERROR(SEARCH("Extremo",M25)))</formula>
    </cfRule>
    <cfRule type="colorScale" priority="567">
      <colorScale>
        <cfvo type="min"/>
        <cfvo type="max"/>
        <color rgb="FFFF7128"/>
        <color rgb="FFFFEF9C"/>
      </colorScale>
    </cfRule>
  </conditionalFormatting>
  <conditionalFormatting sqref="N25 N30">
    <cfRule type="containsText" dxfId="1104" priority="557" operator="containsText" text="3- Moderado">
      <formula>NOT(ISERROR(SEARCH("3- Moderado",N25)))</formula>
    </cfRule>
    <cfRule type="containsText" dxfId="1103" priority="558" operator="containsText" text="6- Moderado">
      <formula>NOT(ISERROR(SEARCH("6- Moderado",N25)))</formula>
    </cfRule>
    <cfRule type="containsText" dxfId="1102" priority="559" operator="containsText" text="4- Moderado">
      <formula>NOT(ISERROR(SEARCH("4- Moderado",N25)))</formula>
    </cfRule>
    <cfRule type="containsText" dxfId="1101" priority="560" operator="containsText" text="3- Bajo">
      <formula>NOT(ISERROR(SEARCH("3- Bajo",N25)))</formula>
    </cfRule>
    <cfRule type="containsText" dxfId="1100" priority="561" operator="containsText" text="4- Bajo">
      <formula>NOT(ISERROR(SEARCH("4- Bajo",N25)))</formula>
    </cfRule>
    <cfRule type="containsText" dxfId="1099" priority="562" operator="containsText" text="1- Bajo">
      <formula>NOT(ISERROR(SEARCH("1- Bajo",N25)))</formula>
    </cfRule>
  </conditionalFormatting>
  <conditionalFormatting sqref="H25:H34">
    <cfRule type="containsText" dxfId="1098" priority="544" operator="containsText" text="Muy Alta">
      <formula>NOT(ISERROR(SEARCH("Muy Alta",H25)))</formula>
    </cfRule>
    <cfRule type="containsText" dxfId="1097" priority="545" operator="containsText" text="Alta">
      <formula>NOT(ISERROR(SEARCH("Alta",H25)))</formula>
    </cfRule>
    <cfRule type="containsText" dxfId="1096" priority="546" operator="containsText" text="Muy Alta">
      <formula>NOT(ISERROR(SEARCH("Muy Alta",H25)))</formula>
    </cfRule>
    <cfRule type="containsText" dxfId="1095" priority="551" operator="containsText" text="Muy Baja">
      <formula>NOT(ISERROR(SEARCH("Muy Baja",H25)))</formula>
    </cfRule>
    <cfRule type="containsText" dxfId="1094" priority="552" operator="containsText" text="Baja">
      <formula>NOT(ISERROR(SEARCH("Baja",H25)))</formula>
    </cfRule>
    <cfRule type="containsText" dxfId="1093" priority="553" operator="containsText" text="Media">
      <formula>NOT(ISERROR(SEARCH("Media",H25)))</formula>
    </cfRule>
    <cfRule type="containsText" dxfId="1092" priority="554" operator="containsText" text="Alta">
      <formula>NOT(ISERROR(SEARCH("Alta",H25)))</formula>
    </cfRule>
    <cfRule type="containsText" dxfId="1091" priority="556" operator="containsText" text="Muy Alta">
      <formula>NOT(ISERROR(SEARCH("Muy Alta",H25)))</formula>
    </cfRule>
  </conditionalFormatting>
  <conditionalFormatting sqref="I25:I34">
    <cfRule type="containsText" dxfId="1090" priority="547" operator="containsText" text="Catastrófico">
      <formula>NOT(ISERROR(SEARCH("Catastrófico",I25)))</formula>
    </cfRule>
    <cfRule type="containsText" dxfId="1089" priority="548" operator="containsText" text="Mayor">
      <formula>NOT(ISERROR(SEARCH("Mayor",I25)))</formula>
    </cfRule>
    <cfRule type="containsText" dxfId="1088" priority="549" operator="containsText" text="Menor">
      <formula>NOT(ISERROR(SEARCH("Menor",I25)))</formula>
    </cfRule>
    <cfRule type="containsText" dxfId="1087" priority="550" operator="containsText" text="Leve">
      <formula>NOT(ISERROR(SEARCH("Leve",I25)))</formula>
    </cfRule>
    <cfRule type="containsText" dxfId="1086" priority="555" operator="containsText" text="Moderado">
      <formula>NOT(ISERROR(SEARCH("Moderado",I25)))</formula>
    </cfRule>
  </conditionalFormatting>
  <conditionalFormatting sqref="K25:K34">
    <cfRule type="containsText" dxfId="1085" priority="542" operator="containsText" text="Media">
      <formula>NOT(ISERROR(SEARCH("Media",K25)))</formula>
    </cfRule>
  </conditionalFormatting>
  <conditionalFormatting sqref="L25:L34">
    <cfRule type="containsText" dxfId="1084" priority="541" operator="containsText" text="Moderado">
      <formula>NOT(ISERROR(SEARCH("Moderado",L25)))</formula>
    </cfRule>
  </conditionalFormatting>
  <conditionalFormatting sqref="J25:J34">
    <cfRule type="containsText" dxfId="1083" priority="540" operator="containsText" text="Moderado">
      <formula>NOT(ISERROR(SEARCH("Moderado",J25)))</formula>
    </cfRule>
  </conditionalFormatting>
  <conditionalFormatting sqref="J25:J34">
    <cfRule type="containsText" dxfId="1082" priority="538" operator="containsText" text="Bajo">
      <formula>NOT(ISERROR(SEARCH("Bajo",J25)))</formula>
    </cfRule>
    <cfRule type="containsText" dxfId="1081" priority="539" operator="containsText" text="Extremo">
      <formula>NOT(ISERROR(SEARCH("Extremo",J25)))</formula>
    </cfRule>
  </conditionalFormatting>
  <conditionalFormatting sqref="K25:K34">
    <cfRule type="containsText" dxfId="1080" priority="536" operator="containsText" text="Baja">
      <formula>NOT(ISERROR(SEARCH("Baja",K25)))</formula>
    </cfRule>
    <cfRule type="containsText" dxfId="1079" priority="537" operator="containsText" text="Muy Baja">
      <formula>NOT(ISERROR(SEARCH("Muy Baja",K25)))</formula>
    </cfRule>
  </conditionalFormatting>
  <conditionalFormatting sqref="K25:K34">
    <cfRule type="containsText" dxfId="1078" priority="534" operator="containsText" text="Muy Alta">
      <formula>NOT(ISERROR(SEARCH("Muy Alta",K25)))</formula>
    </cfRule>
    <cfRule type="containsText" dxfId="1077" priority="535" operator="containsText" text="Alta">
      <formula>NOT(ISERROR(SEARCH("Alta",K25)))</formula>
    </cfRule>
  </conditionalFormatting>
  <conditionalFormatting sqref="L25:L34">
    <cfRule type="containsText" dxfId="1076" priority="530" operator="containsText" text="Catastrófico">
      <formula>NOT(ISERROR(SEARCH("Catastrófico",L25)))</formula>
    </cfRule>
    <cfRule type="containsText" dxfId="1075" priority="531" operator="containsText" text="Mayor">
      <formula>NOT(ISERROR(SEARCH("Mayor",L25)))</formula>
    </cfRule>
    <cfRule type="containsText" dxfId="1074" priority="532" operator="containsText" text="Menor">
      <formula>NOT(ISERROR(SEARCH("Menor",L25)))</formula>
    </cfRule>
    <cfRule type="containsText" dxfId="1073" priority="533" operator="containsText" text="Leve">
      <formula>NOT(ISERROR(SEARCH("Leve",L25)))</formula>
    </cfRule>
  </conditionalFormatting>
  <conditionalFormatting sqref="K35:L35">
    <cfRule type="containsText" dxfId="1072" priority="524" operator="containsText" text="3- Moderado">
      <formula>NOT(ISERROR(SEARCH("3- Moderado",K35)))</formula>
    </cfRule>
    <cfRule type="containsText" dxfId="1071" priority="525" operator="containsText" text="6- Moderado">
      <formula>NOT(ISERROR(SEARCH("6- Moderado",K35)))</formula>
    </cfRule>
    <cfRule type="containsText" dxfId="1070" priority="526" operator="containsText" text="4- Moderado">
      <formula>NOT(ISERROR(SEARCH("4- Moderado",K35)))</formula>
    </cfRule>
    <cfRule type="containsText" dxfId="1069" priority="527" operator="containsText" text="3- Bajo">
      <formula>NOT(ISERROR(SEARCH("3- Bajo",K35)))</formula>
    </cfRule>
    <cfRule type="containsText" dxfId="1068" priority="528" operator="containsText" text="4- Bajo">
      <formula>NOT(ISERROR(SEARCH("4- Bajo",K35)))</formula>
    </cfRule>
    <cfRule type="containsText" dxfId="1067" priority="529" operator="containsText" text="1- Bajo">
      <formula>NOT(ISERROR(SEARCH("1- Bajo",K35)))</formula>
    </cfRule>
  </conditionalFormatting>
  <conditionalFormatting sqref="H35:I35">
    <cfRule type="containsText" dxfId="1066" priority="518" operator="containsText" text="3- Moderado">
      <formula>NOT(ISERROR(SEARCH("3- Moderado",H35)))</formula>
    </cfRule>
    <cfRule type="containsText" dxfId="1065" priority="519" operator="containsText" text="6- Moderado">
      <formula>NOT(ISERROR(SEARCH("6- Moderado",H35)))</formula>
    </cfRule>
    <cfRule type="containsText" dxfId="1064" priority="520" operator="containsText" text="4- Moderado">
      <formula>NOT(ISERROR(SEARCH("4- Moderado",H35)))</formula>
    </cfRule>
    <cfRule type="containsText" dxfId="1063" priority="521" operator="containsText" text="3- Bajo">
      <formula>NOT(ISERROR(SEARCH("3- Bajo",H35)))</formula>
    </cfRule>
    <cfRule type="containsText" dxfId="1062" priority="522" operator="containsText" text="4- Bajo">
      <formula>NOT(ISERROR(SEARCH("4- Bajo",H35)))</formula>
    </cfRule>
    <cfRule type="containsText" dxfId="1061" priority="523" operator="containsText" text="1- Bajo">
      <formula>NOT(ISERROR(SEARCH("1- Bajo",H35)))</formula>
    </cfRule>
  </conditionalFormatting>
  <conditionalFormatting sqref="A35 C35:E35">
    <cfRule type="containsText" dxfId="1060" priority="512" operator="containsText" text="3- Moderado">
      <formula>NOT(ISERROR(SEARCH("3- Moderado",A35)))</formula>
    </cfRule>
    <cfRule type="containsText" dxfId="1059" priority="513" operator="containsText" text="6- Moderado">
      <formula>NOT(ISERROR(SEARCH("6- Moderado",A35)))</formula>
    </cfRule>
    <cfRule type="containsText" dxfId="1058" priority="514" operator="containsText" text="4- Moderado">
      <formula>NOT(ISERROR(SEARCH("4- Moderado",A35)))</formula>
    </cfRule>
    <cfRule type="containsText" dxfId="1057" priority="515" operator="containsText" text="3- Bajo">
      <formula>NOT(ISERROR(SEARCH("3- Bajo",A35)))</formula>
    </cfRule>
    <cfRule type="containsText" dxfId="1056" priority="516" operator="containsText" text="4- Bajo">
      <formula>NOT(ISERROR(SEARCH("4- Bajo",A35)))</formula>
    </cfRule>
    <cfRule type="containsText" dxfId="1055" priority="517" operator="containsText" text="1- Bajo">
      <formula>NOT(ISERROR(SEARCH("1- Bajo",A35)))</formula>
    </cfRule>
  </conditionalFormatting>
  <conditionalFormatting sqref="F35:G35">
    <cfRule type="containsText" dxfId="1054" priority="506" operator="containsText" text="3- Moderado">
      <formula>NOT(ISERROR(SEARCH("3- Moderado",F35)))</formula>
    </cfRule>
    <cfRule type="containsText" dxfId="1053" priority="507" operator="containsText" text="6- Moderado">
      <formula>NOT(ISERROR(SEARCH("6- Moderado",F35)))</formula>
    </cfRule>
    <cfRule type="containsText" dxfId="1052" priority="508" operator="containsText" text="4- Moderado">
      <formula>NOT(ISERROR(SEARCH("4- Moderado",F35)))</formula>
    </cfRule>
    <cfRule type="containsText" dxfId="1051" priority="509" operator="containsText" text="3- Bajo">
      <formula>NOT(ISERROR(SEARCH("3- Bajo",F35)))</formula>
    </cfRule>
    <cfRule type="containsText" dxfId="1050" priority="510" operator="containsText" text="4- Bajo">
      <formula>NOT(ISERROR(SEARCH("4- Bajo",F35)))</formula>
    </cfRule>
    <cfRule type="containsText" dxfId="1049" priority="511" operator="containsText" text="1- Bajo">
      <formula>NOT(ISERROR(SEARCH("1- Bajo",F35)))</formula>
    </cfRule>
  </conditionalFormatting>
  <conditionalFormatting sqref="J35:J39">
    <cfRule type="containsText" dxfId="1048" priority="501" operator="containsText" text="Bajo">
      <formula>NOT(ISERROR(SEARCH("Bajo",J35)))</formula>
    </cfRule>
    <cfRule type="containsText" dxfId="1047" priority="502" operator="containsText" text="Moderado">
      <formula>NOT(ISERROR(SEARCH("Moderado",J35)))</formula>
    </cfRule>
    <cfRule type="containsText" dxfId="1046" priority="503" operator="containsText" text="Alto">
      <formula>NOT(ISERROR(SEARCH("Alto",J35)))</formula>
    </cfRule>
    <cfRule type="containsText" dxfId="1045" priority="504" operator="containsText" text="Extremo">
      <formula>NOT(ISERROR(SEARCH("Extremo",J35)))</formula>
    </cfRule>
    <cfRule type="colorScale" priority="505">
      <colorScale>
        <cfvo type="min"/>
        <cfvo type="max"/>
        <color rgb="FFFF7128"/>
        <color rgb="FFFFEF9C"/>
      </colorScale>
    </cfRule>
  </conditionalFormatting>
  <conditionalFormatting sqref="M35:M39">
    <cfRule type="containsText" dxfId="1044" priority="476" operator="containsText" text="Moderado">
      <formula>NOT(ISERROR(SEARCH("Moderado",M35)))</formula>
    </cfRule>
    <cfRule type="containsText" dxfId="1043" priority="496" operator="containsText" text="Bajo">
      <formula>NOT(ISERROR(SEARCH("Bajo",M35)))</formula>
    </cfRule>
    <cfRule type="containsText" dxfId="1042" priority="497" operator="containsText" text="Moderado">
      <formula>NOT(ISERROR(SEARCH("Moderado",M35)))</formula>
    </cfRule>
    <cfRule type="containsText" dxfId="1041" priority="498" operator="containsText" text="Alto">
      <formula>NOT(ISERROR(SEARCH("Alto",M35)))</formula>
    </cfRule>
    <cfRule type="containsText" dxfId="1040" priority="499" operator="containsText" text="Extremo">
      <formula>NOT(ISERROR(SEARCH("Extremo",M35)))</formula>
    </cfRule>
    <cfRule type="colorScale" priority="500">
      <colorScale>
        <cfvo type="min"/>
        <cfvo type="max"/>
        <color rgb="FFFF7128"/>
        <color rgb="FFFFEF9C"/>
      </colorScale>
    </cfRule>
  </conditionalFormatting>
  <conditionalFormatting sqref="N35">
    <cfRule type="containsText" dxfId="1039" priority="490" operator="containsText" text="3- Moderado">
      <formula>NOT(ISERROR(SEARCH("3- Moderado",N35)))</formula>
    </cfRule>
    <cfRule type="containsText" dxfId="1038" priority="491" operator="containsText" text="6- Moderado">
      <formula>NOT(ISERROR(SEARCH("6- Moderado",N35)))</formula>
    </cfRule>
    <cfRule type="containsText" dxfId="1037" priority="492" operator="containsText" text="4- Moderado">
      <formula>NOT(ISERROR(SEARCH("4- Moderado",N35)))</formula>
    </cfRule>
    <cfRule type="containsText" dxfId="1036" priority="493" operator="containsText" text="3- Bajo">
      <formula>NOT(ISERROR(SEARCH("3- Bajo",N35)))</formula>
    </cfRule>
    <cfRule type="containsText" dxfId="1035" priority="494" operator="containsText" text="4- Bajo">
      <formula>NOT(ISERROR(SEARCH("4- Bajo",N35)))</formula>
    </cfRule>
    <cfRule type="containsText" dxfId="1034" priority="495" operator="containsText" text="1- Bajo">
      <formula>NOT(ISERROR(SEARCH("1- Bajo",N35)))</formula>
    </cfRule>
  </conditionalFormatting>
  <conditionalFormatting sqref="H35:H39">
    <cfRule type="containsText" dxfId="1033" priority="477" operator="containsText" text="Muy Alta">
      <formula>NOT(ISERROR(SEARCH("Muy Alta",H35)))</formula>
    </cfRule>
    <cfRule type="containsText" dxfId="1032" priority="478" operator="containsText" text="Alta">
      <formula>NOT(ISERROR(SEARCH("Alta",H35)))</formula>
    </cfRule>
    <cfRule type="containsText" dxfId="1031" priority="479" operator="containsText" text="Muy Alta">
      <formula>NOT(ISERROR(SEARCH("Muy Alta",H35)))</formula>
    </cfRule>
    <cfRule type="containsText" dxfId="1030" priority="484" operator="containsText" text="Muy Baja">
      <formula>NOT(ISERROR(SEARCH("Muy Baja",H35)))</formula>
    </cfRule>
    <cfRule type="containsText" dxfId="1029" priority="485" operator="containsText" text="Baja">
      <formula>NOT(ISERROR(SEARCH("Baja",H35)))</formula>
    </cfRule>
    <cfRule type="containsText" dxfId="1028" priority="486" operator="containsText" text="Media">
      <formula>NOT(ISERROR(SEARCH("Media",H35)))</formula>
    </cfRule>
    <cfRule type="containsText" dxfId="1027" priority="487" operator="containsText" text="Alta">
      <formula>NOT(ISERROR(SEARCH("Alta",H35)))</formula>
    </cfRule>
    <cfRule type="containsText" dxfId="1026" priority="489" operator="containsText" text="Muy Alta">
      <formula>NOT(ISERROR(SEARCH("Muy Alta",H35)))</formula>
    </cfRule>
  </conditionalFormatting>
  <conditionalFormatting sqref="I35:I39">
    <cfRule type="containsText" dxfId="1025" priority="480" operator="containsText" text="Catastrófico">
      <formula>NOT(ISERROR(SEARCH("Catastrófico",I35)))</formula>
    </cfRule>
    <cfRule type="containsText" dxfId="1024" priority="481" operator="containsText" text="Mayor">
      <formula>NOT(ISERROR(SEARCH("Mayor",I35)))</formula>
    </cfRule>
    <cfRule type="containsText" dxfId="1023" priority="482" operator="containsText" text="Menor">
      <formula>NOT(ISERROR(SEARCH("Menor",I35)))</formula>
    </cfRule>
    <cfRule type="containsText" dxfId="1022" priority="483" operator="containsText" text="Leve">
      <formula>NOT(ISERROR(SEARCH("Leve",I35)))</formula>
    </cfRule>
    <cfRule type="containsText" dxfId="1021" priority="488" operator="containsText" text="Moderado">
      <formula>NOT(ISERROR(SEARCH("Moderado",I35)))</formula>
    </cfRule>
  </conditionalFormatting>
  <conditionalFormatting sqref="K35:K39">
    <cfRule type="containsText" dxfId="1020" priority="475" operator="containsText" text="Media">
      <formula>NOT(ISERROR(SEARCH("Media",K35)))</formula>
    </cfRule>
  </conditionalFormatting>
  <conditionalFormatting sqref="L35:L39">
    <cfRule type="containsText" dxfId="1019" priority="474" operator="containsText" text="Moderado">
      <formula>NOT(ISERROR(SEARCH("Moderado",L35)))</formula>
    </cfRule>
  </conditionalFormatting>
  <conditionalFormatting sqref="J35:J39">
    <cfRule type="containsText" dxfId="1018" priority="473" operator="containsText" text="Moderado">
      <formula>NOT(ISERROR(SEARCH("Moderado",J35)))</formula>
    </cfRule>
  </conditionalFormatting>
  <conditionalFormatting sqref="J35:J39">
    <cfRule type="containsText" dxfId="1017" priority="471" operator="containsText" text="Bajo">
      <formula>NOT(ISERROR(SEARCH("Bajo",J35)))</formula>
    </cfRule>
    <cfRule type="containsText" dxfId="1016" priority="472" operator="containsText" text="Extremo">
      <formula>NOT(ISERROR(SEARCH("Extremo",J35)))</formula>
    </cfRule>
  </conditionalFormatting>
  <conditionalFormatting sqref="K35:K39">
    <cfRule type="containsText" dxfId="1015" priority="469" operator="containsText" text="Baja">
      <formula>NOT(ISERROR(SEARCH("Baja",K35)))</formula>
    </cfRule>
    <cfRule type="containsText" dxfId="1014" priority="470" operator="containsText" text="Muy Baja">
      <formula>NOT(ISERROR(SEARCH("Muy Baja",K35)))</formula>
    </cfRule>
  </conditionalFormatting>
  <conditionalFormatting sqref="K35:K39">
    <cfRule type="containsText" dxfId="1013" priority="467" operator="containsText" text="Muy Alta">
      <formula>NOT(ISERROR(SEARCH("Muy Alta",K35)))</formula>
    </cfRule>
    <cfRule type="containsText" dxfId="1012" priority="468" operator="containsText" text="Alta">
      <formula>NOT(ISERROR(SEARCH("Alta",K35)))</formula>
    </cfRule>
  </conditionalFormatting>
  <conditionalFormatting sqref="L35:L39">
    <cfRule type="containsText" dxfId="1011" priority="463" operator="containsText" text="Catastrófico">
      <formula>NOT(ISERROR(SEARCH("Catastrófico",L35)))</formula>
    </cfRule>
    <cfRule type="containsText" dxfId="1010" priority="464" operator="containsText" text="Mayor">
      <formula>NOT(ISERROR(SEARCH("Mayor",L35)))</formula>
    </cfRule>
    <cfRule type="containsText" dxfId="1009" priority="465" operator="containsText" text="Menor">
      <formula>NOT(ISERROR(SEARCH("Menor",L35)))</formula>
    </cfRule>
    <cfRule type="containsText" dxfId="1008" priority="466" operator="containsText" text="Leve">
      <formula>NOT(ISERROR(SEARCH("Leve",L35)))</formula>
    </cfRule>
  </conditionalFormatting>
  <conditionalFormatting sqref="K40:L40">
    <cfRule type="containsText" dxfId="1007" priority="457" operator="containsText" text="3- Moderado">
      <formula>NOT(ISERROR(SEARCH("3- Moderado",K40)))</formula>
    </cfRule>
    <cfRule type="containsText" dxfId="1006" priority="458" operator="containsText" text="6- Moderado">
      <formula>NOT(ISERROR(SEARCH("6- Moderado",K40)))</formula>
    </cfRule>
    <cfRule type="containsText" dxfId="1005" priority="459" operator="containsText" text="4- Moderado">
      <formula>NOT(ISERROR(SEARCH("4- Moderado",K40)))</formula>
    </cfRule>
    <cfRule type="containsText" dxfId="1004" priority="460" operator="containsText" text="3- Bajo">
      <formula>NOT(ISERROR(SEARCH("3- Bajo",K40)))</formula>
    </cfRule>
    <cfRule type="containsText" dxfId="1003" priority="461" operator="containsText" text="4- Bajo">
      <formula>NOT(ISERROR(SEARCH("4- Bajo",K40)))</formula>
    </cfRule>
    <cfRule type="containsText" dxfId="1002" priority="462" operator="containsText" text="1- Bajo">
      <formula>NOT(ISERROR(SEARCH("1- Bajo",K40)))</formula>
    </cfRule>
  </conditionalFormatting>
  <conditionalFormatting sqref="H40:I40">
    <cfRule type="containsText" dxfId="1001" priority="451" operator="containsText" text="3- Moderado">
      <formula>NOT(ISERROR(SEARCH("3- Moderado",H40)))</formula>
    </cfRule>
    <cfRule type="containsText" dxfId="1000" priority="452" operator="containsText" text="6- Moderado">
      <formula>NOT(ISERROR(SEARCH("6- Moderado",H40)))</formula>
    </cfRule>
    <cfRule type="containsText" dxfId="999" priority="453" operator="containsText" text="4- Moderado">
      <formula>NOT(ISERROR(SEARCH("4- Moderado",H40)))</formula>
    </cfRule>
    <cfRule type="containsText" dxfId="998" priority="454" operator="containsText" text="3- Bajo">
      <formula>NOT(ISERROR(SEARCH("3- Bajo",H40)))</formula>
    </cfRule>
    <cfRule type="containsText" dxfId="997" priority="455" operator="containsText" text="4- Bajo">
      <formula>NOT(ISERROR(SEARCH("4- Bajo",H40)))</formula>
    </cfRule>
    <cfRule type="containsText" dxfId="996" priority="456" operator="containsText" text="1- Bajo">
      <formula>NOT(ISERROR(SEARCH("1- Bajo",H40)))</formula>
    </cfRule>
  </conditionalFormatting>
  <conditionalFormatting sqref="A40 C40:E40">
    <cfRule type="containsText" dxfId="995" priority="445" operator="containsText" text="3- Moderado">
      <formula>NOT(ISERROR(SEARCH("3- Moderado",A40)))</formula>
    </cfRule>
    <cfRule type="containsText" dxfId="994" priority="446" operator="containsText" text="6- Moderado">
      <formula>NOT(ISERROR(SEARCH("6- Moderado",A40)))</formula>
    </cfRule>
    <cfRule type="containsText" dxfId="993" priority="447" operator="containsText" text="4- Moderado">
      <formula>NOT(ISERROR(SEARCH("4- Moderado",A40)))</formula>
    </cfRule>
    <cfRule type="containsText" dxfId="992" priority="448" operator="containsText" text="3- Bajo">
      <formula>NOT(ISERROR(SEARCH("3- Bajo",A40)))</formula>
    </cfRule>
    <cfRule type="containsText" dxfId="991" priority="449" operator="containsText" text="4- Bajo">
      <formula>NOT(ISERROR(SEARCH("4- Bajo",A40)))</formula>
    </cfRule>
    <cfRule type="containsText" dxfId="990" priority="450" operator="containsText" text="1- Bajo">
      <formula>NOT(ISERROR(SEARCH("1- Bajo",A40)))</formula>
    </cfRule>
  </conditionalFormatting>
  <conditionalFormatting sqref="F40:G40">
    <cfRule type="containsText" dxfId="989" priority="439" operator="containsText" text="3- Moderado">
      <formula>NOT(ISERROR(SEARCH("3- Moderado",F40)))</formula>
    </cfRule>
    <cfRule type="containsText" dxfId="988" priority="440" operator="containsText" text="6- Moderado">
      <formula>NOT(ISERROR(SEARCH("6- Moderado",F40)))</formula>
    </cfRule>
    <cfRule type="containsText" dxfId="987" priority="441" operator="containsText" text="4- Moderado">
      <formula>NOT(ISERROR(SEARCH("4- Moderado",F40)))</formula>
    </cfRule>
    <cfRule type="containsText" dxfId="986" priority="442" operator="containsText" text="3- Bajo">
      <formula>NOT(ISERROR(SEARCH("3- Bajo",F40)))</formula>
    </cfRule>
    <cfRule type="containsText" dxfId="985" priority="443" operator="containsText" text="4- Bajo">
      <formula>NOT(ISERROR(SEARCH("4- Bajo",F40)))</formula>
    </cfRule>
    <cfRule type="containsText" dxfId="984" priority="444" operator="containsText" text="1- Bajo">
      <formula>NOT(ISERROR(SEARCH("1- Bajo",F40)))</formula>
    </cfRule>
  </conditionalFormatting>
  <conditionalFormatting sqref="J40:J44">
    <cfRule type="containsText" dxfId="983" priority="434" operator="containsText" text="Bajo">
      <formula>NOT(ISERROR(SEARCH("Bajo",J40)))</formula>
    </cfRule>
    <cfRule type="containsText" dxfId="982" priority="435" operator="containsText" text="Moderado">
      <formula>NOT(ISERROR(SEARCH("Moderado",J40)))</formula>
    </cfRule>
    <cfRule type="containsText" dxfId="981" priority="436" operator="containsText" text="Alto">
      <formula>NOT(ISERROR(SEARCH("Alto",J40)))</formula>
    </cfRule>
    <cfRule type="containsText" dxfId="980" priority="437" operator="containsText" text="Extremo">
      <formula>NOT(ISERROR(SEARCH("Extremo",J40)))</formula>
    </cfRule>
    <cfRule type="colorScale" priority="438">
      <colorScale>
        <cfvo type="min"/>
        <cfvo type="max"/>
        <color rgb="FFFF7128"/>
        <color rgb="FFFFEF9C"/>
      </colorScale>
    </cfRule>
  </conditionalFormatting>
  <conditionalFormatting sqref="M40:M44">
    <cfRule type="containsText" dxfId="979" priority="409" operator="containsText" text="Moderado">
      <formula>NOT(ISERROR(SEARCH("Moderado",M40)))</formula>
    </cfRule>
    <cfRule type="containsText" dxfId="978" priority="429" operator="containsText" text="Bajo">
      <formula>NOT(ISERROR(SEARCH("Bajo",M40)))</formula>
    </cfRule>
    <cfRule type="containsText" dxfId="977" priority="430" operator="containsText" text="Moderado">
      <formula>NOT(ISERROR(SEARCH("Moderado",M40)))</formula>
    </cfRule>
    <cfRule type="containsText" dxfId="976" priority="431" operator="containsText" text="Alto">
      <formula>NOT(ISERROR(SEARCH("Alto",M40)))</formula>
    </cfRule>
    <cfRule type="containsText" dxfId="975" priority="432" operator="containsText" text="Extremo">
      <formula>NOT(ISERROR(SEARCH("Extremo",M40)))</formula>
    </cfRule>
    <cfRule type="colorScale" priority="433">
      <colorScale>
        <cfvo type="min"/>
        <cfvo type="max"/>
        <color rgb="FFFF7128"/>
        <color rgb="FFFFEF9C"/>
      </colorScale>
    </cfRule>
  </conditionalFormatting>
  <conditionalFormatting sqref="N40">
    <cfRule type="containsText" dxfId="974" priority="423" operator="containsText" text="3- Moderado">
      <formula>NOT(ISERROR(SEARCH("3- Moderado",N40)))</formula>
    </cfRule>
    <cfRule type="containsText" dxfId="973" priority="424" operator="containsText" text="6- Moderado">
      <formula>NOT(ISERROR(SEARCH("6- Moderado",N40)))</formula>
    </cfRule>
    <cfRule type="containsText" dxfId="972" priority="425" operator="containsText" text="4- Moderado">
      <formula>NOT(ISERROR(SEARCH("4- Moderado",N40)))</formula>
    </cfRule>
    <cfRule type="containsText" dxfId="971" priority="426" operator="containsText" text="3- Bajo">
      <formula>NOT(ISERROR(SEARCH("3- Bajo",N40)))</formula>
    </cfRule>
    <cfRule type="containsText" dxfId="970" priority="427" operator="containsText" text="4- Bajo">
      <formula>NOT(ISERROR(SEARCH("4- Bajo",N40)))</formula>
    </cfRule>
    <cfRule type="containsText" dxfId="969" priority="428" operator="containsText" text="1- Bajo">
      <formula>NOT(ISERROR(SEARCH("1- Bajo",N40)))</formula>
    </cfRule>
  </conditionalFormatting>
  <conditionalFormatting sqref="H40:H44">
    <cfRule type="containsText" dxfId="968" priority="410" operator="containsText" text="Muy Alta">
      <formula>NOT(ISERROR(SEARCH("Muy Alta",H40)))</formula>
    </cfRule>
    <cfRule type="containsText" dxfId="967" priority="411" operator="containsText" text="Alta">
      <formula>NOT(ISERROR(SEARCH("Alta",H40)))</formula>
    </cfRule>
    <cfRule type="containsText" dxfId="966" priority="412" operator="containsText" text="Muy Alta">
      <formula>NOT(ISERROR(SEARCH("Muy Alta",H40)))</formula>
    </cfRule>
    <cfRule type="containsText" dxfId="965" priority="417" operator="containsText" text="Muy Baja">
      <formula>NOT(ISERROR(SEARCH("Muy Baja",H40)))</formula>
    </cfRule>
    <cfRule type="containsText" dxfId="964" priority="418" operator="containsText" text="Baja">
      <formula>NOT(ISERROR(SEARCH("Baja",H40)))</formula>
    </cfRule>
    <cfRule type="containsText" dxfId="963" priority="419" operator="containsText" text="Media">
      <formula>NOT(ISERROR(SEARCH("Media",H40)))</formula>
    </cfRule>
    <cfRule type="containsText" dxfId="962" priority="420" operator="containsText" text="Alta">
      <formula>NOT(ISERROR(SEARCH("Alta",H40)))</formula>
    </cfRule>
    <cfRule type="containsText" dxfId="961" priority="422" operator="containsText" text="Muy Alta">
      <formula>NOT(ISERROR(SEARCH("Muy Alta",H40)))</formula>
    </cfRule>
  </conditionalFormatting>
  <conditionalFormatting sqref="I40:I44">
    <cfRule type="containsText" dxfId="960" priority="413" operator="containsText" text="Catastrófico">
      <formula>NOT(ISERROR(SEARCH("Catastrófico",I40)))</formula>
    </cfRule>
    <cfRule type="containsText" dxfId="959" priority="414" operator="containsText" text="Mayor">
      <formula>NOT(ISERROR(SEARCH("Mayor",I40)))</formula>
    </cfRule>
    <cfRule type="containsText" dxfId="958" priority="415" operator="containsText" text="Menor">
      <formula>NOT(ISERROR(SEARCH("Menor",I40)))</formula>
    </cfRule>
    <cfRule type="containsText" dxfId="957" priority="416" operator="containsText" text="Leve">
      <formula>NOT(ISERROR(SEARCH("Leve",I40)))</formula>
    </cfRule>
    <cfRule type="containsText" dxfId="956" priority="421" operator="containsText" text="Moderado">
      <formula>NOT(ISERROR(SEARCH("Moderado",I40)))</formula>
    </cfRule>
  </conditionalFormatting>
  <conditionalFormatting sqref="K40:K44">
    <cfRule type="containsText" dxfId="955" priority="408" operator="containsText" text="Media">
      <formula>NOT(ISERROR(SEARCH("Media",K40)))</formula>
    </cfRule>
  </conditionalFormatting>
  <conditionalFormatting sqref="L40:L44">
    <cfRule type="containsText" dxfId="954" priority="407" operator="containsText" text="Moderado">
      <formula>NOT(ISERROR(SEARCH("Moderado",L40)))</formula>
    </cfRule>
  </conditionalFormatting>
  <conditionalFormatting sqref="J40:J44">
    <cfRule type="containsText" dxfId="953" priority="406" operator="containsText" text="Moderado">
      <formula>NOT(ISERROR(SEARCH("Moderado",J40)))</formula>
    </cfRule>
  </conditionalFormatting>
  <conditionalFormatting sqref="J40:J44">
    <cfRule type="containsText" dxfId="952" priority="404" operator="containsText" text="Bajo">
      <formula>NOT(ISERROR(SEARCH("Bajo",J40)))</formula>
    </cfRule>
    <cfRule type="containsText" dxfId="951" priority="405" operator="containsText" text="Extremo">
      <formula>NOT(ISERROR(SEARCH("Extremo",J40)))</formula>
    </cfRule>
  </conditionalFormatting>
  <conditionalFormatting sqref="K40:K44">
    <cfRule type="containsText" dxfId="950" priority="402" operator="containsText" text="Baja">
      <formula>NOT(ISERROR(SEARCH("Baja",K40)))</formula>
    </cfRule>
    <cfRule type="containsText" dxfId="949" priority="403" operator="containsText" text="Muy Baja">
      <formula>NOT(ISERROR(SEARCH("Muy Baja",K40)))</formula>
    </cfRule>
  </conditionalFormatting>
  <conditionalFormatting sqref="K40:K44">
    <cfRule type="containsText" dxfId="948" priority="400" operator="containsText" text="Muy Alta">
      <formula>NOT(ISERROR(SEARCH("Muy Alta",K40)))</formula>
    </cfRule>
    <cfRule type="containsText" dxfId="947" priority="401" operator="containsText" text="Alta">
      <formula>NOT(ISERROR(SEARCH("Alta",K40)))</formula>
    </cfRule>
  </conditionalFormatting>
  <conditionalFormatting sqref="L40:L44">
    <cfRule type="containsText" dxfId="946" priority="396" operator="containsText" text="Catastrófico">
      <formula>NOT(ISERROR(SEARCH("Catastrófico",L40)))</formula>
    </cfRule>
    <cfRule type="containsText" dxfId="945" priority="397" operator="containsText" text="Mayor">
      <formula>NOT(ISERROR(SEARCH("Mayor",L40)))</formula>
    </cfRule>
    <cfRule type="containsText" dxfId="944" priority="398" operator="containsText" text="Menor">
      <formula>NOT(ISERROR(SEARCH("Menor",L40)))</formula>
    </cfRule>
    <cfRule type="containsText" dxfId="943" priority="399" operator="containsText" text="Leve">
      <formula>NOT(ISERROR(SEARCH("Leve",L40)))</formula>
    </cfRule>
  </conditionalFormatting>
  <conditionalFormatting sqref="K45:L45">
    <cfRule type="containsText" dxfId="942" priority="390" operator="containsText" text="3- Moderado">
      <formula>NOT(ISERROR(SEARCH("3- Moderado",K45)))</formula>
    </cfRule>
    <cfRule type="containsText" dxfId="941" priority="391" operator="containsText" text="6- Moderado">
      <formula>NOT(ISERROR(SEARCH("6- Moderado",K45)))</formula>
    </cfRule>
    <cfRule type="containsText" dxfId="940" priority="392" operator="containsText" text="4- Moderado">
      <formula>NOT(ISERROR(SEARCH("4- Moderado",K45)))</formula>
    </cfRule>
    <cfRule type="containsText" dxfId="939" priority="393" operator="containsText" text="3- Bajo">
      <formula>NOT(ISERROR(SEARCH("3- Bajo",K45)))</formula>
    </cfRule>
    <cfRule type="containsText" dxfId="938" priority="394" operator="containsText" text="4- Bajo">
      <formula>NOT(ISERROR(SEARCH("4- Bajo",K45)))</formula>
    </cfRule>
    <cfRule type="containsText" dxfId="937" priority="395" operator="containsText" text="1- Bajo">
      <formula>NOT(ISERROR(SEARCH("1- Bajo",K45)))</formula>
    </cfRule>
  </conditionalFormatting>
  <conditionalFormatting sqref="H45:I45">
    <cfRule type="containsText" dxfId="936" priority="384" operator="containsText" text="3- Moderado">
      <formula>NOT(ISERROR(SEARCH("3- Moderado",H45)))</formula>
    </cfRule>
    <cfRule type="containsText" dxfId="935" priority="385" operator="containsText" text="6- Moderado">
      <formula>NOT(ISERROR(SEARCH("6- Moderado",H45)))</formula>
    </cfRule>
    <cfRule type="containsText" dxfId="934" priority="386" operator="containsText" text="4- Moderado">
      <formula>NOT(ISERROR(SEARCH("4- Moderado",H45)))</formula>
    </cfRule>
    <cfRule type="containsText" dxfId="933" priority="387" operator="containsText" text="3- Bajo">
      <formula>NOT(ISERROR(SEARCH("3- Bajo",H45)))</formula>
    </cfRule>
    <cfRule type="containsText" dxfId="932" priority="388" operator="containsText" text="4- Bajo">
      <formula>NOT(ISERROR(SEARCH("4- Bajo",H45)))</formula>
    </cfRule>
    <cfRule type="containsText" dxfId="931" priority="389" operator="containsText" text="1- Bajo">
      <formula>NOT(ISERROR(SEARCH("1- Bajo",H45)))</formula>
    </cfRule>
  </conditionalFormatting>
  <conditionalFormatting sqref="A45 C45:E45">
    <cfRule type="containsText" dxfId="930" priority="378" operator="containsText" text="3- Moderado">
      <formula>NOT(ISERROR(SEARCH("3- Moderado",A45)))</formula>
    </cfRule>
    <cfRule type="containsText" dxfId="929" priority="379" operator="containsText" text="6- Moderado">
      <formula>NOT(ISERROR(SEARCH("6- Moderado",A45)))</formula>
    </cfRule>
    <cfRule type="containsText" dxfId="928" priority="380" operator="containsText" text="4- Moderado">
      <formula>NOT(ISERROR(SEARCH("4- Moderado",A45)))</formula>
    </cfRule>
    <cfRule type="containsText" dxfId="927" priority="381" operator="containsText" text="3- Bajo">
      <formula>NOT(ISERROR(SEARCH("3- Bajo",A45)))</formula>
    </cfRule>
    <cfRule type="containsText" dxfId="926" priority="382" operator="containsText" text="4- Bajo">
      <formula>NOT(ISERROR(SEARCH("4- Bajo",A45)))</formula>
    </cfRule>
    <cfRule type="containsText" dxfId="925" priority="383" operator="containsText" text="1- Bajo">
      <formula>NOT(ISERROR(SEARCH("1- Bajo",A45)))</formula>
    </cfRule>
  </conditionalFormatting>
  <conditionalFormatting sqref="F45:G45">
    <cfRule type="containsText" dxfId="924" priority="372" operator="containsText" text="3- Moderado">
      <formula>NOT(ISERROR(SEARCH("3- Moderado",F45)))</formula>
    </cfRule>
    <cfRule type="containsText" dxfId="923" priority="373" operator="containsText" text="6- Moderado">
      <formula>NOT(ISERROR(SEARCH("6- Moderado",F45)))</formula>
    </cfRule>
    <cfRule type="containsText" dxfId="922" priority="374" operator="containsText" text="4- Moderado">
      <formula>NOT(ISERROR(SEARCH("4- Moderado",F45)))</formula>
    </cfRule>
    <cfRule type="containsText" dxfId="921" priority="375" operator="containsText" text="3- Bajo">
      <formula>NOT(ISERROR(SEARCH("3- Bajo",F45)))</formula>
    </cfRule>
    <cfRule type="containsText" dxfId="920" priority="376" operator="containsText" text="4- Bajo">
      <formula>NOT(ISERROR(SEARCH("4- Bajo",F45)))</formula>
    </cfRule>
    <cfRule type="containsText" dxfId="919" priority="377" operator="containsText" text="1- Bajo">
      <formula>NOT(ISERROR(SEARCH("1- Bajo",F45)))</formula>
    </cfRule>
  </conditionalFormatting>
  <conditionalFormatting sqref="J45:J49">
    <cfRule type="containsText" dxfId="918" priority="367" operator="containsText" text="Bajo">
      <formula>NOT(ISERROR(SEARCH("Bajo",J45)))</formula>
    </cfRule>
    <cfRule type="containsText" dxfId="917" priority="368" operator="containsText" text="Moderado">
      <formula>NOT(ISERROR(SEARCH("Moderado",J45)))</formula>
    </cfRule>
    <cfRule type="containsText" dxfId="916" priority="369" operator="containsText" text="Alto">
      <formula>NOT(ISERROR(SEARCH("Alto",J45)))</formula>
    </cfRule>
    <cfRule type="containsText" dxfId="915" priority="370" operator="containsText" text="Extremo">
      <formula>NOT(ISERROR(SEARCH("Extremo",J45)))</formula>
    </cfRule>
    <cfRule type="colorScale" priority="371">
      <colorScale>
        <cfvo type="min"/>
        <cfvo type="max"/>
        <color rgb="FFFF7128"/>
        <color rgb="FFFFEF9C"/>
      </colorScale>
    </cfRule>
  </conditionalFormatting>
  <conditionalFormatting sqref="M45:M49">
    <cfRule type="containsText" dxfId="914" priority="342" operator="containsText" text="Moderado">
      <formula>NOT(ISERROR(SEARCH("Moderado",M45)))</formula>
    </cfRule>
    <cfRule type="containsText" dxfId="913" priority="362" operator="containsText" text="Bajo">
      <formula>NOT(ISERROR(SEARCH("Bajo",M45)))</formula>
    </cfRule>
    <cfRule type="containsText" dxfId="912" priority="363" operator="containsText" text="Moderado">
      <formula>NOT(ISERROR(SEARCH("Moderado",M45)))</formula>
    </cfRule>
    <cfRule type="containsText" dxfId="911" priority="364" operator="containsText" text="Alto">
      <formula>NOT(ISERROR(SEARCH("Alto",M45)))</formula>
    </cfRule>
    <cfRule type="containsText" dxfId="910" priority="365" operator="containsText" text="Extremo">
      <formula>NOT(ISERROR(SEARCH("Extremo",M45)))</formula>
    </cfRule>
    <cfRule type="colorScale" priority="366">
      <colorScale>
        <cfvo type="min"/>
        <cfvo type="max"/>
        <color rgb="FFFF7128"/>
        <color rgb="FFFFEF9C"/>
      </colorScale>
    </cfRule>
  </conditionalFormatting>
  <conditionalFormatting sqref="N45">
    <cfRule type="containsText" dxfId="909" priority="356" operator="containsText" text="3- Moderado">
      <formula>NOT(ISERROR(SEARCH("3- Moderado",N45)))</formula>
    </cfRule>
    <cfRule type="containsText" dxfId="908" priority="357" operator="containsText" text="6- Moderado">
      <formula>NOT(ISERROR(SEARCH("6- Moderado",N45)))</formula>
    </cfRule>
    <cfRule type="containsText" dxfId="907" priority="358" operator="containsText" text="4- Moderado">
      <formula>NOT(ISERROR(SEARCH("4- Moderado",N45)))</formula>
    </cfRule>
    <cfRule type="containsText" dxfId="906" priority="359" operator="containsText" text="3- Bajo">
      <formula>NOT(ISERROR(SEARCH("3- Bajo",N45)))</formula>
    </cfRule>
    <cfRule type="containsText" dxfId="905" priority="360" operator="containsText" text="4- Bajo">
      <formula>NOT(ISERROR(SEARCH("4- Bajo",N45)))</formula>
    </cfRule>
    <cfRule type="containsText" dxfId="904" priority="361" operator="containsText" text="1- Bajo">
      <formula>NOT(ISERROR(SEARCH("1- Bajo",N45)))</formula>
    </cfRule>
  </conditionalFormatting>
  <conditionalFormatting sqref="H45:H49">
    <cfRule type="containsText" dxfId="903" priority="343" operator="containsText" text="Muy Alta">
      <formula>NOT(ISERROR(SEARCH("Muy Alta",H45)))</formula>
    </cfRule>
    <cfRule type="containsText" dxfId="902" priority="344" operator="containsText" text="Alta">
      <formula>NOT(ISERROR(SEARCH("Alta",H45)))</formula>
    </cfRule>
    <cfRule type="containsText" dxfId="901" priority="345" operator="containsText" text="Muy Alta">
      <formula>NOT(ISERROR(SEARCH("Muy Alta",H45)))</formula>
    </cfRule>
    <cfRule type="containsText" dxfId="900" priority="350" operator="containsText" text="Muy Baja">
      <formula>NOT(ISERROR(SEARCH("Muy Baja",H45)))</formula>
    </cfRule>
    <cfRule type="containsText" dxfId="899" priority="351" operator="containsText" text="Baja">
      <formula>NOT(ISERROR(SEARCH("Baja",H45)))</formula>
    </cfRule>
    <cfRule type="containsText" dxfId="898" priority="352" operator="containsText" text="Media">
      <formula>NOT(ISERROR(SEARCH("Media",H45)))</formula>
    </cfRule>
    <cfRule type="containsText" dxfId="897" priority="353" operator="containsText" text="Alta">
      <formula>NOT(ISERROR(SEARCH("Alta",H45)))</formula>
    </cfRule>
    <cfRule type="containsText" dxfId="896" priority="355" operator="containsText" text="Muy Alta">
      <formula>NOT(ISERROR(SEARCH("Muy Alta",H45)))</formula>
    </cfRule>
  </conditionalFormatting>
  <conditionalFormatting sqref="I45:I49">
    <cfRule type="containsText" dxfId="895" priority="346" operator="containsText" text="Catastrófico">
      <formula>NOT(ISERROR(SEARCH("Catastrófico",I45)))</formula>
    </cfRule>
    <cfRule type="containsText" dxfId="894" priority="347" operator="containsText" text="Mayor">
      <formula>NOT(ISERROR(SEARCH("Mayor",I45)))</formula>
    </cfRule>
    <cfRule type="containsText" dxfId="893" priority="348" operator="containsText" text="Menor">
      <formula>NOT(ISERROR(SEARCH("Menor",I45)))</formula>
    </cfRule>
    <cfRule type="containsText" dxfId="892" priority="349" operator="containsText" text="Leve">
      <formula>NOT(ISERROR(SEARCH("Leve",I45)))</formula>
    </cfRule>
    <cfRule type="containsText" dxfId="891" priority="354" operator="containsText" text="Moderado">
      <formula>NOT(ISERROR(SEARCH("Moderado",I45)))</formula>
    </cfRule>
  </conditionalFormatting>
  <conditionalFormatting sqref="K45:K49">
    <cfRule type="containsText" dxfId="890" priority="341" operator="containsText" text="Media">
      <formula>NOT(ISERROR(SEARCH("Media",K45)))</formula>
    </cfRule>
  </conditionalFormatting>
  <conditionalFormatting sqref="L45:L49">
    <cfRule type="containsText" dxfId="889" priority="340" operator="containsText" text="Moderado">
      <formula>NOT(ISERROR(SEARCH("Moderado",L45)))</formula>
    </cfRule>
  </conditionalFormatting>
  <conditionalFormatting sqref="J45:J49">
    <cfRule type="containsText" dxfId="888" priority="339" operator="containsText" text="Moderado">
      <formula>NOT(ISERROR(SEARCH("Moderado",J45)))</formula>
    </cfRule>
  </conditionalFormatting>
  <conditionalFormatting sqref="J45:J49">
    <cfRule type="containsText" dxfId="887" priority="337" operator="containsText" text="Bajo">
      <formula>NOT(ISERROR(SEARCH("Bajo",J45)))</formula>
    </cfRule>
    <cfRule type="containsText" dxfId="886" priority="338" operator="containsText" text="Extremo">
      <formula>NOT(ISERROR(SEARCH("Extremo",J45)))</formula>
    </cfRule>
  </conditionalFormatting>
  <conditionalFormatting sqref="K45:K49">
    <cfRule type="containsText" dxfId="885" priority="335" operator="containsText" text="Baja">
      <formula>NOT(ISERROR(SEARCH("Baja",K45)))</formula>
    </cfRule>
    <cfRule type="containsText" dxfId="884" priority="336" operator="containsText" text="Muy Baja">
      <formula>NOT(ISERROR(SEARCH("Muy Baja",K45)))</formula>
    </cfRule>
  </conditionalFormatting>
  <conditionalFormatting sqref="K45:K49">
    <cfRule type="containsText" dxfId="883" priority="333" operator="containsText" text="Muy Alta">
      <formula>NOT(ISERROR(SEARCH("Muy Alta",K45)))</formula>
    </cfRule>
    <cfRule type="containsText" dxfId="882" priority="334" operator="containsText" text="Alta">
      <formula>NOT(ISERROR(SEARCH("Alta",K45)))</formula>
    </cfRule>
  </conditionalFormatting>
  <conditionalFormatting sqref="L45:L49">
    <cfRule type="containsText" dxfId="881" priority="329" operator="containsText" text="Catastrófico">
      <formula>NOT(ISERROR(SEARCH("Catastrófico",L45)))</formula>
    </cfRule>
    <cfRule type="containsText" dxfId="880" priority="330" operator="containsText" text="Mayor">
      <formula>NOT(ISERROR(SEARCH("Mayor",L45)))</formula>
    </cfRule>
    <cfRule type="containsText" dxfId="879" priority="331" operator="containsText" text="Menor">
      <formula>NOT(ISERROR(SEARCH("Menor",L45)))</formula>
    </cfRule>
    <cfRule type="containsText" dxfId="878" priority="332" operator="containsText" text="Leve">
      <formula>NOT(ISERROR(SEARCH("Leve",L45)))</formula>
    </cfRule>
  </conditionalFormatting>
  <conditionalFormatting sqref="K50:L50">
    <cfRule type="containsText" dxfId="877" priority="323" operator="containsText" text="3- Moderado">
      <formula>NOT(ISERROR(SEARCH("3- Moderado",K50)))</formula>
    </cfRule>
    <cfRule type="containsText" dxfId="876" priority="324" operator="containsText" text="6- Moderado">
      <formula>NOT(ISERROR(SEARCH("6- Moderado",K50)))</formula>
    </cfRule>
    <cfRule type="containsText" dxfId="875" priority="325" operator="containsText" text="4- Moderado">
      <formula>NOT(ISERROR(SEARCH("4- Moderado",K50)))</formula>
    </cfRule>
    <cfRule type="containsText" dxfId="874" priority="326" operator="containsText" text="3- Bajo">
      <formula>NOT(ISERROR(SEARCH("3- Bajo",K50)))</formula>
    </cfRule>
    <cfRule type="containsText" dxfId="873" priority="327" operator="containsText" text="4- Bajo">
      <formula>NOT(ISERROR(SEARCH("4- Bajo",K50)))</formula>
    </cfRule>
    <cfRule type="containsText" dxfId="872" priority="328" operator="containsText" text="1- Bajo">
      <formula>NOT(ISERROR(SEARCH("1- Bajo",K50)))</formula>
    </cfRule>
  </conditionalFormatting>
  <conditionalFormatting sqref="H50:I50">
    <cfRule type="containsText" dxfId="871" priority="317" operator="containsText" text="3- Moderado">
      <formula>NOT(ISERROR(SEARCH("3- Moderado",H50)))</formula>
    </cfRule>
    <cfRule type="containsText" dxfId="870" priority="318" operator="containsText" text="6- Moderado">
      <formula>NOT(ISERROR(SEARCH("6- Moderado",H50)))</formula>
    </cfRule>
    <cfRule type="containsText" dxfId="869" priority="319" operator="containsText" text="4- Moderado">
      <formula>NOT(ISERROR(SEARCH("4- Moderado",H50)))</formula>
    </cfRule>
    <cfRule type="containsText" dxfId="868" priority="320" operator="containsText" text="3- Bajo">
      <formula>NOT(ISERROR(SEARCH("3- Bajo",H50)))</formula>
    </cfRule>
    <cfRule type="containsText" dxfId="867" priority="321" operator="containsText" text="4- Bajo">
      <formula>NOT(ISERROR(SEARCH("4- Bajo",H50)))</formula>
    </cfRule>
    <cfRule type="containsText" dxfId="866" priority="322" operator="containsText" text="1- Bajo">
      <formula>NOT(ISERROR(SEARCH("1- Bajo",H50)))</formula>
    </cfRule>
  </conditionalFormatting>
  <conditionalFormatting sqref="A50 C50:E50">
    <cfRule type="containsText" dxfId="865" priority="311" operator="containsText" text="3- Moderado">
      <formula>NOT(ISERROR(SEARCH("3- Moderado",A50)))</formula>
    </cfRule>
    <cfRule type="containsText" dxfId="864" priority="312" operator="containsText" text="6- Moderado">
      <formula>NOT(ISERROR(SEARCH("6- Moderado",A50)))</formula>
    </cfRule>
    <cfRule type="containsText" dxfId="863" priority="313" operator="containsText" text="4- Moderado">
      <formula>NOT(ISERROR(SEARCH("4- Moderado",A50)))</formula>
    </cfRule>
    <cfRule type="containsText" dxfId="862" priority="314" operator="containsText" text="3- Bajo">
      <formula>NOT(ISERROR(SEARCH("3- Bajo",A50)))</formula>
    </cfRule>
    <cfRule type="containsText" dxfId="861" priority="315" operator="containsText" text="4- Bajo">
      <formula>NOT(ISERROR(SEARCH("4- Bajo",A50)))</formula>
    </cfRule>
    <cfRule type="containsText" dxfId="860" priority="316" operator="containsText" text="1- Bajo">
      <formula>NOT(ISERROR(SEARCH("1- Bajo",A50)))</formula>
    </cfRule>
  </conditionalFormatting>
  <conditionalFormatting sqref="F50:G50">
    <cfRule type="containsText" dxfId="859" priority="305" operator="containsText" text="3- Moderado">
      <formula>NOT(ISERROR(SEARCH("3- Moderado",F50)))</formula>
    </cfRule>
    <cfRule type="containsText" dxfId="858" priority="306" operator="containsText" text="6- Moderado">
      <formula>NOT(ISERROR(SEARCH("6- Moderado",F50)))</formula>
    </cfRule>
    <cfRule type="containsText" dxfId="857" priority="307" operator="containsText" text="4- Moderado">
      <formula>NOT(ISERROR(SEARCH("4- Moderado",F50)))</formula>
    </cfRule>
    <cfRule type="containsText" dxfId="856" priority="308" operator="containsText" text="3- Bajo">
      <formula>NOT(ISERROR(SEARCH("3- Bajo",F50)))</formula>
    </cfRule>
    <cfRule type="containsText" dxfId="855" priority="309" operator="containsText" text="4- Bajo">
      <formula>NOT(ISERROR(SEARCH("4- Bajo",F50)))</formula>
    </cfRule>
    <cfRule type="containsText" dxfId="854" priority="310" operator="containsText" text="1- Bajo">
      <formula>NOT(ISERROR(SEARCH("1- Bajo",F50)))</formula>
    </cfRule>
  </conditionalFormatting>
  <conditionalFormatting sqref="J50:J54">
    <cfRule type="containsText" dxfId="853" priority="300" operator="containsText" text="Bajo">
      <formula>NOT(ISERROR(SEARCH("Bajo",J50)))</formula>
    </cfRule>
    <cfRule type="containsText" dxfId="852" priority="301" operator="containsText" text="Moderado">
      <formula>NOT(ISERROR(SEARCH("Moderado",J50)))</formula>
    </cfRule>
    <cfRule type="containsText" dxfId="851" priority="302" operator="containsText" text="Alto">
      <formula>NOT(ISERROR(SEARCH("Alto",J50)))</formula>
    </cfRule>
    <cfRule type="containsText" dxfId="850" priority="303" operator="containsText" text="Extremo">
      <formula>NOT(ISERROR(SEARCH("Extremo",J50)))</formula>
    </cfRule>
    <cfRule type="colorScale" priority="304">
      <colorScale>
        <cfvo type="min"/>
        <cfvo type="max"/>
        <color rgb="FFFF7128"/>
        <color rgb="FFFFEF9C"/>
      </colorScale>
    </cfRule>
  </conditionalFormatting>
  <conditionalFormatting sqref="M50:M54">
    <cfRule type="containsText" dxfId="849" priority="275" operator="containsText" text="Moderado">
      <formula>NOT(ISERROR(SEARCH("Moderado",M50)))</formula>
    </cfRule>
    <cfRule type="containsText" dxfId="848" priority="295" operator="containsText" text="Bajo">
      <formula>NOT(ISERROR(SEARCH("Bajo",M50)))</formula>
    </cfRule>
    <cfRule type="containsText" dxfId="847" priority="296" operator="containsText" text="Moderado">
      <formula>NOT(ISERROR(SEARCH("Moderado",M50)))</formula>
    </cfRule>
    <cfRule type="containsText" dxfId="846" priority="297" operator="containsText" text="Alto">
      <formula>NOT(ISERROR(SEARCH("Alto",M50)))</formula>
    </cfRule>
    <cfRule type="containsText" dxfId="845" priority="298" operator="containsText" text="Extremo">
      <formula>NOT(ISERROR(SEARCH("Extremo",M50)))</formula>
    </cfRule>
    <cfRule type="colorScale" priority="299">
      <colorScale>
        <cfvo type="min"/>
        <cfvo type="max"/>
        <color rgb="FFFF7128"/>
        <color rgb="FFFFEF9C"/>
      </colorScale>
    </cfRule>
  </conditionalFormatting>
  <conditionalFormatting sqref="N50">
    <cfRule type="containsText" dxfId="844" priority="289" operator="containsText" text="3- Moderado">
      <formula>NOT(ISERROR(SEARCH("3- Moderado",N50)))</formula>
    </cfRule>
    <cfRule type="containsText" dxfId="843" priority="290" operator="containsText" text="6- Moderado">
      <formula>NOT(ISERROR(SEARCH("6- Moderado",N50)))</formula>
    </cfRule>
    <cfRule type="containsText" dxfId="842" priority="291" operator="containsText" text="4- Moderado">
      <formula>NOT(ISERROR(SEARCH("4- Moderado",N50)))</formula>
    </cfRule>
    <cfRule type="containsText" dxfId="841" priority="292" operator="containsText" text="3- Bajo">
      <formula>NOT(ISERROR(SEARCH("3- Bajo",N50)))</formula>
    </cfRule>
    <cfRule type="containsText" dxfId="840" priority="293" operator="containsText" text="4- Bajo">
      <formula>NOT(ISERROR(SEARCH("4- Bajo",N50)))</formula>
    </cfRule>
    <cfRule type="containsText" dxfId="839" priority="294" operator="containsText" text="1- Bajo">
      <formula>NOT(ISERROR(SEARCH("1- Bajo",N50)))</formula>
    </cfRule>
  </conditionalFormatting>
  <conditionalFormatting sqref="H50:H54">
    <cfRule type="containsText" dxfId="838" priority="276" operator="containsText" text="Muy Alta">
      <formula>NOT(ISERROR(SEARCH("Muy Alta",H50)))</formula>
    </cfRule>
    <cfRule type="containsText" dxfId="837" priority="277" operator="containsText" text="Alta">
      <formula>NOT(ISERROR(SEARCH("Alta",H50)))</formula>
    </cfRule>
    <cfRule type="containsText" dxfId="836" priority="278" operator="containsText" text="Muy Alta">
      <formula>NOT(ISERROR(SEARCH("Muy Alta",H50)))</formula>
    </cfRule>
    <cfRule type="containsText" dxfId="835" priority="283" operator="containsText" text="Muy Baja">
      <formula>NOT(ISERROR(SEARCH("Muy Baja",H50)))</formula>
    </cfRule>
    <cfRule type="containsText" dxfId="834" priority="284" operator="containsText" text="Baja">
      <formula>NOT(ISERROR(SEARCH("Baja",H50)))</formula>
    </cfRule>
    <cfRule type="containsText" dxfId="833" priority="285" operator="containsText" text="Media">
      <formula>NOT(ISERROR(SEARCH("Media",H50)))</formula>
    </cfRule>
    <cfRule type="containsText" dxfId="832" priority="286" operator="containsText" text="Alta">
      <formula>NOT(ISERROR(SEARCH("Alta",H50)))</formula>
    </cfRule>
    <cfRule type="containsText" dxfId="831" priority="288" operator="containsText" text="Muy Alta">
      <formula>NOT(ISERROR(SEARCH("Muy Alta",H50)))</formula>
    </cfRule>
  </conditionalFormatting>
  <conditionalFormatting sqref="I50:I54">
    <cfRule type="containsText" dxfId="830" priority="279" operator="containsText" text="Catastrófico">
      <formula>NOT(ISERROR(SEARCH("Catastrófico",I50)))</formula>
    </cfRule>
    <cfRule type="containsText" dxfId="829" priority="280" operator="containsText" text="Mayor">
      <formula>NOT(ISERROR(SEARCH("Mayor",I50)))</formula>
    </cfRule>
    <cfRule type="containsText" dxfId="828" priority="281" operator="containsText" text="Menor">
      <formula>NOT(ISERROR(SEARCH("Menor",I50)))</formula>
    </cfRule>
    <cfRule type="containsText" dxfId="827" priority="282" operator="containsText" text="Leve">
      <formula>NOT(ISERROR(SEARCH("Leve",I50)))</formula>
    </cfRule>
    <cfRule type="containsText" dxfId="826" priority="287" operator="containsText" text="Moderado">
      <formula>NOT(ISERROR(SEARCH("Moderado",I50)))</formula>
    </cfRule>
  </conditionalFormatting>
  <conditionalFormatting sqref="K50:K54">
    <cfRule type="containsText" dxfId="825" priority="274" operator="containsText" text="Media">
      <formula>NOT(ISERROR(SEARCH("Media",K50)))</formula>
    </cfRule>
  </conditionalFormatting>
  <conditionalFormatting sqref="L50:L54">
    <cfRule type="containsText" dxfId="824" priority="273" operator="containsText" text="Moderado">
      <formula>NOT(ISERROR(SEARCH("Moderado",L50)))</formula>
    </cfRule>
  </conditionalFormatting>
  <conditionalFormatting sqref="J50:J54">
    <cfRule type="containsText" dxfId="823" priority="272" operator="containsText" text="Moderado">
      <formula>NOT(ISERROR(SEARCH("Moderado",J50)))</formula>
    </cfRule>
  </conditionalFormatting>
  <conditionalFormatting sqref="J50:J54">
    <cfRule type="containsText" dxfId="822" priority="270" operator="containsText" text="Bajo">
      <formula>NOT(ISERROR(SEARCH("Bajo",J50)))</formula>
    </cfRule>
    <cfRule type="containsText" dxfId="821" priority="271" operator="containsText" text="Extremo">
      <formula>NOT(ISERROR(SEARCH("Extremo",J50)))</formula>
    </cfRule>
  </conditionalFormatting>
  <conditionalFormatting sqref="K50:K54">
    <cfRule type="containsText" dxfId="820" priority="268" operator="containsText" text="Baja">
      <formula>NOT(ISERROR(SEARCH("Baja",K50)))</formula>
    </cfRule>
    <cfRule type="containsText" dxfId="819" priority="269" operator="containsText" text="Muy Baja">
      <formula>NOT(ISERROR(SEARCH("Muy Baja",K50)))</formula>
    </cfRule>
  </conditionalFormatting>
  <conditionalFormatting sqref="K50:K54">
    <cfRule type="containsText" dxfId="818" priority="266" operator="containsText" text="Muy Alta">
      <formula>NOT(ISERROR(SEARCH("Muy Alta",K50)))</formula>
    </cfRule>
    <cfRule type="containsText" dxfId="817" priority="267" operator="containsText" text="Alta">
      <formula>NOT(ISERROR(SEARCH("Alta",K50)))</formula>
    </cfRule>
  </conditionalFormatting>
  <conditionalFormatting sqref="L50:L54">
    <cfRule type="containsText" dxfId="816" priority="262" operator="containsText" text="Catastrófico">
      <formula>NOT(ISERROR(SEARCH("Catastrófico",L50)))</formula>
    </cfRule>
    <cfRule type="containsText" dxfId="815" priority="263" operator="containsText" text="Mayor">
      <formula>NOT(ISERROR(SEARCH("Mayor",L50)))</formula>
    </cfRule>
    <cfRule type="containsText" dxfId="814" priority="264" operator="containsText" text="Menor">
      <formula>NOT(ISERROR(SEARCH("Menor",L50)))</formula>
    </cfRule>
    <cfRule type="containsText" dxfId="813" priority="265" operator="containsText" text="Leve">
      <formula>NOT(ISERROR(SEARCH("Leve",L50)))</formula>
    </cfRule>
  </conditionalFormatting>
  <conditionalFormatting sqref="K60:L60">
    <cfRule type="containsText" dxfId="812" priority="256" operator="containsText" text="3- Moderado">
      <formula>NOT(ISERROR(SEARCH("3- Moderado",K60)))</formula>
    </cfRule>
    <cfRule type="containsText" dxfId="811" priority="257" operator="containsText" text="6- Moderado">
      <formula>NOT(ISERROR(SEARCH("6- Moderado",K60)))</formula>
    </cfRule>
    <cfRule type="containsText" dxfId="810" priority="258" operator="containsText" text="4- Moderado">
      <formula>NOT(ISERROR(SEARCH("4- Moderado",K60)))</formula>
    </cfRule>
    <cfRule type="containsText" dxfId="809" priority="259" operator="containsText" text="3- Bajo">
      <formula>NOT(ISERROR(SEARCH("3- Bajo",K60)))</formula>
    </cfRule>
    <cfRule type="containsText" dxfId="808" priority="260" operator="containsText" text="4- Bajo">
      <formula>NOT(ISERROR(SEARCH("4- Bajo",K60)))</formula>
    </cfRule>
    <cfRule type="containsText" dxfId="807" priority="261" operator="containsText" text="1- Bajo">
      <formula>NOT(ISERROR(SEARCH("1- Bajo",K60)))</formula>
    </cfRule>
  </conditionalFormatting>
  <conditionalFormatting sqref="H60:I60">
    <cfRule type="containsText" dxfId="806" priority="250" operator="containsText" text="3- Moderado">
      <formula>NOT(ISERROR(SEARCH("3- Moderado",H60)))</formula>
    </cfRule>
    <cfRule type="containsText" dxfId="805" priority="251" operator="containsText" text="6- Moderado">
      <formula>NOT(ISERROR(SEARCH("6- Moderado",H60)))</formula>
    </cfRule>
    <cfRule type="containsText" dxfId="804" priority="252" operator="containsText" text="4- Moderado">
      <formula>NOT(ISERROR(SEARCH("4- Moderado",H60)))</formula>
    </cfRule>
    <cfRule type="containsText" dxfId="803" priority="253" operator="containsText" text="3- Bajo">
      <formula>NOT(ISERROR(SEARCH("3- Bajo",H60)))</formula>
    </cfRule>
    <cfRule type="containsText" dxfId="802" priority="254" operator="containsText" text="4- Bajo">
      <formula>NOT(ISERROR(SEARCH("4- Bajo",H60)))</formula>
    </cfRule>
    <cfRule type="containsText" dxfId="801" priority="255" operator="containsText" text="1- Bajo">
      <formula>NOT(ISERROR(SEARCH("1- Bajo",H60)))</formula>
    </cfRule>
  </conditionalFormatting>
  <conditionalFormatting sqref="A60 C60:E60">
    <cfRule type="containsText" dxfId="800" priority="244" operator="containsText" text="3- Moderado">
      <formula>NOT(ISERROR(SEARCH("3- Moderado",A60)))</formula>
    </cfRule>
    <cfRule type="containsText" dxfId="799" priority="245" operator="containsText" text="6- Moderado">
      <formula>NOT(ISERROR(SEARCH("6- Moderado",A60)))</formula>
    </cfRule>
    <cfRule type="containsText" dxfId="798" priority="246" operator="containsText" text="4- Moderado">
      <formula>NOT(ISERROR(SEARCH("4- Moderado",A60)))</formula>
    </cfRule>
    <cfRule type="containsText" dxfId="797" priority="247" operator="containsText" text="3- Bajo">
      <formula>NOT(ISERROR(SEARCH("3- Bajo",A60)))</formula>
    </cfRule>
    <cfRule type="containsText" dxfId="796" priority="248" operator="containsText" text="4- Bajo">
      <formula>NOT(ISERROR(SEARCH("4- Bajo",A60)))</formula>
    </cfRule>
    <cfRule type="containsText" dxfId="795" priority="249" operator="containsText" text="1- Bajo">
      <formula>NOT(ISERROR(SEARCH("1- Bajo",A60)))</formula>
    </cfRule>
  </conditionalFormatting>
  <conditionalFormatting sqref="F60:G60">
    <cfRule type="containsText" dxfId="794" priority="238" operator="containsText" text="3- Moderado">
      <formula>NOT(ISERROR(SEARCH("3- Moderado",F60)))</formula>
    </cfRule>
    <cfRule type="containsText" dxfId="793" priority="239" operator="containsText" text="6- Moderado">
      <formula>NOT(ISERROR(SEARCH("6- Moderado",F60)))</formula>
    </cfRule>
    <cfRule type="containsText" dxfId="792" priority="240" operator="containsText" text="4- Moderado">
      <formula>NOT(ISERROR(SEARCH("4- Moderado",F60)))</formula>
    </cfRule>
    <cfRule type="containsText" dxfId="791" priority="241" operator="containsText" text="3- Bajo">
      <formula>NOT(ISERROR(SEARCH("3- Bajo",F60)))</formula>
    </cfRule>
    <cfRule type="containsText" dxfId="790" priority="242" operator="containsText" text="4- Bajo">
      <formula>NOT(ISERROR(SEARCH("4- Bajo",F60)))</formula>
    </cfRule>
    <cfRule type="containsText" dxfId="789" priority="243" operator="containsText" text="1- Bajo">
      <formula>NOT(ISERROR(SEARCH("1- Bajo",F60)))</formula>
    </cfRule>
  </conditionalFormatting>
  <conditionalFormatting sqref="J60:J64">
    <cfRule type="containsText" dxfId="788" priority="233" operator="containsText" text="Bajo">
      <formula>NOT(ISERROR(SEARCH("Bajo",J60)))</formula>
    </cfRule>
    <cfRule type="containsText" dxfId="787" priority="234" operator="containsText" text="Moderado">
      <formula>NOT(ISERROR(SEARCH("Moderado",J60)))</formula>
    </cfRule>
    <cfRule type="containsText" dxfId="786" priority="235" operator="containsText" text="Alto">
      <formula>NOT(ISERROR(SEARCH("Alto",J60)))</formula>
    </cfRule>
    <cfRule type="containsText" dxfId="785" priority="236" operator="containsText" text="Extremo">
      <formula>NOT(ISERROR(SEARCH("Extremo",J60)))</formula>
    </cfRule>
    <cfRule type="colorScale" priority="237">
      <colorScale>
        <cfvo type="min"/>
        <cfvo type="max"/>
        <color rgb="FFFF7128"/>
        <color rgb="FFFFEF9C"/>
      </colorScale>
    </cfRule>
  </conditionalFormatting>
  <conditionalFormatting sqref="M60:M64">
    <cfRule type="containsText" dxfId="784" priority="208" operator="containsText" text="Moderado">
      <formula>NOT(ISERROR(SEARCH("Moderado",M60)))</formula>
    </cfRule>
    <cfRule type="containsText" dxfId="783" priority="228" operator="containsText" text="Bajo">
      <formula>NOT(ISERROR(SEARCH("Bajo",M60)))</formula>
    </cfRule>
    <cfRule type="containsText" dxfId="782" priority="229" operator="containsText" text="Moderado">
      <formula>NOT(ISERROR(SEARCH("Moderado",M60)))</formula>
    </cfRule>
    <cfRule type="containsText" dxfId="781" priority="230" operator="containsText" text="Alto">
      <formula>NOT(ISERROR(SEARCH("Alto",M60)))</formula>
    </cfRule>
    <cfRule type="containsText" dxfId="780" priority="231" operator="containsText" text="Extremo">
      <formula>NOT(ISERROR(SEARCH("Extremo",M60)))</formula>
    </cfRule>
    <cfRule type="colorScale" priority="232">
      <colorScale>
        <cfvo type="min"/>
        <cfvo type="max"/>
        <color rgb="FFFF7128"/>
        <color rgb="FFFFEF9C"/>
      </colorScale>
    </cfRule>
  </conditionalFormatting>
  <conditionalFormatting sqref="N60">
    <cfRule type="containsText" dxfId="779" priority="222" operator="containsText" text="3- Moderado">
      <formula>NOT(ISERROR(SEARCH("3- Moderado",N60)))</formula>
    </cfRule>
    <cfRule type="containsText" dxfId="778" priority="223" operator="containsText" text="6- Moderado">
      <formula>NOT(ISERROR(SEARCH("6- Moderado",N60)))</formula>
    </cfRule>
    <cfRule type="containsText" dxfId="777" priority="224" operator="containsText" text="4- Moderado">
      <formula>NOT(ISERROR(SEARCH("4- Moderado",N60)))</formula>
    </cfRule>
    <cfRule type="containsText" dxfId="776" priority="225" operator="containsText" text="3- Bajo">
      <formula>NOT(ISERROR(SEARCH("3- Bajo",N60)))</formula>
    </cfRule>
    <cfRule type="containsText" dxfId="775" priority="226" operator="containsText" text="4- Bajo">
      <formula>NOT(ISERROR(SEARCH("4- Bajo",N60)))</formula>
    </cfRule>
    <cfRule type="containsText" dxfId="774" priority="227" operator="containsText" text="1- Bajo">
      <formula>NOT(ISERROR(SEARCH("1- Bajo",N60)))</formula>
    </cfRule>
  </conditionalFormatting>
  <conditionalFormatting sqref="H60:H64">
    <cfRule type="containsText" dxfId="773" priority="209" operator="containsText" text="Muy Alta">
      <formula>NOT(ISERROR(SEARCH("Muy Alta",H60)))</formula>
    </cfRule>
    <cfRule type="containsText" dxfId="772" priority="210" operator="containsText" text="Alta">
      <formula>NOT(ISERROR(SEARCH("Alta",H60)))</formula>
    </cfRule>
    <cfRule type="containsText" dxfId="771" priority="211" operator="containsText" text="Muy Alta">
      <formula>NOT(ISERROR(SEARCH("Muy Alta",H60)))</formula>
    </cfRule>
    <cfRule type="containsText" dxfId="770" priority="216" operator="containsText" text="Muy Baja">
      <formula>NOT(ISERROR(SEARCH("Muy Baja",H60)))</formula>
    </cfRule>
    <cfRule type="containsText" dxfId="769" priority="217" operator="containsText" text="Baja">
      <formula>NOT(ISERROR(SEARCH("Baja",H60)))</formula>
    </cfRule>
    <cfRule type="containsText" dxfId="768" priority="218" operator="containsText" text="Media">
      <formula>NOT(ISERROR(SEARCH("Media",H60)))</formula>
    </cfRule>
    <cfRule type="containsText" dxfId="767" priority="219" operator="containsText" text="Alta">
      <formula>NOT(ISERROR(SEARCH("Alta",H60)))</formula>
    </cfRule>
    <cfRule type="containsText" dxfId="766" priority="221" operator="containsText" text="Muy Alta">
      <formula>NOT(ISERROR(SEARCH("Muy Alta",H60)))</formula>
    </cfRule>
  </conditionalFormatting>
  <conditionalFormatting sqref="I60:I64">
    <cfRule type="containsText" dxfId="765" priority="212" operator="containsText" text="Catastrófico">
      <formula>NOT(ISERROR(SEARCH("Catastrófico",I60)))</formula>
    </cfRule>
    <cfRule type="containsText" dxfId="764" priority="213" operator="containsText" text="Mayor">
      <formula>NOT(ISERROR(SEARCH("Mayor",I60)))</formula>
    </cfRule>
    <cfRule type="containsText" dxfId="763" priority="214" operator="containsText" text="Menor">
      <formula>NOT(ISERROR(SEARCH("Menor",I60)))</formula>
    </cfRule>
    <cfRule type="containsText" dxfId="762" priority="215" operator="containsText" text="Leve">
      <formula>NOT(ISERROR(SEARCH("Leve",I60)))</formula>
    </cfRule>
    <cfRule type="containsText" dxfId="761" priority="220" operator="containsText" text="Moderado">
      <formula>NOT(ISERROR(SEARCH("Moderado",I60)))</formula>
    </cfRule>
  </conditionalFormatting>
  <conditionalFormatting sqref="K60:K64">
    <cfRule type="containsText" dxfId="760" priority="207" operator="containsText" text="Media">
      <formula>NOT(ISERROR(SEARCH("Media",K60)))</formula>
    </cfRule>
  </conditionalFormatting>
  <conditionalFormatting sqref="L60:L64">
    <cfRule type="containsText" dxfId="759" priority="206" operator="containsText" text="Moderado">
      <formula>NOT(ISERROR(SEARCH("Moderado",L60)))</formula>
    </cfRule>
  </conditionalFormatting>
  <conditionalFormatting sqref="J60:J64">
    <cfRule type="containsText" dxfId="758" priority="205" operator="containsText" text="Moderado">
      <formula>NOT(ISERROR(SEARCH("Moderado",J60)))</formula>
    </cfRule>
  </conditionalFormatting>
  <conditionalFormatting sqref="J60:J64">
    <cfRule type="containsText" dxfId="757" priority="203" operator="containsText" text="Bajo">
      <formula>NOT(ISERROR(SEARCH("Bajo",J60)))</formula>
    </cfRule>
    <cfRule type="containsText" dxfId="756" priority="204" operator="containsText" text="Extremo">
      <formula>NOT(ISERROR(SEARCH("Extremo",J60)))</formula>
    </cfRule>
  </conditionalFormatting>
  <conditionalFormatting sqref="K60:K64">
    <cfRule type="containsText" dxfId="755" priority="201" operator="containsText" text="Baja">
      <formula>NOT(ISERROR(SEARCH("Baja",K60)))</formula>
    </cfRule>
    <cfRule type="containsText" dxfId="754" priority="202" operator="containsText" text="Muy Baja">
      <formula>NOT(ISERROR(SEARCH("Muy Baja",K60)))</formula>
    </cfRule>
  </conditionalFormatting>
  <conditionalFormatting sqref="K60:K64">
    <cfRule type="containsText" dxfId="753" priority="199" operator="containsText" text="Muy Alta">
      <formula>NOT(ISERROR(SEARCH("Muy Alta",K60)))</formula>
    </cfRule>
    <cfRule type="containsText" dxfId="752" priority="200" operator="containsText" text="Alta">
      <formula>NOT(ISERROR(SEARCH("Alta",K60)))</formula>
    </cfRule>
  </conditionalFormatting>
  <conditionalFormatting sqref="L60:L64">
    <cfRule type="containsText" dxfId="751" priority="195" operator="containsText" text="Catastrófico">
      <formula>NOT(ISERROR(SEARCH("Catastrófico",L60)))</formula>
    </cfRule>
    <cfRule type="containsText" dxfId="750" priority="196" operator="containsText" text="Mayor">
      <formula>NOT(ISERROR(SEARCH("Mayor",L60)))</formula>
    </cfRule>
    <cfRule type="containsText" dxfId="749" priority="197" operator="containsText" text="Menor">
      <formula>NOT(ISERROR(SEARCH("Menor",L60)))</formula>
    </cfRule>
    <cfRule type="containsText" dxfId="748" priority="198" operator="containsText" text="Leve">
      <formula>NOT(ISERROR(SEARCH("Leve",L60)))</formula>
    </cfRule>
  </conditionalFormatting>
  <conditionalFormatting sqref="B55">
    <cfRule type="containsText" dxfId="747" priority="135" operator="containsText" text="3- Moderado">
      <formula>NOT(ISERROR(SEARCH("3- Moderado",B55)))</formula>
    </cfRule>
    <cfRule type="containsText" dxfId="746" priority="136" operator="containsText" text="6- Moderado">
      <formula>NOT(ISERROR(SEARCH("6- Moderado",B55)))</formula>
    </cfRule>
    <cfRule type="containsText" dxfId="745" priority="137" operator="containsText" text="4- Moderado">
      <formula>NOT(ISERROR(SEARCH("4- Moderado",B55)))</formula>
    </cfRule>
    <cfRule type="containsText" dxfId="744" priority="138" operator="containsText" text="3- Bajo">
      <formula>NOT(ISERROR(SEARCH("3- Bajo",B55)))</formula>
    </cfRule>
    <cfRule type="containsText" dxfId="743" priority="139" operator="containsText" text="4- Bajo">
      <formula>NOT(ISERROR(SEARCH("4- Bajo",B55)))</formula>
    </cfRule>
    <cfRule type="containsText" dxfId="742" priority="140" operator="containsText" text="1- Bajo">
      <formula>NOT(ISERROR(SEARCH("1- Bajo",B55)))</formula>
    </cfRule>
  </conditionalFormatting>
  <conditionalFormatting sqref="K55:L55">
    <cfRule type="containsText" dxfId="741" priority="129" operator="containsText" text="3- Moderado">
      <formula>NOT(ISERROR(SEARCH("3- Moderado",K55)))</formula>
    </cfRule>
    <cfRule type="containsText" dxfId="740" priority="130" operator="containsText" text="6- Moderado">
      <formula>NOT(ISERROR(SEARCH("6- Moderado",K55)))</formula>
    </cfRule>
    <cfRule type="containsText" dxfId="739" priority="131" operator="containsText" text="4- Moderado">
      <formula>NOT(ISERROR(SEARCH("4- Moderado",K55)))</formula>
    </cfRule>
    <cfRule type="containsText" dxfId="738" priority="132" operator="containsText" text="3- Bajo">
      <formula>NOT(ISERROR(SEARCH("3- Bajo",K55)))</formula>
    </cfRule>
    <cfRule type="containsText" dxfId="737" priority="133" operator="containsText" text="4- Bajo">
      <formula>NOT(ISERROR(SEARCH("4- Bajo",K55)))</formula>
    </cfRule>
    <cfRule type="containsText" dxfId="736" priority="134" operator="containsText" text="1- Bajo">
      <formula>NOT(ISERROR(SEARCH("1- Bajo",K55)))</formula>
    </cfRule>
  </conditionalFormatting>
  <conditionalFormatting sqref="H55:I55">
    <cfRule type="containsText" dxfId="735" priority="123" operator="containsText" text="3- Moderado">
      <formula>NOT(ISERROR(SEARCH("3- Moderado",H55)))</formula>
    </cfRule>
    <cfRule type="containsText" dxfId="734" priority="124" operator="containsText" text="6- Moderado">
      <formula>NOT(ISERROR(SEARCH("6- Moderado",H55)))</formula>
    </cfRule>
    <cfRule type="containsText" dxfId="733" priority="125" operator="containsText" text="4- Moderado">
      <formula>NOT(ISERROR(SEARCH("4- Moderado",H55)))</formula>
    </cfRule>
    <cfRule type="containsText" dxfId="732" priority="126" operator="containsText" text="3- Bajo">
      <formula>NOT(ISERROR(SEARCH("3- Bajo",H55)))</formula>
    </cfRule>
    <cfRule type="containsText" dxfId="731" priority="127" operator="containsText" text="4- Bajo">
      <formula>NOT(ISERROR(SEARCH("4- Bajo",H55)))</formula>
    </cfRule>
    <cfRule type="containsText" dxfId="730" priority="128" operator="containsText" text="1- Bajo">
      <formula>NOT(ISERROR(SEARCH("1- Bajo",H55)))</formula>
    </cfRule>
  </conditionalFormatting>
  <conditionalFormatting sqref="A55 C55:E55">
    <cfRule type="containsText" dxfId="729" priority="117" operator="containsText" text="3- Moderado">
      <formula>NOT(ISERROR(SEARCH("3- Moderado",A55)))</formula>
    </cfRule>
    <cfRule type="containsText" dxfId="728" priority="118" operator="containsText" text="6- Moderado">
      <formula>NOT(ISERROR(SEARCH("6- Moderado",A55)))</formula>
    </cfRule>
    <cfRule type="containsText" dxfId="727" priority="119" operator="containsText" text="4- Moderado">
      <formula>NOT(ISERROR(SEARCH("4- Moderado",A55)))</formula>
    </cfRule>
    <cfRule type="containsText" dxfId="726" priority="120" operator="containsText" text="3- Bajo">
      <formula>NOT(ISERROR(SEARCH("3- Bajo",A55)))</formula>
    </cfRule>
    <cfRule type="containsText" dxfId="725" priority="121" operator="containsText" text="4- Bajo">
      <formula>NOT(ISERROR(SEARCH("4- Bajo",A55)))</formula>
    </cfRule>
    <cfRule type="containsText" dxfId="724" priority="122" operator="containsText" text="1- Bajo">
      <formula>NOT(ISERROR(SEARCH("1- Bajo",A55)))</formula>
    </cfRule>
  </conditionalFormatting>
  <conditionalFormatting sqref="F55:G55">
    <cfRule type="containsText" dxfId="723" priority="111" operator="containsText" text="3- Moderado">
      <formula>NOT(ISERROR(SEARCH("3- Moderado",F55)))</formula>
    </cfRule>
    <cfRule type="containsText" dxfId="722" priority="112" operator="containsText" text="6- Moderado">
      <formula>NOT(ISERROR(SEARCH("6- Moderado",F55)))</formula>
    </cfRule>
    <cfRule type="containsText" dxfId="721" priority="113" operator="containsText" text="4- Moderado">
      <formula>NOT(ISERROR(SEARCH("4- Moderado",F55)))</formula>
    </cfRule>
    <cfRule type="containsText" dxfId="720" priority="114" operator="containsText" text="3- Bajo">
      <formula>NOT(ISERROR(SEARCH("3- Bajo",F55)))</formula>
    </cfRule>
    <cfRule type="containsText" dxfId="719" priority="115" operator="containsText" text="4- Bajo">
      <formula>NOT(ISERROR(SEARCH("4- Bajo",F55)))</formula>
    </cfRule>
    <cfRule type="containsText" dxfId="718" priority="116" operator="containsText" text="1- Bajo">
      <formula>NOT(ISERROR(SEARCH("1- Bajo",F55)))</formula>
    </cfRule>
  </conditionalFormatting>
  <conditionalFormatting sqref="J55:J59">
    <cfRule type="containsText" dxfId="717" priority="106" operator="containsText" text="Bajo">
      <formula>NOT(ISERROR(SEARCH("Bajo",J55)))</formula>
    </cfRule>
    <cfRule type="containsText" dxfId="716" priority="107" operator="containsText" text="Moderado">
      <formula>NOT(ISERROR(SEARCH("Moderado",J55)))</formula>
    </cfRule>
    <cfRule type="containsText" dxfId="715" priority="108" operator="containsText" text="Alto">
      <formula>NOT(ISERROR(SEARCH("Alto",J55)))</formula>
    </cfRule>
    <cfRule type="containsText" dxfId="714" priority="109" operator="containsText" text="Extremo">
      <formula>NOT(ISERROR(SEARCH("Extremo",J55)))</formula>
    </cfRule>
    <cfRule type="colorScale" priority="110">
      <colorScale>
        <cfvo type="min"/>
        <cfvo type="max"/>
        <color rgb="FFFF7128"/>
        <color rgb="FFFFEF9C"/>
      </colorScale>
    </cfRule>
  </conditionalFormatting>
  <conditionalFormatting sqref="M55:M59">
    <cfRule type="containsText" dxfId="713" priority="81" operator="containsText" text="Moderado">
      <formula>NOT(ISERROR(SEARCH("Moderado",M55)))</formula>
    </cfRule>
    <cfRule type="containsText" dxfId="712" priority="101" operator="containsText" text="Bajo">
      <formula>NOT(ISERROR(SEARCH("Bajo",M55)))</formula>
    </cfRule>
    <cfRule type="containsText" dxfId="711" priority="102" operator="containsText" text="Moderado">
      <formula>NOT(ISERROR(SEARCH("Moderado",M55)))</formula>
    </cfRule>
    <cfRule type="containsText" dxfId="710" priority="103" operator="containsText" text="Alto">
      <formula>NOT(ISERROR(SEARCH("Alto",M55)))</formula>
    </cfRule>
    <cfRule type="containsText" dxfId="709" priority="104" operator="containsText" text="Extremo">
      <formula>NOT(ISERROR(SEARCH("Extremo",M55)))</formula>
    </cfRule>
    <cfRule type="colorScale" priority="105">
      <colorScale>
        <cfvo type="min"/>
        <cfvo type="max"/>
        <color rgb="FFFF7128"/>
        <color rgb="FFFFEF9C"/>
      </colorScale>
    </cfRule>
  </conditionalFormatting>
  <conditionalFormatting sqref="N55">
    <cfRule type="containsText" dxfId="708" priority="95" operator="containsText" text="3- Moderado">
      <formula>NOT(ISERROR(SEARCH("3- Moderado",N55)))</formula>
    </cfRule>
    <cfRule type="containsText" dxfId="707" priority="96" operator="containsText" text="6- Moderado">
      <formula>NOT(ISERROR(SEARCH("6- Moderado",N55)))</formula>
    </cfRule>
    <cfRule type="containsText" dxfId="706" priority="97" operator="containsText" text="4- Moderado">
      <formula>NOT(ISERROR(SEARCH("4- Moderado",N55)))</formula>
    </cfRule>
    <cfRule type="containsText" dxfId="705" priority="98" operator="containsText" text="3- Bajo">
      <formula>NOT(ISERROR(SEARCH("3- Bajo",N55)))</formula>
    </cfRule>
    <cfRule type="containsText" dxfId="704" priority="99" operator="containsText" text="4- Bajo">
      <formula>NOT(ISERROR(SEARCH("4- Bajo",N55)))</formula>
    </cfRule>
    <cfRule type="containsText" dxfId="703" priority="100" operator="containsText" text="1- Bajo">
      <formula>NOT(ISERROR(SEARCH("1- Bajo",N55)))</formula>
    </cfRule>
  </conditionalFormatting>
  <conditionalFormatting sqref="H55:H59">
    <cfRule type="containsText" dxfId="702" priority="82" operator="containsText" text="Muy Alta">
      <formula>NOT(ISERROR(SEARCH("Muy Alta",H55)))</formula>
    </cfRule>
    <cfRule type="containsText" dxfId="701" priority="83" operator="containsText" text="Alta">
      <formula>NOT(ISERROR(SEARCH("Alta",H55)))</formula>
    </cfRule>
    <cfRule type="containsText" dxfId="700" priority="84" operator="containsText" text="Muy Alta">
      <formula>NOT(ISERROR(SEARCH("Muy Alta",H55)))</formula>
    </cfRule>
    <cfRule type="containsText" dxfId="699" priority="89" operator="containsText" text="Muy Baja">
      <formula>NOT(ISERROR(SEARCH("Muy Baja",H55)))</formula>
    </cfRule>
    <cfRule type="containsText" dxfId="698" priority="90" operator="containsText" text="Baja">
      <formula>NOT(ISERROR(SEARCH("Baja",H55)))</formula>
    </cfRule>
    <cfRule type="containsText" dxfId="697" priority="91" operator="containsText" text="Media">
      <formula>NOT(ISERROR(SEARCH("Media",H55)))</formula>
    </cfRule>
    <cfRule type="containsText" dxfId="696" priority="92" operator="containsText" text="Alta">
      <formula>NOT(ISERROR(SEARCH("Alta",H55)))</formula>
    </cfRule>
    <cfRule type="containsText" dxfId="695" priority="94" operator="containsText" text="Muy Alta">
      <formula>NOT(ISERROR(SEARCH("Muy Alta",H55)))</formula>
    </cfRule>
  </conditionalFormatting>
  <conditionalFormatting sqref="I55:I59">
    <cfRule type="containsText" dxfId="694" priority="85" operator="containsText" text="Catastrófico">
      <formula>NOT(ISERROR(SEARCH("Catastrófico",I55)))</formula>
    </cfRule>
    <cfRule type="containsText" dxfId="693" priority="86" operator="containsText" text="Mayor">
      <formula>NOT(ISERROR(SEARCH("Mayor",I55)))</formula>
    </cfRule>
    <cfRule type="containsText" dxfId="692" priority="87" operator="containsText" text="Menor">
      <formula>NOT(ISERROR(SEARCH("Menor",I55)))</formula>
    </cfRule>
    <cfRule type="containsText" dxfId="691" priority="88" operator="containsText" text="Leve">
      <formula>NOT(ISERROR(SEARCH("Leve",I55)))</formula>
    </cfRule>
    <cfRule type="containsText" dxfId="690" priority="93" operator="containsText" text="Moderado">
      <formula>NOT(ISERROR(SEARCH("Moderado",I55)))</formula>
    </cfRule>
  </conditionalFormatting>
  <conditionalFormatting sqref="K55:K59">
    <cfRule type="containsText" dxfId="689" priority="80" operator="containsText" text="Media">
      <formula>NOT(ISERROR(SEARCH("Media",K55)))</formula>
    </cfRule>
  </conditionalFormatting>
  <conditionalFormatting sqref="L55:L59">
    <cfRule type="containsText" dxfId="688" priority="79" operator="containsText" text="Moderado">
      <formula>NOT(ISERROR(SEARCH("Moderado",L55)))</formula>
    </cfRule>
  </conditionalFormatting>
  <conditionalFormatting sqref="J55:J59">
    <cfRule type="containsText" dxfId="687" priority="78" operator="containsText" text="Moderado">
      <formula>NOT(ISERROR(SEARCH("Moderado",J55)))</formula>
    </cfRule>
  </conditionalFormatting>
  <conditionalFormatting sqref="J55:J59">
    <cfRule type="containsText" dxfId="686" priority="76" operator="containsText" text="Bajo">
      <formula>NOT(ISERROR(SEARCH("Bajo",J55)))</formula>
    </cfRule>
    <cfRule type="containsText" dxfId="685" priority="77" operator="containsText" text="Extremo">
      <formula>NOT(ISERROR(SEARCH("Extremo",J55)))</formula>
    </cfRule>
  </conditionalFormatting>
  <conditionalFormatting sqref="K55:K59">
    <cfRule type="containsText" dxfId="684" priority="74" operator="containsText" text="Baja">
      <formula>NOT(ISERROR(SEARCH("Baja",K55)))</formula>
    </cfRule>
    <cfRule type="containsText" dxfId="683" priority="75" operator="containsText" text="Muy Baja">
      <formula>NOT(ISERROR(SEARCH("Muy Baja",K55)))</formula>
    </cfRule>
  </conditionalFormatting>
  <conditionalFormatting sqref="K55:K59">
    <cfRule type="containsText" dxfId="682" priority="72" operator="containsText" text="Muy Alta">
      <formula>NOT(ISERROR(SEARCH("Muy Alta",K55)))</formula>
    </cfRule>
    <cfRule type="containsText" dxfId="681" priority="73" operator="containsText" text="Alta">
      <formula>NOT(ISERROR(SEARCH("Alta",K55)))</formula>
    </cfRule>
  </conditionalFormatting>
  <conditionalFormatting sqref="L55:L59">
    <cfRule type="containsText" dxfId="680" priority="68" operator="containsText" text="Catastrófico">
      <formula>NOT(ISERROR(SEARCH("Catastrófico",L55)))</formula>
    </cfRule>
    <cfRule type="containsText" dxfId="679" priority="69" operator="containsText" text="Mayor">
      <formula>NOT(ISERROR(SEARCH("Mayor",L55)))</formula>
    </cfRule>
    <cfRule type="containsText" dxfId="678" priority="70" operator="containsText" text="Menor">
      <formula>NOT(ISERROR(SEARCH("Menor",L55)))</formula>
    </cfRule>
    <cfRule type="containsText" dxfId="677" priority="71" operator="containsText" text="Leve">
      <formula>NOT(ISERROR(SEARCH("Leve",L55)))</formula>
    </cfRule>
  </conditionalFormatting>
  <conditionalFormatting sqref="J10:J19">
    <cfRule type="containsText" dxfId="676" priority="871" operator="containsText" text="Bajo">
      <formula>NOT(ISERROR(SEARCH("Bajo",J10)))</formula>
    </cfRule>
    <cfRule type="containsText" dxfId="675" priority="872" operator="containsText" text="Moderado">
      <formula>NOT(ISERROR(SEARCH("Moderado",J10)))</formula>
    </cfRule>
    <cfRule type="containsText" dxfId="674" priority="873" operator="containsText" text="Alto">
      <formula>NOT(ISERROR(SEARCH("Alto",J10)))</formula>
    </cfRule>
    <cfRule type="containsText" dxfId="673" priority="874" operator="containsText" text="Extremo">
      <formula>NOT(ISERROR(SEARCH("Extremo",J10)))</formula>
    </cfRule>
    <cfRule type="colorScale" priority="875">
      <colorScale>
        <cfvo type="min"/>
        <cfvo type="max"/>
        <color rgb="FFFF7128"/>
        <color rgb="FFFFEF9C"/>
      </colorScale>
    </cfRule>
  </conditionalFormatting>
  <conditionalFormatting sqref="M10:M19">
    <cfRule type="containsText" dxfId="672" priority="876" operator="containsText" text="Moderado">
      <formula>NOT(ISERROR(SEARCH("Moderado",M10)))</formula>
    </cfRule>
    <cfRule type="containsText" dxfId="671" priority="877" operator="containsText" text="Bajo">
      <formula>NOT(ISERROR(SEARCH("Bajo",M10)))</formula>
    </cfRule>
    <cfRule type="containsText" dxfId="670" priority="878" operator="containsText" text="Moderado">
      <formula>NOT(ISERROR(SEARCH("Moderado",M10)))</formula>
    </cfRule>
    <cfRule type="containsText" dxfId="669" priority="879" operator="containsText" text="Alto">
      <formula>NOT(ISERROR(SEARCH("Alto",M10)))</formula>
    </cfRule>
    <cfRule type="containsText" dxfId="668" priority="880" operator="containsText" text="Extremo">
      <formula>NOT(ISERROR(SEARCH("Extremo",M10)))</formula>
    </cfRule>
    <cfRule type="colorScale" priority="881">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64"/>
  <sheetViews>
    <sheetView tabSelected="1" topLeftCell="A7" zoomScale="80" zoomScaleNormal="80" workbookViewId="0">
      <pane xSplit="2" ySplit="3" topLeftCell="C10" activePane="bottomRight" state="frozen"/>
      <selection pane="topRight" activeCell="C8" sqref="C8"/>
      <selection pane="bottomLeft" activeCell="A10" sqref="A10"/>
      <selection pane="bottomRight" activeCell="C10" sqref="C10:C14"/>
    </sheetView>
  </sheetViews>
  <sheetFormatPr baseColWidth="10" defaultColWidth="11.44140625" defaultRowHeight="13.8" x14ac:dyDescent="0.25"/>
  <cols>
    <col min="1" max="2" width="18.44140625" style="211" customWidth="1"/>
    <col min="3" max="3" width="15.5546875" style="84" customWidth="1"/>
    <col min="4" max="4" width="27.5546875" style="211" customWidth="1"/>
    <col min="5" max="5" width="18" style="231" customWidth="1"/>
    <col min="6" max="6" width="40.109375" style="84" customWidth="1"/>
    <col min="7" max="7" width="20.44140625" style="84" customWidth="1"/>
    <col min="8" max="8" width="10.44140625" style="171" customWidth="1"/>
    <col min="9" max="9" width="11.44140625" style="171" customWidth="1"/>
    <col min="10" max="10" width="10.109375" style="232" customWidth="1"/>
    <col min="11" max="11" width="11.44140625" style="171" customWidth="1"/>
    <col min="12" max="12" width="10.88671875" style="171" customWidth="1"/>
    <col min="13" max="13" width="18.33203125" style="171" bestFit="1" customWidth="1"/>
    <col min="14" max="14" width="18.33203125" style="84" bestFit="1" customWidth="1"/>
    <col min="15" max="15" width="60.6640625" style="255" customWidth="1"/>
    <col min="16" max="16" width="12.44140625" style="255" customWidth="1"/>
    <col min="17" max="17" width="15.109375" style="255" customWidth="1"/>
    <col min="18" max="18" width="17.44140625" style="258" customWidth="1"/>
    <col min="19" max="19" width="17.109375" style="258" customWidth="1"/>
    <col min="20" max="20" width="50.6640625" style="255" customWidth="1"/>
    <col min="21" max="176" width="11.44140625" style="107"/>
    <col min="177" max="16384" width="11.44140625" style="84"/>
  </cols>
  <sheetData>
    <row r="1" spans="1:278" s="214" customFormat="1" ht="16.5" customHeight="1" x14ac:dyDescent="0.25">
      <c r="A1" s="493"/>
      <c r="B1" s="494"/>
      <c r="C1" s="494"/>
      <c r="D1" s="497" t="s">
        <v>619</v>
      </c>
      <c r="E1" s="497"/>
      <c r="F1" s="497"/>
      <c r="G1" s="497"/>
      <c r="H1" s="497"/>
      <c r="I1" s="497"/>
      <c r="J1" s="497"/>
      <c r="K1" s="497"/>
      <c r="L1" s="497"/>
      <c r="M1" s="497"/>
      <c r="N1" s="497"/>
      <c r="O1" s="497"/>
      <c r="P1" s="497"/>
      <c r="Q1" s="498"/>
      <c r="R1" s="358" t="s">
        <v>201</v>
      </c>
      <c r="S1" s="358"/>
      <c r="T1" s="358"/>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row>
    <row r="2" spans="1:278" s="214" customFormat="1" ht="39.75" customHeight="1" x14ac:dyDescent="0.25">
      <c r="A2" s="495"/>
      <c r="B2" s="496"/>
      <c r="C2" s="496"/>
      <c r="D2" s="499"/>
      <c r="E2" s="499"/>
      <c r="F2" s="499"/>
      <c r="G2" s="499"/>
      <c r="H2" s="499"/>
      <c r="I2" s="499"/>
      <c r="J2" s="499"/>
      <c r="K2" s="499"/>
      <c r="L2" s="499"/>
      <c r="M2" s="499"/>
      <c r="N2" s="499"/>
      <c r="O2" s="499"/>
      <c r="P2" s="499"/>
      <c r="Q2" s="500"/>
      <c r="R2" s="358"/>
      <c r="S2" s="358"/>
      <c r="T2" s="358"/>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row>
    <row r="3" spans="1:278" s="214" customFormat="1" ht="3" customHeight="1" x14ac:dyDescent="0.25">
      <c r="A3" s="215"/>
      <c r="B3" s="215"/>
      <c r="C3" s="216"/>
      <c r="D3" s="499"/>
      <c r="E3" s="499"/>
      <c r="F3" s="499"/>
      <c r="G3" s="499"/>
      <c r="H3" s="499"/>
      <c r="I3" s="499"/>
      <c r="J3" s="499"/>
      <c r="K3" s="499"/>
      <c r="L3" s="499"/>
      <c r="M3" s="499"/>
      <c r="N3" s="499"/>
      <c r="O3" s="499"/>
      <c r="P3" s="499"/>
      <c r="Q3" s="500"/>
      <c r="R3" s="358"/>
      <c r="S3" s="358"/>
      <c r="T3" s="358"/>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3"/>
      <c r="BI3" s="213"/>
      <c r="BJ3" s="213"/>
      <c r="BK3" s="213"/>
      <c r="BL3" s="213"/>
      <c r="BM3" s="213"/>
      <c r="BN3" s="213"/>
      <c r="BO3" s="213"/>
      <c r="BP3" s="213"/>
      <c r="BQ3" s="213"/>
      <c r="BR3" s="213"/>
      <c r="BS3" s="213"/>
      <c r="BT3" s="213"/>
      <c r="BU3" s="213"/>
      <c r="BV3" s="213"/>
      <c r="BW3" s="213"/>
      <c r="BX3" s="213"/>
      <c r="BY3" s="213"/>
      <c r="BZ3" s="213"/>
      <c r="CA3" s="213"/>
      <c r="CB3" s="213"/>
      <c r="CC3" s="213"/>
      <c r="CD3" s="213"/>
      <c r="CE3" s="213"/>
      <c r="CF3" s="213"/>
      <c r="CG3" s="213"/>
      <c r="CH3" s="213"/>
      <c r="CI3" s="213"/>
      <c r="CJ3" s="213"/>
      <c r="CK3" s="213"/>
      <c r="CL3" s="213"/>
      <c r="CM3" s="213"/>
      <c r="CN3" s="213"/>
      <c r="CO3" s="213"/>
      <c r="CP3" s="213"/>
      <c r="CQ3" s="213"/>
      <c r="CR3" s="213"/>
      <c r="CS3" s="213"/>
      <c r="CT3" s="213"/>
      <c r="CU3" s="213"/>
      <c r="CV3" s="213"/>
      <c r="CW3" s="213"/>
      <c r="CX3" s="213"/>
      <c r="CY3" s="213"/>
      <c r="CZ3" s="213"/>
      <c r="DA3" s="213"/>
      <c r="DB3" s="213"/>
      <c r="DC3" s="213"/>
      <c r="DD3" s="213"/>
      <c r="DE3" s="213"/>
      <c r="DF3" s="213"/>
      <c r="DG3" s="213"/>
      <c r="DH3" s="213"/>
      <c r="DI3" s="213"/>
      <c r="DJ3" s="213"/>
      <c r="DK3" s="213"/>
      <c r="DL3" s="213"/>
      <c r="DM3" s="213"/>
      <c r="DN3" s="213"/>
      <c r="DO3" s="213"/>
      <c r="DP3" s="213"/>
      <c r="DQ3" s="213"/>
      <c r="DR3" s="213"/>
      <c r="DS3" s="213"/>
      <c r="DT3" s="213"/>
      <c r="DU3" s="213"/>
      <c r="DV3" s="213"/>
      <c r="DW3" s="213"/>
      <c r="DX3" s="213"/>
      <c r="DY3" s="213"/>
      <c r="DZ3" s="213"/>
      <c r="EA3" s="213"/>
      <c r="EB3" s="213"/>
      <c r="EC3" s="213"/>
      <c r="ED3" s="213"/>
      <c r="EE3" s="213"/>
      <c r="EF3" s="213"/>
      <c r="EG3" s="213"/>
      <c r="EH3" s="213"/>
      <c r="EI3" s="213"/>
      <c r="EJ3" s="213"/>
      <c r="EK3" s="213"/>
      <c r="EL3" s="213"/>
      <c r="EM3" s="213"/>
      <c r="EN3" s="213"/>
      <c r="EO3" s="213"/>
      <c r="EP3" s="213"/>
      <c r="EQ3" s="213"/>
      <c r="ER3" s="213"/>
      <c r="ES3" s="213"/>
      <c r="ET3" s="213"/>
      <c r="EU3" s="213"/>
      <c r="EV3" s="213"/>
      <c r="EW3" s="213"/>
      <c r="EX3" s="213"/>
      <c r="EY3" s="213"/>
      <c r="EZ3" s="213"/>
      <c r="FA3" s="213"/>
      <c r="FB3" s="213"/>
      <c r="FC3" s="213"/>
      <c r="FD3" s="213"/>
      <c r="FE3" s="213"/>
      <c r="FF3" s="213"/>
      <c r="FG3" s="213"/>
      <c r="FH3" s="213"/>
      <c r="FI3" s="213"/>
      <c r="FJ3" s="213"/>
      <c r="FK3" s="213"/>
      <c r="FL3" s="213"/>
      <c r="FM3" s="213"/>
      <c r="FN3" s="213"/>
      <c r="FO3" s="213"/>
      <c r="FP3" s="213"/>
      <c r="FQ3" s="213"/>
      <c r="FR3" s="213"/>
      <c r="FS3" s="213"/>
      <c r="FT3" s="213"/>
      <c r="FU3" s="213"/>
      <c r="FV3" s="213"/>
      <c r="FW3" s="213"/>
      <c r="FX3" s="213"/>
      <c r="FY3" s="213"/>
      <c r="FZ3" s="213"/>
      <c r="GA3" s="213"/>
      <c r="GB3" s="213"/>
      <c r="GC3" s="213"/>
      <c r="GD3" s="213"/>
      <c r="GE3" s="213"/>
      <c r="GF3" s="213"/>
      <c r="GG3" s="213"/>
      <c r="GH3" s="213"/>
      <c r="GI3" s="213"/>
      <c r="GJ3" s="213"/>
      <c r="GK3" s="213"/>
      <c r="GL3" s="213"/>
      <c r="GM3" s="213"/>
      <c r="GN3" s="213"/>
      <c r="GO3" s="213"/>
      <c r="GP3" s="213"/>
      <c r="GQ3" s="213"/>
      <c r="GR3" s="213"/>
      <c r="GS3" s="213"/>
      <c r="GT3" s="213"/>
      <c r="GU3" s="213"/>
      <c r="GV3" s="213"/>
      <c r="GW3" s="213"/>
      <c r="GX3" s="213"/>
      <c r="GY3" s="213"/>
      <c r="GZ3" s="213"/>
      <c r="HA3" s="213"/>
      <c r="HB3" s="213"/>
      <c r="HC3" s="213"/>
      <c r="HD3" s="213"/>
      <c r="HE3" s="213"/>
      <c r="HF3" s="213"/>
      <c r="HG3" s="213"/>
      <c r="HH3" s="213"/>
      <c r="HI3" s="213"/>
      <c r="HJ3" s="213"/>
      <c r="HK3" s="213"/>
      <c r="HL3" s="213"/>
      <c r="HM3" s="213"/>
      <c r="HN3" s="213"/>
      <c r="HO3" s="213"/>
      <c r="HP3" s="213"/>
      <c r="HQ3" s="213"/>
      <c r="HR3" s="213"/>
      <c r="HS3" s="213"/>
      <c r="HT3" s="213"/>
      <c r="HU3" s="213"/>
      <c r="HV3" s="213"/>
      <c r="HW3" s="213"/>
      <c r="HX3" s="213"/>
      <c r="HY3" s="213"/>
      <c r="HZ3" s="213"/>
      <c r="IA3" s="213"/>
      <c r="IB3" s="213"/>
      <c r="IC3" s="213"/>
      <c r="ID3" s="213"/>
      <c r="IE3" s="213"/>
      <c r="IF3" s="213"/>
      <c r="IG3" s="213"/>
      <c r="IH3" s="213"/>
      <c r="II3" s="213"/>
      <c r="IJ3" s="213"/>
      <c r="IK3" s="213"/>
      <c r="IL3" s="213"/>
      <c r="IM3" s="213"/>
      <c r="IN3" s="213"/>
      <c r="IO3" s="213"/>
      <c r="IP3" s="213"/>
      <c r="IQ3" s="213"/>
      <c r="IR3" s="213"/>
      <c r="IS3" s="213"/>
      <c r="IT3" s="213"/>
      <c r="IU3" s="213"/>
      <c r="IV3" s="213"/>
      <c r="IW3" s="213"/>
      <c r="IX3" s="213"/>
      <c r="IY3" s="213"/>
      <c r="IZ3" s="213"/>
      <c r="JA3" s="213"/>
      <c r="JB3" s="213"/>
      <c r="JC3" s="213"/>
      <c r="JD3" s="213"/>
      <c r="JE3" s="213"/>
      <c r="JF3" s="213"/>
      <c r="JG3" s="213"/>
      <c r="JH3" s="213"/>
      <c r="JI3" s="213"/>
      <c r="JJ3" s="213"/>
      <c r="JK3" s="213"/>
      <c r="JL3" s="213"/>
      <c r="JM3" s="213"/>
      <c r="JN3" s="213"/>
      <c r="JO3" s="213"/>
      <c r="JP3" s="213"/>
      <c r="JQ3" s="213"/>
      <c r="JR3" s="213"/>
    </row>
    <row r="4" spans="1:278" s="214" customFormat="1" ht="41.25" customHeight="1" x14ac:dyDescent="0.25">
      <c r="A4" s="480" t="s">
        <v>202</v>
      </c>
      <c r="B4" s="481"/>
      <c r="C4" s="482"/>
      <c r="D4" s="483" t="str">
        <f>'Mapa Final'!D4</f>
        <v>UNIDAD ADMINISTRATIVA</v>
      </c>
      <c r="E4" s="484"/>
      <c r="F4" s="484"/>
      <c r="G4" s="484"/>
      <c r="H4" s="484"/>
      <c r="I4" s="484"/>
      <c r="J4" s="484"/>
      <c r="K4" s="484"/>
      <c r="L4" s="484"/>
      <c r="M4" s="484"/>
      <c r="N4" s="485"/>
      <c r="O4" s="539"/>
      <c r="P4" s="539"/>
      <c r="Q4" s="539"/>
      <c r="R4" s="256"/>
      <c r="S4" s="256"/>
      <c r="T4" s="200"/>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c r="FA4" s="213"/>
      <c r="FB4" s="213"/>
      <c r="FC4" s="213"/>
      <c r="FD4" s="213"/>
      <c r="FE4" s="213"/>
      <c r="FF4" s="213"/>
      <c r="FG4" s="213"/>
      <c r="FH4" s="213"/>
      <c r="FI4" s="213"/>
      <c r="FJ4" s="213"/>
      <c r="FK4" s="213"/>
      <c r="FL4" s="213"/>
      <c r="FM4" s="213"/>
      <c r="FN4" s="213"/>
      <c r="FO4" s="213"/>
      <c r="FP4" s="213"/>
      <c r="FQ4" s="213"/>
      <c r="FR4" s="213"/>
      <c r="FS4" s="213"/>
      <c r="FT4" s="213"/>
      <c r="FU4" s="213"/>
      <c r="FV4" s="213"/>
      <c r="FW4" s="213"/>
      <c r="FX4" s="213"/>
      <c r="FY4" s="213"/>
      <c r="FZ4" s="213"/>
      <c r="GA4" s="213"/>
      <c r="GB4" s="213"/>
      <c r="GC4" s="213"/>
      <c r="GD4" s="213"/>
      <c r="GE4" s="213"/>
      <c r="GF4" s="213"/>
      <c r="GG4" s="213"/>
      <c r="GH4" s="213"/>
      <c r="GI4" s="213"/>
      <c r="GJ4" s="213"/>
      <c r="GK4" s="213"/>
      <c r="GL4" s="213"/>
      <c r="GM4" s="213"/>
      <c r="GN4" s="213"/>
      <c r="GO4" s="213"/>
      <c r="GP4" s="213"/>
      <c r="GQ4" s="213"/>
      <c r="GR4" s="213"/>
      <c r="GS4" s="213"/>
      <c r="GT4" s="213"/>
      <c r="GU4" s="213"/>
      <c r="GV4" s="213"/>
      <c r="GW4" s="213"/>
      <c r="GX4" s="213"/>
      <c r="GY4" s="213"/>
      <c r="GZ4" s="213"/>
      <c r="HA4" s="213"/>
      <c r="HB4" s="213"/>
      <c r="HC4" s="213"/>
      <c r="HD4" s="213"/>
      <c r="HE4" s="213"/>
      <c r="HF4" s="213"/>
      <c r="HG4" s="213"/>
      <c r="HH4" s="213"/>
      <c r="HI4" s="213"/>
      <c r="HJ4" s="213"/>
      <c r="HK4" s="213"/>
      <c r="HL4" s="213"/>
      <c r="HM4" s="213"/>
      <c r="HN4" s="213"/>
      <c r="HO4" s="213"/>
      <c r="HP4" s="213"/>
      <c r="HQ4" s="213"/>
      <c r="HR4" s="213"/>
      <c r="HS4" s="213"/>
      <c r="HT4" s="213"/>
      <c r="HU4" s="213"/>
      <c r="HV4" s="213"/>
      <c r="HW4" s="213"/>
      <c r="HX4" s="213"/>
      <c r="HY4" s="213"/>
      <c r="HZ4" s="213"/>
      <c r="IA4" s="213"/>
      <c r="IB4" s="213"/>
      <c r="IC4" s="213"/>
      <c r="ID4" s="213"/>
      <c r="IE4" s="213"/>
      <c r="IF4" s="213"/>
      <c r="IG4" s="213"/>
      <c r="IH4" s="213"/>
      <c r="II4" s="213"/>
      <c r="IJ4" s="213"/>
      <c r="IK4" s="213"/>
      <c r="IL4" s="213"/>
      <c r="IM4" s="213"/>
      <c r="IN4" s="213"/>
      <c r="IO4" s="213"/>
      <c r="IP4" s="213"/>
      <c r="IQ4" s="213"/>
      <c r="IR4" s="213"/>
      <c r="IS4" s="213"/>
      <c r="IT4" s="213"/>
      <c r="IU4" s="213"/>
      <c r="IV4" s="213"/>
      <c r="IW4" s="213"/>
      <c r="IX4" s="213"/>
      <c r="IY4" s="213"/>
      <c r="IZ4" s="213"/>
      <c r="JA4" s="213"/>
      <c r="JB4" s="213"/>
      <c r="JC4" s="213"/>
      <c r="JD4" s="213"/>
      <c r="JE4" s="213"/>
      <c r="JF4" s="213"/>
      <c r="JG4" s="213"/>
      <c r="JH4" s="213"/>
      <c r="JI4" s="213"/>
      <c r="JJ4" s="213"/>
      <c r="JK4" s="213"/>
      <c r="JL4" s="213"/>
      <c r="JM4" s="213"/>
      <c r="JN4" s="213"/>
      <c r="JO4" s="213"/>
      <c r="JP4" s="213"/>
      <c r="JQ4" s="213"/>
      <c r="JR4" s="213"/>
    </row>
    <row r="5" spans="1:278" s="214" customFormat="1" ht="52.5" customHeight="1" x14ac:dyDescent="0.25">
      <c r="A5" s="480" t="s">
        <v>203</v>
      </c>
      <c r="B5" s="481"/>
      <c r="C5" s="482"/>
      <c r="D5" s="487"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368"/>
      <c r="F5" s="368"/>
      <c r="G5" s="368"/>
      <c r="H5" s="368"/>
      <c r="I5" s="368"/>
      <c r="J5" s="368"/>
      <c r="K5" s="368"/>
      <c r="L5" s="368"/>
      <c r="M5" s="368"/>
      <c r="N5" s="369"/>
      <c r="O5" s="200"/>
      <c r="P5" s="200"/>
      <c r="Q5" s="200"/>
      <c r="R5" s="256"/>
      <c r="S5" s="256"/>
      <c r="T5" s="200"/>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c r="FA5" s="213"/>
      <c r="FB5" s="213"/>
      <c r="FC5" s="213"/>
      <c r="FD5" s="213"/>
      <c r="FE5" s="213"/>
      <c r="FF5" s="213"/>
      <c r="FG5" s="213"/>
      <c r="FH5" s="213"/>
      <c r="FI5" s="213"/>
      <c r="FJ5" s="213"/>
      <c r="FK5" s="213"/>
      <c r="FL5" s="213"/>
      <c r="FM5" s="213"/>
      <c r="FN5" s="213"/>
      <c r="FO5" s="213"/>
      <c r="FP5" s="213"/>
      <c r="FQ5" s="213"/>
      <c r="FR5" s="213"/>
      <c r="FS5" s="213"/>
      <c r="FT5" s="213"/>
      <c r="FU5" s="213"/>
      <c r="FV5" s="213"/>
      <c r="FW5" s="213"/>
      <c r="FX5" s="213"/>
      <c r="FY5" s="213"/>
      <c r="FZ5" s="213"/>
      <c r="GA5" s="213"/>
      <c r="GB5" s="213"/>
      <c r="GC5" s="213"/>
      <c r="GD5" s="213"/>
      <c r="GE5" s="213"/>
      <c r="GF5" s="213"/>
      <c r="GG5" s="213"/>
      <c r="GH5" s="213"/>
      <c r="GI5" s="213"/>
      <c r="GJ5" s="213"/>
      <c r="GK5" s="213"/>
      <c r="GL5" s="213"/>
      <c r="GM5" s="213"/>
      <c r="GN5" s="213"/>
      <c r="GO5" s="213"/>
      <c r="GP5" s="213"/>
      <c r="GQ5" s="213"/>
      <c r="GR5" s="213"/>
      <c r="GS5" s="213"/>
      <c r="GT5" s="213"/>
      <c r="GU5" s="213"/>
      <c r="GV5" s="213"/>
      <c r="GW5" s="213"/>
      <c r="GX5" s="213"/>
      <c r="GY5" s="213"/>
      <c r="GZ5" s="213"/>
      <c r="HA5" s="213"/>
      <c r="HB5" s="213"/>
      <c r="HC5" s="213"/>
      <c r="HD5" s="213"/>
      <c r="HE5" s="213"/>
      <c r="HF5" s="213"/>
      <c r="HG5" s="213"/>
      <c r="HH5" s="213"/>
      <c r="HI5" s="213"/>
      <c r="HJ5" s="213"/>
      <c r="HK5" s="213"/>
      <c r="HL5" s="213"/>
      <c r="HM5" s="213"/>
      <c r="HN5" s="213"/>
      <c r="HO5" s="213"/>
      <c r="HP5" s="213"/>
      <c r="HQ5" s="213"/>
      <c r="HR5" s="213"/>
      <c r="HS5" s="213"/>
      <c r="HT5" s="213"/>
      <c r="HU5" s="213"/>
      <c r="HV5" s="213"/>
      <c r="HW5" s="213"/>
      <c r="HX5" s="213"/>
      <c r="HY5" s="213"/>
      <c r="HZ5" s="213"/>
      <c r="IA5" s="213"/>
      <c r="IB5" s="213"/>
      <c r="IC5" s="213"/>
      <c r="ID5" s="213"/>
      <c r="IE5" s="213"/>
      <c r="IF5" s="213"/>
      <c r="IG5" s="213"/>
      <c r="IH5" s="213"/>
      <c r="II5" s="213"/>
      <c r="IJ5" s="213"/>
      <c r="IK5" s="213"/>
      <c r="IL5" s="213"/>
      <c r="IM5" s="213"/>
      <c r="IN5" s="213"/>
      <c r="IO5" s="213"/>
      <c r="IP5" s="213"/>
      <c r="IQ5" s="213"/>
      <c r="IR5" s="213"/>
      <c r="IS5" s="213"/>
      <c r="IT5" s="213"/>
      <c r="IU5" s="213"/>
      <c r="IV5" s="213"/>
      <c r="IW5" s="213"/>
      <c r="IX5" s="213"/>
      <c r="IY5" s="213"/>
      <c r="IZ5" s="213"/>
      <c r="JA5" s="213"/>
      <c r="JB5" s="213"/>
      <c r="JC5" s="213"/>
      <c r="JD5" s="213"/>
      <c r="JE5" s="213"/>
      <c r="JF5" s="213"/>
      <c r="JG5" s="213"/>
      <c r="JH5" s="213"/>
      <c r="JI5" s="213"/>
      <c r="JJ5" s="213"/>
      <c r="JK5" s="213"/>
      <c r="JL5" s="213"/>
      <c r="JM5" s="213"/>
      <c r="JN5" s="213"/>
      <c r="JO5" s="213"/>
      <c r="JP5" s="213"/>
      <c r="JQ5" s="213"/>
      <c r="JR5" s="213"/>
    </row>
    <row r="6" spans="1:278" s="214" customFormat="1" ht="32.25" customHeight="1" thickBot="1" x14ac:dyDescent="0.3">
      <c r="A6" s="480" t="s">
        <v>204</v>
      </c>
      <c r="B6" s="481"/>
      <c r="C6" s="482"/>
      <c r="D6" s="487" t="str">
        <f>'Mapa Final'!D6</f>
        <v xml:space="preserve">Nivel Central </v>
      </c>
      <c r="E6" s="368"/>
      <c r="F6" s="368"/>
      <c r="G6" s="368"/>
      <c r="H6" s="368"/>
      <c r="I6" s="368"/>
      <c r="J6" s="368"/>
      <c r="K6" s="368"/>
      <c r="L6" s="368"/>
      <c r="M6" s="368"/>
      <c r="N6" s="369"/>
      <c r="O6" s="200"/>
      <c r="P6" s="200"/>
      <c r="Q6" s="200"/>
      <c r="R6" s="256"/>
      <c r="S6" s="256"/>
      <c r="T6" s="200"/>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c r="BH6" s="213"/>
      <c r="BI6" s="213"/>
      <c r="BJ6" s="213"/>
      <c r="BK6" s="213"/>
      <c r="BL6" s="213"/>
      <c r="BM6" s="213"/>
      <c r="BN6" s="213"/>
      <c r="BO6" s="213"/>
      <c r="BP6" s="213"/>
      <c r="BQ6" s="213"/>
      <c r="BR6" s="213"/>
      <c r="BS6" s="213"/>
      <c r="BT6" s="213"/>
      <c r="BU6" s="213"/>
      <c r="BV6" s="213"/>
      <c r="BW6" s="213"/>
      <c r="BX6" s="213"/>
      <c r="BY6" s="213"/>
      <c r="BZ6" s="213"/>
      <c r="CA6" s="213"/>
      <c r="CB6" s="213"/>
      <c r="CC6" s="213"/>
      <c r="CD6" s="213"/>
      <c r="CE6" s="213"/>
      <c r="CF6" s="213"/>
      <c r="CG6" s="213"/>
      <c r="CH6" s="213"/>
      <c r="CI6" s="213"/>
      <c r="CJ6" s="213"/>
      <c r="CK6" s="213"/>
      <c r="CL6" s="213"/>
      <c r="CM6" s="213"/>
      <c r="CN6" s="213"/>
      <c r="CO6" s="213"/>
      <c r="CP6" s="213"/>
      <c r="CQ6" s="213"/>
      <c r="CR6" s="213"/>
      <c r="CS6" s="213"/>
      <c r="CT6" s="213"/>
      <c r="CU6" s="213"/>
      <c r="CV6" s="213"/>
      <c r="CW6" s="213"/>
      <c r="CX6" s="213"/>
      <c r="CY6" s="213"/>
      <c r="CZ6" s="213"/>
      <c r="DA6" s="213"/>
      <c r="DB6" s="213"/>
      <c r="DC6" s="213"/>
      <c r="DD6" s="213"/>
      <c r="DE6" s="213"/>
      <c r="DF6" s="213"/>
      <c r="DG6" s="213"/>
      <c r="DH6" s="213"/>
      <c r="DI6" s="213"/>
      <c r="DJ6" s="213"/>
      <c r="DK6" s="213"/>
      <c r="DL6" s="213"/>
      <c r="DM6" s="213"/>
      <c r="DN6" s="213"/>
      <c r="DO6" s="213"/>
      <c r="DP6" s="213"/>
      <c r="DQ6" s="213"/>
      <c r="DR6" s="213"/>
      <c r="DS6" s="213"/>
      <c r="DT6" s="213"/>
      <c r="DU6" s="213"/>
      <c r="DV6" s="213"/>
      <c r="DW6" s="213"/>
      <c r="DX6" s="213"/>
      <c r="DY6" s="213"/>
      <c r="DZ6" s="213"/>
      <c r="EA6" s="213"/>
      <c r="EB6" s="213"/>
      <c r="EC6" s="213"/>
      <c r="ED6" s="213"/>
      <c r="EE6" s="213"/>
      <c r="EF6" s="213"/>
      <c r="EG6" s="213"/>
      <c r="EH6" s="213"/>
      <c r="EI6" s="213"/>
      <c r="EJ6" s="213"/>
      <c r="EK6" s="213"/>
      <c r="EL6" s="213"/>
      <c r="EM6" s="213"/>
      <c r="EN6" s="213"/>
      <c r="EO6" s="213"/>
      <c r="EP6" s="213"/>
      <c r="EQ6" s="213"/>
      <c r="ER6" s="213"/>
      <c r="ES6" s="213"/>
      <c r="ET6" s="213"/>
      <c r="EU6" s="213"/>
      <c r="EV6" s="213"/>
      <c r="EW6" s="213"/>
      <c r="EX6" s="213"/>
      <c r="EY6" s="213"/>
      <c r="EZ6" s="213"/>
      <c r="FA6" s="213"/>
      <c r="FB6" s="213"/>
      <c r="FC6" s="213"/>
      <c r="FD6" s="213"/>
      <c r="FE6" s="213"/>
      <c r="FF6" s="213"/>
      <c r="FG6" s="213"/>
      <c r="FH6" s="213"/>
      <c r="FI6" s="213"/>
      <c r="FJ6" s="213"/>
      <c r="FK6" s="213"/>
      <c r="FL6" s="213"/>
      <c r="FM6" s="213"/>
      <c r="FN6" s="213"/>
      <c r="FO6" s="213"/>
      <c r="FP6" s="213"/>
      <c r="FQ6" s="213"/>
      <c r="FR6" s="213"/>
      <c r="FS6" s="213"/>
      <c r="FT6" s="213"/>
      <c r="FU6" s="213"/>
      <c r="FV6" s="213"/>
      <c r="FW6" s="213"/>
      <c r="FX6" s="213"/>
      <c r="FY6" s="213"/>
      <c r="FZ6" s="213"/>
      <c r="GA6" s="213"/>
      <c r="GB6" s="213"/>
      <c r="GC6" s="213"/>
      <c r="GD6" s="213"/>
      <c r="GE6" s="213"/>
      <c r="GF6" s="213"/>
      <c r="GG6" s="213"/>
      <c r="GH6" s="213"/>
      <c r="GI6" s="213"/>
      <c r="GJ6" s="213"/>
      <c r="GK6" s="213"/>
      <c r="GL6" s="213"/>
      <c r="GM6" s="213"/>
      <c r="GN6" s="213"/>
      <c r="GO6" s="213"/>
      <c r="GP6" s="213"/>
      <c r="GQ6" s="213"/>
      <c r="GR6" s="213"/>
      <c r="GS6" s="213"/>
      <c r="GT6" s="213"/>
      <c r="GU6" s="213"/>
      <c r="GV6" s="213"/>
      <c r="GW6" s="213"/>
      <c r="GX6" s="213"/>
      <c r="GY6" s="213"/>
      <c r="GZ6" s="213"/>
      <c r="HA6" s="213"/>
      <c r="HB6" s="213"/>
      <c r="HC6" s="213"/>
      <c r="HD6" s="213"/>
      <c r="HE6" s="213"/>
      <c r="HF6" s="213"/>
      <c r="HG6" s="213"/>
      <c r="HH6" s="213"/>
      <c r="HI6" s="213"/>
      <c r="HJ6" s="213"/>
      <c r="HK6" s="213"/>
      <c r="HL6" s="213"/>
      <c r="HM6" s="213"/>
      <c r="HN6" s="213"/>
      <c r="HO6" s="213"/>
      <c r="HP6" s="213"/>
      <c r="HQ6" s="213"/>
      <c r="HR6" s="213"/>
      <c r="HS6" s="213"/>
      <c r="HT6" s="213"/>
      <c r="HU6" s="213"/>
      <c r="HV6" s="213"/>
      <c r="HW6" s="213"/>
      <c r="HX6" s="213"/>
      <c r="HY6" s="213"/>
      <c r="HZ6" s="213"/>
      <c r="IA6" s="213"/>
      <c r="IB6" s="213"/>
      <c r="IC6" s="213"/>
      <c r="ID6" s="213"/>
      <c r="IE6" s="213"/>
      <c r="IF6" s="213"/>
      <c r="IG6" s="213"/>
      <c r="IH6" s="213"/>
      <c r="II6" s="213"/>
      <c r="IJ6" s="213"/>
      <c r="IK6" s="213"/>
      <c r="IL6" s="213"/>
      <c r="IM6" s="213"/>
      <c r="IN6" s="213"/>
      <c r="IO6" s="213"/>
      <c r="IP6" s="213"/>
      <c r="IQ6" s="213"/>
      <c r="IR6" s="213"/>
      <c r="IS6" s="213"/>
      <c r="IT6" s="213"/>
      <c r="IU6" s="213"/>
      <c r="IV6" s="213"/>
      <c r="IW6" s="213"/>
      <c r="IX6" s="213"/>
      <c r="IY6" s="213"/>
      <c r="IZ6" s="213"/>
      <c r="JA6" s="213"/>
      <c r="JB6" s="213"/>
      <c r="JC6" s="213"/>
      <c r="JD6" s="213"/>
      <c r="JE6" s="213"/>
      <c r="JF6" s="213"/>
      <c r="JG6" s="213"/>
      <c r="JH6" s="213"/>
      <c r="JI6" s="213"/>
      <c r="JJ6" s="213"/>
      <c r="JK6" s="213"/>
      <c r="JL6" s="213"/>
      <c r="JM6" s="213"/>
      <c r="JN6" s="213"/>
      <c r="JO6" s="213"/>
      <c r="JP6" s="213"/>
      <c r="JQ6" s="213"/>
      <c r="JR6" s="213"/>
    </row>
    <row r="7" spans="1:278" s="220" customFormat="1" ht="38.25" customHeight="1" thickTop="1" thickBot="1" x14ac:dyDescent="0.35">
      <c r="A7" s="488" t="s">
        <v>571</v>
      </c>
      <c r="B7" s="489"/>
      <c r="C7" s="489"/>
      <c r="D7" s="489"/>
      <c r="E7" s="489"/>
      <c r="F7" s="490"/>
      <c r="G7" s="218"/>
      <c r="H7" s="491" t="s">
        <v>572</v>
      </c>
      <c r="I7" s="491"/>
      <c r="J7" s="491"/>
      <c r="K7" s="491" t="s">
        <v>573</v>
      </c>
      <c r="L7" s="491"/>
      <c r="M7" s="491"/>
      <c r="N7" s="492" t="s">
        <v>574</v>
      </c>
      <c r="O7" s="501" t="s">
        <v>575</v>
      </c>
      <c r="P7" s="503" t="s">
        <v>576</v>
      </c>
      <c r="Q7" s="504"/>
      <c r="R7" s="505" t="s">
        <v>577</v>
      </c>
      <c r="S7" s="506"/>
      <c r="T7" s="507" t="s">
        <v>620</v>
      </c>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c r="BW7" s="219"/>
      <c r="BX7" s="219"/>
      <c r="BY7" s="219"/>
      <c r="BZ7" s="219"/>
      <c r="CA7" s="219"/>
      <c r="CB7" s="219"/>
      <c r="CC7" s="219"/>
      <c r="CD7" s="219"/>
      <c r="CE7" s="219"/>
      <c r="CF7" s="219"/>
      <c r="CG7" s="219"/>
      <c r="CH7" s="219"/>
      <c r="CI7" s="219"/>
      <c r="CJ7" s="219"/>
      <c r="CK7" s="219"/>
      <c r="CL7" s="219"/>
      <c r="CM7" s="219"/>
      <c r="CN7" s="219"/>
      <c r="CO7" s="219"/>
      <c r="CP7" s="219"/>
      <c r="CQ7" s="219"/>
      <c r="CR7" s="219"/>
      <c r="CS7" s="219"/>
      <c r="CT7" s="219"/>
      <c r="CU7" s="219"/>
      <c r="CV7" s="219"/>
      <c r="CW7" s="219"/>
      <c r="CX7" s="219"/>
      <c r="CY7" s="219"/>
      <c r="CZ7" s="219"/>
      <c r="DA7" s="219"/>
      <c r="DB7" s="219"/>
      <c r="DC7" s="219"/>
      <c r="DD7" s="219"/>
      <c r="DE7" s="219"/>
      <c r="DF7" s="219"/>
      <c r="DG7" s="219"/>
      <c r="DH7" s="219"/>
      <c r="DI7" s="219"/>
      <c r="DJ7" s="219"/>
      <c r="DK7" s="219"/>
      <c r="DL7" s="219"/>
      <c r="DM7" s="219"/>
      <c r="DN7" s="219"/>
      <c r="DO7" s="219"/>
      <c r="DP7" s="219"/>
      <c r="DQ7" s="219"/>
      <c r="DR7" s="219"/>
      <c r="DS7" s="219"/>
      <c r="DT7" s="219"/>
      <c r="DU7" s="219"/>
      <c r="DV7" s="219"/>
      <c r="DW7" s="219"/>
      <c r="DX7" s="219"/>
      <c r="DY7" s="219"/>
      <c r="DZ7" s="219"/>
      <c r="EA7" s="219"/>
      <c r="EB7" s="219"/>
      <c r="EC7" s="219"/>
      <c r="ED7" s="219"/>
      <c r="EE7" s="219"/>
      <c r="EF7" s="219"/>
      <c r="EG7" s="219"/>
      <c r="EH7" s="219"/>
      <c r="EI7" s="219"/>
      <c r="EJ7" s="219"/>
      <c r="EK7" s="219"/>
      <c r="EL7" s="219"/>
      <c r="EM7" s="219"/>
      <c r="EN7" s="219"/>
      <c r="EO7" s="219"/>
      <c r="EP7" s="219"/>
      <c r="EQ7" s="219"/>
      <c r="ER7" s="219"/>
      <c r="ES7" s="219"/>
      <c r="ET7" s="219"/>
      <c r="EU7" s="219"/>
      <c r="EV7" s="219"/>
      <c r="EW7" s="219"/>
      <c r="EX7" s="219"/>
      <c r="EY7" s="219"/>
      <c r="EZ7" s="219"/>
      <c r="FA7" s="219"/>
      <c r="FB7" s="219"/>
      <c r="FC7" s="219"/>
      <c r="FD7" s="219"/>
      <c r="FE7" s="219"/>
      <c r="FF7" s="219"/>
      <c r="FG7" s="219"/>
      <c r="FH7" s="219"/>
      <c r="FI7" s="219"/>
      <c r="FJ7" s="219"/>
      <c r="FK7" s="219"/>
      <c r="FL7" s="219"/>
      <c r="FM7" s="219"/>
      <c r="FN7" s="219"/>
      <c r="FO7" s="219"/>
      <c r="FP7" s="219"/>
      <c r="FQ7" s="219"/>
      <c r="FR7" s="219"/>
      <c r="FS7" s="219"/>
      <c r="FT7" s="219"/>
    </row>
    <row r="8" spans="1:278" s="228" customFormat="1" ht="60.9" customHeight="1" thickTop="1" thickBot="1" x14ac:dyDescent="0.35">
      <c r="A8" s="236" t="s">
        <v>25</v>
      </c>
      <c r="B8" s="236" t="s">
        <v>212</v>
      </c>
      <c r="C8" s="237" t="s">
        <v>154</v>
      </c>
      <c r="D8" s="223" t="s">
        <v>213</v>
      </c>
      <c r="E8" s="221" t="s">
        <v>158</v>
      </c>
      <c r="F8" s="221" t="s">
        <v>160</v>
      </c>
      <c r="G8" s="221" t="s">
        <v>162</v>
      </c>
      <c r="H8" s="224" t="s">
        <v>579</v>
      </c>
      <c r="I8" s="224" t="s">
        <v>547</v>
      </c>
      <c r="J8" s="224" t="s">
        <v>580</v>
      </c>
      <c r="K8" s="224" t="s">
        <v>579</v>
      </c>
      <c r="L8" s="224" t="s">
        <v>581</v>
      </c>
      <c r="M8" s="224" t="s">
        <v>580</v>
      </c>
      <c r="N8" s="492"/>
      <c r="O8" s="502"/>
      <c r="P8" s="225" t="s">
        <v>582</v>
      </c>
      <c r="Q8" s="225" t="s">
        <v>583</v>
      </c>
      <c r="R8" s="226" t="s">
        <v>584</v>
      </c>
      <c r="S8" s="226" t="s">
        <v>585</v>
      </c>
      <c r="T8" s="50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c r="BU8" s="227"/>
      <c r="BV8" s="227"/>
      <c r="BW8" s="227"/>
      <c r="BX8" s="227"/>
      <c r="BY8" s="227"/>
      <c r="BZ8" s="227"/>
      <c r="CA8" s="227"/>
      <c r="CB8" s="227"/>
      <c r="CC8" s="227"/>
      <c r="CD8" s="227"/>
      <c r="CE8" s="227"/>
      <c r="CF8" s="227"/>
      <c r="CG8" s="227"/>
      <c r="CH8" s="227"/>
      <c r="CI8" s="227"/>
      <c r="CJ8" s="227"/>
      <c r="CK8" s="227"/>
      <c r="CL8" s="227"/>
      <c r="CM8" s="227"/>
      <c r="CN8" s="227"/>
      <c r="CO8" s="227"/>
      <c r="CP8" s="227"/>
      <c r="CQ8" s="227"/>
      <c r="CR8" s="227"/>
      <c r="CS8" s="227"/>
      <c r="CT8" s="227"/>
      <c r="CU8" s="227"/>
      <c r="CV8" s="227"/>
      <c r="CW8" s="227"/>
      <c r="CX8" s="227"/>
      <c r="CY8" s="227"/>
      <c r="CZ8" s="227"/>
      <c r="DA8" s="227"/>
      <c r="DB8" s="227"/>
      <c r="DC8" s="227"/>
      <c r="DD8" s="227"/>
      <c r="DE8" s="227"/>
      <c r="DF8" s="227"/>
      <c r="DG8" s="227"/>
      <c r="DH8" s="227"/>
      <c r="DI8" s="227"/>
      <c r="DJ8" s="227"/>
      <c r="DK8" s="227"/>
      <c r="DL8" s="227"/>
      <c r="DM8" s="227"/>
      <c r="DN8" s="227"/>
      <c r="DO8" s="227"/>
      <c r="DP8" s="227"/>
      <c r="DQ8" s="227"/>
      <c r="DR8" s="227"/>
      <c r="DS8" s="227"/>
      <c r="DT8" s="227"/>
      <c r="DU8" s="227"/>
      <c r="DV8" s="227"/>
      <c r="DW8" s="227"/>
      <c r="DX8" s="227"/>
      <c r="DY8" s="227"/>
      <c r="DZ8" s="227"/>
      <c r="EA8" s="227"/>
      <c r="EB8" s="227"/>
      <c r="EC8" s="227"/>
      <c r="ED8" s="227"/>
      <c r="EE8" s="227"/>
      <c r="EF8" s="227"/>
      <c r="EG8" s="227"/>
      <c r="EH8" s="227"/>
      <c r="EI8" s="227"/>
      <c r="EJ8" s="227"/>
      <c r="EK8" s="227"/>
      <c r="EL8" s="227"/>
      <c r="EM8" s="227"/>
      <c r="EN8" s="227"/>
      <c r="EO8" s="227"/>
      <c r="EP8" s="227"/>
      <c r="EQ8" s="227"/>
      <c r="ER8" s="227"/>
      <c r="ES8" s="227"/>
      <c r="ET8" s="227"/>
      <c r="EU8" s="227"/>
      <c r="EV8" s="227"/>
      <c r="EW8" s="227"/>
      <c r="EX8" s="227"/>
      <c r="EY8" s="227"/>
      <c r="EZ8" s="227"/>
      <c r="FA8" s="227"/>
      <c r="FB8" s="227"/>
      <c r="FC8" s="227"/>
      <c r="FD8" s="227"/>
      <c r="FE8" s="227"/>
      <c r="FF8" s="227"/>
      <c r="FG8" s="227"/>
      <c r="FH8" s="227"/>
      <c r="FI8" s="227"/>
      <c r="FJ8" s="227"/>
      <c r="FK8" s="227"/>
      <c r="FL8" s="227"/>
      <c r="FM8" s="227"/>
      <c r="FN8" s="227"/>
      <c r="FO8" s="227"/>
      <c r="FP8" s="227"/>
      <c r="FQ8" s="227"/>
      <c r="FR8" s="227"/>
      <c r="FS8" s="227"/>
      <c r="FT8" s="227"/>
    </row>
    <row r="9" spans="1:278" s="229" customFormat="1" ht="10.5" customHeight="1" thickTop="1" thickBot="1" x14ac:dyDescent="0.3">
      <c r="A9" s="508"/>
      <c r="B9" s="509"/>
      <c r="C9" s="509"/>
      <c r="D9" s="509"/>
      <c r="E9" s="509"/>
      <c r="F9" s="509"/>
      <c r="G9" s="509"/>
      <c r="H9" s="509"/>
      <c r="I9" s="509"/>
      <c r="J9" s="509"/>
      <c r="K9" s="509"/>
      <c r="L9" s="509"/>
      <c r="M9" s="509"/>
      <c r="N9" s="509"/>
      <c r="O9" s="253"/>
      <c r="P9" s="253"/>
      <c r="Q9" s="253"/>
      <c r="R9" s="257"/>
      <c r="S9" s="257"/>
      <c r="T9" s="254"/>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230"/>
      <c r="CM9" s="230"/>
      <c r="CN9" s="230"/>
      <c r="CO9" s="230"/>
      <c r="CP9" s="230"/>
      <c r="CQ9" s="230"/>
      <c r="CR9" s="230"/>
      <c r="CS9" s="230"/>
      <c r="CT9" s="230"/>
      <c r="CU9" s="230"/>
      <c r="CV9" s="230"/>
      <c r="CW9" s="230"/>
      <c r="CX9" s="230"/>
      <c r="CY9" s="230"/>
      <c r="CZ9" s="230"/>
      <c r="DA9" s="230"/>
      <c r="DB9" s="230"/>
      <c r="DC9" s="230"/>
      <c r="DD9" s="230"/>
      <c r="DE9" s="230"/>
      <c r="DF9" s="230"/>
      <c r="DG9" s="230"/>
      <c r="DH9" s="230"/>
      <c r="DI9" s="230"/>
      <c r="DJ9" s="230"/>
      <c r="DK9" s="230"/>
      <c r="DL9" s="230"/>
      <c r="DM9" s="230"/>
      <c r="DN9" s="230"/>
      <c r="DO9" s="230"/>
      <c r="DP9" s="230"/>
      <c r="DQ9" s="230"/>
      <c r="DR9" s="230"/>
      <c r="DS9" s="230"/>
      <c r="DT9" s="230"/>
      <c r="DU9" s="230"/>
      <c r="DV9" s="230"/>
      <c r="DW9" s="230"/>
      <c r="DX9" s="230"/>
      <c r="DY9" s="230"/>
      <c r="DZ9" s="230"/>
      <c r="EA9" s="230"/>
      <c r="EB9" s="230"/>
      <c r="EC9" s="230"/>
      <c r="ED9" s="230"/>
      <c r="EE9" s="230"/>
      <c r="EF9" s="230"/>
      <c r="EG9" s="230"/>
      <c r="EH9" s="230"/>
      <c r="EI9" s="230"/>
      <c r="EJ9" s="230"/>
      <c r="EK9" s="230"/>
      <c r="EL9" s="230"/>
      <c r="EM9" s="230"/>
      <c r="EN9" s="230"/>
      <c r="EO9" s="230"/>
      <c r="EP9" s="230"/>
      <c r="EQ9" s="230"/>
      <c r="ER9" s="230"/>
      <c r="ES9" s="230"/>
      <c r="ET9" s="230"/>
      <c r="EU9" s="230"/>
      <c r="EV9" s="230"/>
      <c r="EW9" s="230"/>
      <c r="EX9" s="230"/>
      <c r="EY9" s="230"/>
      <c r="EZ9" s="230"/>
      <c r="FA9" s="230"/>
      <c r="FB9" s="230"/>
      <c r="FC9" s="230"/>
      <c r="FD9" s="230"/>
      <c r="FE9" s="230"/>
      <c r="FF9" s="230"/>
      <c r="FG9" s="230"/>
      <c r="FH9" s="230"/>
      <c r="FI9" s="230"/>
      <c r="FJ9" s="230"/>
      <c r="FK9" s="230"/>
      <c r="FL9" s="230"/>
      <c r="FM9" s="230"/>
      <c r="FN9" s="230"/>
      <c r="FO9" s="230"/>
      <c r="FP9" s="230"/>
      <c r="FQ9" s="230"/>
      <c r="FR9" s="230"/>
      <c r="FS9" s="230"/>
      <c r="FT9" s="230"/>
    </row>
    <row r="10" spans="1:278" s="102" customFormat="1" ht="40.200000000000003" customHeight="1" x14ac:dyDescent="0.25">
      <c r="A10" s="457">
        <f>'Mapa Final'!A10</f>
        <v>1</v>
      </c>
      <c r="B10" s="460" t="str">
        <f>'Mapa Final'!B10</f>
        <v>Inoportunidad en la liquidación de contratos y en el cierre de los expedientes contractuales</v>
      </c>
      <c r="C10" s="461" t="str">
        <f>'Mapa Final'!C10</f>
        <v>Incumplimiento de las metas establecidas</v>
      </c>
      <c r="D10" s="461"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v>
      </c>
      <c r="E10" s="464" t="str">
        <f>'Mapa Final'!E10</f>
        <v>Desatención a las actividades relacionadas con las obligaciones postcontractuales de la Entidad</v>
      </c>
      <c r="F10" s="464" t="str">
        <f>'Mapa Final'!F10</f>
        <v>Caso probable en que no se realice a tiempo la liquidación de contratos a cargo y/o se haga se haga el cierre de expedientes contractuales de manera extemporánea</v>
      </c>
      <c r="G10" s="464" t="str">
        <f>'Mapa Final'!G10</f>
        <v>Ejecución y Administración de Procesos</v>
      </c>
      <c r="H10" s="467" t="str">
        <f>'Mapa Final'!I10</f>
        <v>Media</v>
      </c>
      <c r="I10" s="470" t="str">
        <f>'Mapa Final'!L10</f>
        <v>Moderado</v>
      </c>
      <c r="J10" s="473" t="str">
        <f>'Mapa Final'!N10</f>
        <v>Moderado</v>
      </c>
      <c r="K10" s="450" t="str">
        <f>'Mapa Final'!AA10</f>
        <v>Baja</v>
      </c>
      <c r="L10" s="450" t="str">
        <f>'Mapa Final'!AE10</f>
        <v>Moderado</v>
      </c>
      <c r="M10" s="476" t="str">
        <f>'Mapa Final'!AG10</f>
        <v>Moderado</v>
      </c>
      <c r="N10" s="450" t="str">
        <f>'Mapa Final'!AH10</f>
        <v>Reducir(mitigar)</v>
      </c>
      <c r="O10" s="453" t="s">
        <v>612</v>
      </c>
      <c r="P10" s="453" t="s">
        <v>587</v>
      </c>
      <c r="Q10" s="453"/>
      <c r="R10" s="455">
        <v>44470</v>
      </c>
      <c r="S10" s="455">
        <v>44561</v>
      </c>
      <c r="T10" s="453" t="s">
        <v>590</v>
      </c>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c r="BC10" s="198"/>
      <c r="BD10" s="198"/>
      <c r="BE10" s="198"/>
      <c r="BF10" s="198"/>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8"/>
      <c r="CO10" s="198"/>
      <c r="CP10" s="198"/>
      <c r="CQ10" s="198"/>
      <c r="CR10" s="198"/>
      <c r="CS10" s="198"/>
      <c r="CT10" s="198"/>
      <c r="CU10" s="198"/>
      <c r="CV10" s="198"/>
      <c r="CW10" s="198"/>
      <c r="CX10" s="198"/>
      <c r="CY10" s="198"/>
      <c r="CZ10" s="198"/>
      <c r="DA10" s="198"/>
      <c r="DB10" s="198"/>
      <c r="DC10" s="198"/>
      <c r="DD10" s="198"/>
      <c r="DE10" s="198"/>
      <c r="DF10" s="198"/>
      <c r="DG10" s="198"/>
      <c r="DH10" s="198"/>
      <c r="DI10" s="198"/>
      <c r="DJ10" s="198"/>
      <c r="DK10" s="198"/>
      <c r="DL10" s="198"/>
      <c r="DM10" s="198"/>
      <c r="DN10" s="198"/>
      <c r="DO10" s="198"/>
      <c r="DP10" s="198"/>
      <c r="DQ10" s="198"/>
      <c r="DR10" s="198"/>
      <c r="DS10" s="198"/>
      <c r="DT10" s="198"/>
      <c r="DU10" s="198"/>
      <c r="DV10" s="198"/>
      <c r="DW10" s="198"/>
      <c r="DX10" s="198"/>
      <c r="DY10" s="198"/>
      <c r="DZ10" s="198"/>
      <c r="EA10" s="198"/>
      <c r="EB10" s="198"/>
      <c r="EC10" s="198"/>
      <c r="ED10" s="198"/>
      <c r="EE10" s="198"/>
      <c r="EF10" s="198"/>
      <c r="EG10" s="198"/>
      <c r="EH10" s="198"/>
      <c r="EI10" s="198"/>
      <c r="EJ10" s="198"/>
      <c r="EK10" s="198"/>
      <c r="EL10" s="198"/>
      <c r="EM10" s="198"/>
      <c r="EN10" s="198"/>
      <c r="EO10" s="198"/>
      <c r="EP10" s="198"/>
      <c r="EQ10" s="198"/>
      <c r="ER10" s="198"/>
      <c r="ES10" s="198"/>
      <c r="ET10" s="198"/>
      <c r="EU10" s="198"/>
      <c r="EV10" s="198"/>
      <c r="EW10" s="198"/>
      <c r="EX10" s="198"/>
      <c r="EY10" s="198"/>
      <c r="EZ10" s="198"/>
      <c r="FA10" s="198"/>
      <c r="FB10" s="198"/>
      <c r="FC10" s="198"/>
      <c r="FD10" s="198"/>
      <c r="FE10" s="198"/>
      <c r="FF10" s="198"/>
      <c r="FG10" s="198"/>
      <c r="FH10" s="198"/>
      <c r="FI10" s="198"/>
      <c r="FJ10" s="198"/>
      <c r="FK10" s="198"/>
      <c r="FL10" s="198"/>
      <c r="FM10" s="198"/>
      <c r="FN10" s="198"/>
      <c r="FO10" s="198"/>
      <c r="FP10" s="198"/>
      <c r="FQ10" s="198"/>
      <c r="FR10" s="198"/>
      <c r="FS10" s="198"/>
      <c r="FT10" s="198"/>
    </row>
    <row r="11" spans="1:278" s="102" customFormat="1" ht="40.200000000000003" customHeight="1" x14ac:dyDescent="0.25">
      <c r="A11" s="458"/>
      <c r="B11" s="510"/>
      <c r="C11" s="462"/>
      <c r="D11" s="462"/>
      <c r="E11" s="465"/>
      <c r="F11" s="465"/>
      <c r="G11" s="465"/>
      <c r="H11" s="468"/>
      <c r="I11" s="471"/>
      <c r="J11" s="474"/>
      <c r="K11" s="451"/>
      <c r="L11" s="451"/>
      <c r="M11" s="477"/>
      <c r="N11" s="451"/>
      <c r="O11" s="338"/>
      <c r="P11" s="338"/>
      <c r="Q11" s="338"/>
      <c r="R11" s="376"/>
      <c r="S11" s="376"/>
      <c r="T11" s="33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c r="BC11" s="198"/>
      <c r="BD11" s="198"/>
      <c r="BE11" s="198"/>
      <c r="BF11" s="198"/>
      <c r="BG11" s="198"/>
      <c r="BH11" s="198"/>
      <c r="BI11" s="198"/>
      <c r="BJ11" s="198"/>
      <c r="BK11" s="198"/>
      <c r="BL11" s="198"/>
      <c r="BM11" s="198"/>
      <c r="BN11" s="198"/>
      <c r="BO11" s="198"/>
      <c r="BP11" s="198"/>
      <c r="BQ11" s="198"/>
      <c r="BR11" s="198"/>
      <c r="BS11" s="198"/>
      <c r="BT11" s="198"/>
      <c r="BU11" s="198"/>
      <c r="BV11" s="198"/>
      <c r="BW11" s="198"/>
      <c r="BX11" s="198"/>
      <c r="BY11" s="198"/>
      <c r="BZ11" s="198"/>
      <c r="CA11" s="198"/>
      <c r="CB11" s="198"/>
      <c r="CC11" s="198"/>
      <c r="CD11" s="198"/>
      <c r="CE11" s="198"/>
      <c r="CF11" s="198"/>
      <c r="CG11" s="198"/>
      <c r="CH11" s="198"/>
      <c r="CI11" s="198"/>
      <c r="CJ11" s="198"/>
      <c r="CK11" s="198"/>
      <c r="CL11" s="198"/>
      <c r="CM11" s="198"/>
      <c r="CN11" s="198"/>
      <c r="CO11" s="198"/>
      <c r="CP11" s="198"/>
      <c r="CQ11" s="198"/>
      <c r="CR11" s="198"/>
      <c r="CS11" s="198"/>
      <c r="CT11" s="198"/>
      <c r="CU11" s="198"/>
      <c r="CV11" s="198"/>
      <c r="CW11" s="198"/>
      <c r="CX11" s="198"/>
      <c r="CY11" s="198"/>
      <c r="CZ11" s="198"/>
      <c r="DA11" s="198"/>
      <c r="DB11" s="198"/>
      <c r="DC11" s="198"/>
      <c r="DD11" s="198"/>
      <c r="DE11" s="198"/>
      <c r="DF11" s="198"/>
      <c r="DG11" s="198"/>
      <c r="DH11" s="198"/>
      <c r="DI11" s="198"/>
      <c r="DJ11" s="198"/>
      <c r="DK11" s="198"/>
      <c r="DL11" s="198"/>
      <c r="DM11" s="198"/>
      <c r="DN11" s="198"/>
      <c r="DO11" s="198"/>
      <c r="DP11" s="198"/>
      <c r="DQ11" s="198"/>
      <c r="DR11" s="198"/>
      <c r="DS11" s="198"/>
      <c r="DT11" s="198"/>
      <c r="DU11" s="198"/>
      <c r="DV11" s="198"/>
      <c r="DW11" s="198"/>
      <c r="DX11" s="198"/>
      <c r="DY11" s="198"/>
      <c r="DZ11" s="198"/>
      <c r="EA11" s="198"/>
      <c r="EB11" s="198"/>
      <c r="EC11" s="198"/>
      <c r="ED11" s="198"/>
      <c r="EE11" s="198"/>
      <c r="EF11" s="198"/>
      <c r="EG11" s="198"/>
      <c r="EH11" s="198"/>
      <c r="EI11" s="198"/>
      <c r="EJ11" s="198"/>
      <c r="EK11" s="198"/>
      <c r="EL11" s="198"/>
      <c r="EM11" s="198"/>
      <c r="EN11" s="198"/>
      <c r="EO11" s="198"/>
      <c r="EP11" s="198"/>
      <c r="EQ11" s="198"/>
      <c r="ER11" s="198"/>
      <c r="ES11" s="198"/>
      <c r="ET11" s="198"/>
      <c r="EU11" s="198"/>
      <c r="EV11" s="198"/>
      <c r="EW11" s="198"/>
      <c r="EX11" s="198"/>
      <c r="EY11" s="198"/>
      <c r="EZ11" s="198"/>
      <c r="FA11" s="198"/>
      <c r="FB11" s="198"/>
      <c r="FC11" s="198"/>
      <c r="FD11" s="198"/>
      <c r="FE11" s="198"/>
      <c r="FF11" s="198"/>
      <c r="FG11" s="198"/>
      <c r="FH11" s="198"/>
      <c r="FI11" s="198"/>
      <c r="FJ11" s="198"/>
      <c r="FK11" s="198"/>
      <c r="FL11" s="198"/>
      <c r="FM11" s="198"/>
      <c r="FN11" s="198"/>
      <c r="FO11" s="198"/>
      <c r="FP11" s="198"/>
      <c r="FQ11" s="198"/>
      <c r="FR11" s="198"/>
      <c r="FS11" s="198"/>
      <c r="FT11" s="198"/>
    </row>
    <row r="12" spans="1:278" s="102" customFormat="1" ht="40.200000000000003" customHeight="1" x14ac:dyDescent="0.25">
      <c r="A12" s="458"/>
      <c r="B12" s="510"/>
      <c r="C12" s="462"/>
      <c r="D12" s="462"/>
      <c r="E12" s="465"/>
      <c r="F12" s="465"/>
      <c r="G12" s="465"/>
      <c r="H12" s="468"/>
      <c r="I12" s="471"/>
      <c r="J12" s="474"/>
      <c r="K12" s="451"/>
      <c r="L12" s="451"/>
      <c r="M12" s="477"/>
      <c r="N12" s="451"/>
      <c r="O12" s="338"/>
      <c r="P12" s="338"/>
      <c r="Q12" s="338"/>
      <c r="R12" s="376"/>
      <c r="S12" s="376"/>
      <c r="T12" s="33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198"/>
      <c r="CD12" s="198"/>
      <c r="CE12" s="198"/>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198"/>
      <c r="DB12" s="198"/>
      <c r="DC12" s="198"/>
      <c r="DD12" s="198"/>
      <c r="DE12" s="198"/>
      <c r="DF12" s="198"/>
      <c r="DG12" s="198"/>
      <c r="DH12" s="198"/>
      <c r="DI12" s="198"/>
      <c r="DJ12" s="198"/>
      <c r="DK12" s="198"/>
      <c r="DL12" s="198"/>
      <c r="DM12" s="198"/>
      <c r="DN12" s="198"/>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8"/>
      <c r="FG12" s="198"/>
      <c r="FH12" s="198"/>
      <c r="FI12" s="198"/>
      <c r="FJ12" s="198"/>
      <c r="FK12" s="198"/>
      <c r="FL12" s="198"/>
      <c r="FM12" s="198"/>
      <c r="FN12" s="198"/>
      <c r="FO12" s="198"/>
      <c r="FP12" s="198"/>
      <c r="FQ12" s="198"/>
      <c r="FR12" s="198"/>
      <c r="FS12" s="198"/>
      <c r="FT12" s="198"/>
    </row>
    <row r="13" spans="1:278" s="102" customFormat="1" ht="40.200000000000003" customHeight="1" x14ac:dyDescent="0.25">
      <c r="A13" s="458"/>
      <c r="B13" s="510"/>
      <c r="C13" s="462"/>
      <c r="D13" s="462"/>
      <c r="E13" s="465"/>
      <c r="F13" s="465"/>
      <c r="G13" s="465"/>
      <c r="H13" s="468"/>
      <c r="I13" s="471"/>
      <c r="J13" s="474"/>
      <c r="K13" s="451"/>
      <c r="L13" s="451"/>
      <c r="M13" s="477"/>
      <c r="N13" s="451"/>
      <c r="O13" s="338"/>
      <c r="P13" s="338"/>
      <c r="Q13" s="338"/>
      <c r="R13" s="376"/>
      <c r="S13" s="376"/>
      <c r="T13" s="33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c r="BC13" s="198"/>
      <c r="BD13" s="198"/>
      <c r="BE13" s="198"/>
      <c r="BF13" s="198"/>
      <c r="BG13" s="198"/>
      <c r="BH13" s="198"/>
      <c r="BI13" s="198"/>
      <c r="BJ13" s="198"/>
      <c r="BK13" s="198"/>
      <c r="BL13" s="198"/>
      <c r="BM13" s="198"/>
      <c r="BN13" s="198"/>
      <c r="BO13" s="198"/>
      <c r="BP13" s="198"/>
      <c r="BQ13" s="198"/>
      <c r="BR13" s="198"/>
      <c r="BS13" s="198"/>
      <c r="BT13" s="198"/>
      <c r="BU13" s="198"/>
      <c r="BV13" s="198"/>
      <c r="BW13" s="198"/>
      <c r="BX13" s="198"/>
      <c r="BY13" s="198"/>
      <c r="BZ13" s="198"/>
      <c r="CA13" s="198"/>
      <c r="CB13" s="198"/>
      <c r="CC13" s="198"/>
      <c r="CD13" s="198"/>
      <c r="CE13" s="198"/>
      <c r="CF13" s="198"/>
      <c r="CG13" s="198"/>
      <c r="CH13" s="198"/>
      <c r="CI13" s="198"/>
      <c r="CJ13" s="198"/>
      <c r="CK13" s="198"/>
      <c r="CL13" s="198"/>
      <c r="CM13" s="198"/>
      <c r="CN13" s="198"/>
      <c r="CO13" s="198"/>
      <c r="CP13" s="198"/>
      <c r="CQ13" s="198"/>
      <c r="CR13" s="198"/>
      <c r="CS13" s="198"/>
      <c r="CT13" s="198"/>
      <c r="CU13" s="198"/>
      <c r="CV13" s="198"/>
      <c r="CW13" s="198"/>
      <c r="CX13" s="198"/>
      <c r="CY13" s="198"/>
      <c r="CZ13" s="198"/>
      <c r="DA13" s="198"/>
      <c r="DB13" s="198"/>
      <c r="DC13" s="198"/>
      <c r="DD13" s="198"/>
      <c r="DE13" s="198"/>
      <c r="DF13" s="198"/>
      <c r="DG13" s="198"/>
      <c r="DH13" s="198"/>
      <c r="DI13" s="198"/>
      <c r="DJ13" s="198"/>
      <c r="DK13" s="198"/>
      <c r="DL13" s="198"/>
      <c r="DM13" s="198"/>
      <c r="DN13" s="198"/>
      <c r="DO13" s="198"/>
      <c r="DP13" s="198"/>
      <c r="DQ13" s="198"/>
      <c r="DR13" s="198"/>
      <c r="DS13" s="198"/>
      <c r="DT13" s="198"/>
      <c r="DU13" s="198"/>
      <c r="DV13" s="198"/>
      <c r="DW13" s="198"/>
      <c r="DX13" s="198"/>
      <c r="DY13" s="198"/>
      <c r="DZ13" s="198"/>
      <c r="EA13" s="198"/>
      <c r="EB13" s="198"/>
      <c r="EC13" s="198"/>
      <c r="ED13" s="198"/>
      <c r="EE13" s="198"/>
      <c r="EF13" s="198"/>
      <c r="EG13" s="198"/>
      <c r="EH13" s="198"/>
      <c r="EI13" s="198"/>
      <c r="EJ13" s="198"/>
      <c r="EK13" s="198"/>
      <c r="EL13" s="198"/>
      <c r="EM13" s="198"/>
      <c r="EN13" s="198"/>
      <c r="EO13" s="198"/>
      <c r="EP13" s="198"/>
      <c r="EQ13" s="198"/>
      <c r="ER13" s="198"/>
      <c r="ES13" s="198"/>
      <c r="ET13" s="198"/>
      <c r="EU13" s="198"/>
      <c r="EV13" s="198"/>
      <c r="EW13" s="198"/>
      <c r="EX13" s="198"/>
      <c r="EY13" s="198"/>
      <c r="EZ13" s="198"/>
      <c r="FA13" s="198"/>
      <c r="FB13" s="198"/>
      <c r="FC13" s="198"/>
      <c r="FD13" s="198"/>
      <c r="FE13" s="198"/>
      <c r="FF13" s="198"/>
      <c r="FG13" s="198"/>
      <c r="FH13" s="198"/>
      <c r="FI13" s="198"/>
      <c r="FJ13" s="198"/>
      <c r="FK13" s="198"/>
      <c r="FL13" s="198"/>
      <c r="FM13" s="198"/>
      <c r="FN13" s="198"/>
      <c r="FO13" s="198"/>
      <c r="FP13" s="198"/>
      <c r="FQ13" s="198"/>
      <c r="FR13" s="198"/>
      <c r="FS13" s="198"/>
      <c r="FT13" s="198"/>
    </row>
    <row r="14" spans="1:278" s="102" customFormat="1" ht="40.200000000000003" customHeight="1" thickBot="1" x14ac:dyDescent="0.3">
      <c r="A14" s="459"/>
      <c r="B14" s="511"/>
      <c r="C14" s="463"/>
      <c r="D14" s="463"/>
      <c r="E14" s="466"/>
      <c r="F14" s="466"/>
      <c r="G14" s="466"/>
      <c r="H14" s="469"/>
      <c r="I14" s="472"/>
      <c r="J14" s="475"/>
      <c r="K14" s="452"/>
      <c r="L14" s="452"/>
      <c r="M14" s="478"/>
      <c r="N14" s="452"/>
      <c r="O14" s="454"/>
      <c r="P14" s="454"/>
      <c r="Q14" s="454"/>
      <c r="R14" s="456"/>
      <c r="S14" s="456"/>
      <c r="T14" s="454"/>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row>
    <row r="15" spans="1:278" ht="40.200000000000003" customHeight="1" x14ac:dyDescent="0.25">
      <c r="A15" s="457">
        <f>'Mapa Final'!A15</f>
        <v>2</v>
      </c>
      <c r="B15" s="460" t="str">
        <f>'Mapa Final'!B15</f>
        <v>Interés indebido en la supervisión de contratos</v>
      </c>
      <c r="C15" s="461" t="str">
        <f>'Mapa Final'!C15</f>
        <v>Reputacional(Corrupción)</v>
      </c>
      <c r="D15" s="461"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64" t="str">
        <f>'Mapa Final'!E15</f>
        <v>Ausencia de ética, probidad y transparencia, en los servidores judiciales.</v>
      </c>
      <c r="F15" s="464" t="str">
        <f>'Mapa Final'!F15</f>
        <v>Actuaciones del servidor judicial en las cuales se evidencian intereses personales indebidos en la supervisión de los contratos que han sido celebrados por la Entidad, y se encuentran a Su cargo.</v>
      </c>
      <c r="G15" s="464" t="str">
        <f>'Mapa Final'!G15</f>
        <v>Fraude Interno</v>
      </c>
      <c r="H15" s="467" t="str">
        <f>'Mapa Final'!I15</f>
        <v>Media</v>
      </c>
      <c r="I15" s="470" t="str">
        <f>'Mapa Final'!L15</f>
        <v>Mayor</v>
      </c>
      <c r="J15" s="473" t="str">
        <f>'Mapa Final'!N15</f>
        <v xml:space="preserve">Alto </v>
      </c>
      <c r="K15" s="450" t="str">
        <f>'Mapa Final'!AA15</f>
        <v>Baja</v>
      </c>
      <c r="L15" s="450" t="str">
        <f>'Mapa Final'!AE15</f>
        <v>Mayor</v>
      </c>
      <c r="M15" s="476" t="str">
        <f>'Mapa Final'!AG15</f>
        <v xml:space="preserve">Alto </v>
      </c>
      <c r="N15" s="450" t="str">
        <f>'Mapa Final'!AH15</f>
        <v>Evitar</v>
      </c>
      <c r="O15" s="453" t="s">
        <v>613</v>
      </c>
      <c r="P15" s="453" t="s">
        <v>587</v>
      </c>
      <c r="Q15" s="453"/>
      <c r="R15" s="455">
        <v>44470</v>
      </c>
      <c r="S15" s="455">
        <v>44561</v>
      </c>
      <c r="T15" s="453" t="s">
        <v>590</v>
      </c>
      <c r="U15" s="198"/>
      <c r="V15" s="198"/>
    </row>
    <row r="16" spans="1:278" ht="40.200000000000003" customHeight="1" x14ac:dyDescent="0.25">
      <c r="A16" s="458"/>
      <c r="B16" s="510"/>
      <c r="C16" s="462"/>
      <c r="D16" s="462"/>
      <c r="E16" s="465"/>
      <c r="F16" s="465"/>
      <c r="G16" s="465"/>
      <c r="H16" s="468"/>
      <c r="I16" s="471"/>
      <c r="J16" s="474"/>
      <c r="K16" s="451"/>
      <c r="L16" s="451"/>
      <c r="M16" s="477"/>
      <c r="N16" s="451"/>
      <c r="O16" s="338"/>
      <c r="P16" s="338"/>
      <c r="Q16" s="338"/>
      <c r="R16" s="376"/>
      <c r="S16" s="376"/>
      <c r="T16" s="338"/>
      <c r="U16" s="198"/>
      <c r="V16" s="198"/>
    </row>
    <row r="17" spans="1:22" ht="40.200000000000003" customHeight="1" x14ac:dyDescent="0.25">
      <c r="A17" s="458"/>
      <c r="B17" s="510"/>
      <c r="C17" s="462"/>
      <c r="D17" s="462"/>
      <c r="E17" s="465"/>
      <c r="F17" s="465"/>
      <c r="G17" s="465"/>
      <c r="H17" s="468"/>
      <c r="I17" s="471"/>
      <c r="J17" s="474"/>
      <c r="K17" s="451"/>
      <c r="L17" s="451"/>
      <c r="M17" s="477"/>
      <c r="N17" s="451"/>
      <c r="O17" s="338"/>
      <c r="P17" s="338"/>
      <c r="Q17" s="338"/>
      <c r="R17" s="376"/>
      <c r="S17" s="376"/>
      <c r="T17" s="338"/>
      <c r="U17" s="198"/>
      <c r="V17" s="198"/>
    </row>
    <row r="18" spans="1:22" ht="40.200000000000003" customHeight="1" x14ac:dyDescent="0.25">
      <c r="A18" s="458"/>
      <c r="B18" s="510"/>
      <c r="C18" s="462"/>
      <c r="D18" s="462"/>
      <c r="E18" s="465"/>
      <c r="F18" s="465"/>
      <c r="G18" s="465"/>
      <c r="H18" s="468"/>
      <c r="I18" s="471"/>
      <c r="J18" s="474"/>
      <c r="K18" s="451"/>
      <c r="L18" s="451"/>
      <c r="M18" s="477"/>
      <c r="N18" s="451"/>
      <c r="O18" s="338"/>
      <c r="P18" s="338"/>
      <c r="Q18" s="338"/>
      <c r="R18" s="376"/>
      <c r="S18" s="376"/>
      <c r="T18" s="338"/>
      <c r="U18" s="198"/>
      <c r="V18" s="198"/>
    </row>
    <row r="19" spans="1:22" ht="40.200000000000003" customHeight="1" thickBot="1" x14ac:dyDescent="0.3">
      <c r="A19" s="459"/>
      <c r="B19" s="511"/>
      <c r="C19" s="463"/>
      <c r="D19" s="463"/>
      <c r="E19" s="466"/>
      <c r="F19" s="466"/>
      <c r="G19" s="466"/>
      <c r="H19" s="469"/>
      <c r="I19" s="472"/>
      <c r="J19" s="475"/>
      <c r="K19" s="452"/>
      <c r="L19" s="452"/>
      <c r="M19" s="478"/>
      <c r="N19" s="452"/>
      <c r="O19" s="454"/>
      <c r="P19" s="454"/>
      <c r="Q19" s="454"/>
      <c r="R19" s="456"/>
      <c r="S19" s="456"/>
      <c r="T19" s="454"/>
      <c r="U19" s="198"/>
      <c r="V19" s="198"/>
    </row>
    <row r="20" spans="1:22" ht="40.200000000000003" customHeight="1" x14ac:dyDescent="0.25">
      <c r="A20" s="457">
        <f>'Mapa Final'!A20</f>
        <v>3</v>
      </c>
      <c r="B20" s="460" t="str">
        <f>'Mapa Final'!B20</f>
        <v>Incumplimiento en el tramite de los siniestros desde el aviso del evento, reclamación formal a la aseguradora y el seguimiento durante el desarrollo del siniestro hasta el pago del mismo.</v>
      </c>
      <c r="C20" s="461" t="str">
        <f>'Mapa Final'!C20</f>
        <v>Afectación Económica</v>
      </c>
      <c r="D20" s="461" t="str">
        <f>'Mapa Final'!D20</f>
        <v xml:space="preserve">1, Desconocimiento del Manual de Seguros por parte de los servidores judiciales.
2. Retrasos en el desarrollo del tramite de siniestros por parte de los Servidores Judiciales establecidos en el Manual de seguros.
3.Demoras en el control y seguimiento de los siniestros reportados a la compañía aseguradora.
4, Información imprecisa presentada al momento de la reclamación.
5.Alto volumen de carga laboral versus las solicitudes generadas en el aspecto legal e informativo
 </v>
      </c>
      <c r="E20" s="464" t="str">
        <f>'Mapa Final'!E20</f>
        <v xml:space="preserve">Presentación de documentos y datos erróneos o incompletos, relacionado frente a una reclamación ante la aseguradora, generando demoras o retrasos en el proceso de indemnización </v>
      </c>
      <c r="F20" s="464" t="str">
        <f>'Mapa Final'!F20</f>
        <v xml:space="preserve">
Se puede caer el proceso y llevar a investigaciones
Fiscales o Disciplinarias a los funcionarios
responsables del proceso por la falta de tramite y seguimiento de los siniestros avisados y formalizados a la Aseguradora</v>
      </c>
      <c r="G20" s="464" t="str">
        <f>'Mapa Final'!G20</f>
        <v>Ejecución y Administración de Procesos</v>
      </c>
      <c r="H20" s="467" t="str">
        <f>'Mapa Final'!I20</f>
        <v>Alta</v>
      </c>
      <c r="I20" s="470" t="str">
        <f>'Mapa Final'!L20</f>
        <v>Mayor</v>
      </c>
      <c r="J20" s="473" t="str">
        <f>'Mapa Final'!N20</f>
        <v xml:space="preserve">Alto </v>
      </c>
      <c r="K20" s="450" t="str">
        <f>'Mapa Final'!AA20</f>
        <v>Media</v>
      </c>
      <c r="L20" s="450" t="str">
        <f>'Mapa Final'!AE20</f>
        <v>Mayor</v>
      </c>
      <c r="M20" s="476" t="str">
        <f>'Mapa Final'!AG20</f>
        <v xml:space="preserve">Alto </v>
      </c>
      <c r="N20" s="450" t="str">
        <f>'Mapa Final'!AH20</f>
        <v>Evitar</v>
      </c>
      <c r="O20" s="453" t="s">
        <v>621</v>
      </c>
      <c r="P20" s="453" t="s">
        <v>587</v>
      </c>
      <c r="Q20" s="453"/>
      <c r="R20" s="455">
        <v>44470</v>
      </c>
      <c r="S20" s="455">
        <v>44561</v>
      </c>
      <c r="T20" s="453"/>
    </row>
    <row r="21" spans="1:22" ht="40.200000000000003" customHeight="1" x14ac:dyDescent="0.25">
      <c r="A21" s="458"/>
      <c r="B21" s="510"/>
      <c r="C21" s="462"/>
      <c r="D21" s="462"/>
      <c r="E21" s="465"/>
      <c r="F21" s="465"/>
      <c r="G21" s="465"/>
      <c r="H21" s="468"/>
      <c r="I21" s="471"/>
      <c r="J21" s="474"/>
      <c r="K21" s="451"/>
      <c r="L21" s="451"/>
      <c r="M21" s="477"/>
      <c r="N21" s="451"/>
      <c r="O21" s="338"/>
      <c r="P21" s="338"/>
      <c r="Q21" s="338"/>
      <c r="R21" s="376"/>
      <c r="S21" s="376"/>
      <c r="T21" s="338"/>
    </row>
    <row r="22" spans="1:22" ht="40.200000000000003" customHeight="1" x14ac:dyDescent="0.25">
      <c r="A22" s="458"/>
      <c r="B22" s="510"/>
      <c r="C22" s="462"/>
      <c r="D22" s="462"/>
      <c r="E22" s="465"/>
      <c r="F22" s="465"/>
      <c r="G22" s="465"/>
      <c r="H22" s="468"/>
      <c r="I22" s="471"/>
      <c r="J22" s="474"/>
      <c r="K22" s="451"/>
      <c r="L22" s="451"/>
      <c r="M22" s="477"/>
      <c r="N22" s="451"/>
      <c r="O22" s="338"/>
      <c r="P22" s="338"/>
      <c r="Q22" s="338"/>
      <c r="R22" s="376"/>
      <c r="S22" s="376"/>
      <c r="T22" s="338"/>
    </row>
    <row r="23" spans="1:22" ht="40.200000000000003" customHeight="1" x14ac:dyDescent="0.25">
      <c r="A23" s="458"/>
      <c r="B23" s="510"/>
      <c r="C23" s="462"/>
      <c r="D23" s="462"/>
      <c r="E23" s="465"/>
      <c r="F23" s="465"/>
      <c r="G23" s="465"/>
      <c r="H23" s="468"/>
      <c r="I23" s="471"/>
      <c r="J23" s="474"/>
      <c r="K23" s="451"/>
      <c r="L23" s="451"/>
      <c r="M23" s="477"/>
      <c r="N23" s="451"/>
      <c r="O23" s="338"/>
      <c r="P23" s="338"/>
      <c r="Q23" s="338"/>
      <c r="R23" s="376"/>
      <c r="S23" s="376"/>
      <c r="T23" s="338"/>
    </row>
    <row r="24" spans="1:22" ht="40.200000000000003" customHeight="1" x14ac:dyDescent="0.25">
      <c r="A24" s="459"/>
      <c r="B24" s="511"/>
      <c r="C24" s="463"/>
      <c r="D24" s="463"/>
      <c r="E24" s="466"/>
      <c r="F24" s="466"/>
      <c r="G24" s="466"/>
      <c r="H24" s="469"/>
      <c r="I24" s="472"/>
      <c r="J24" s="475"/>
      <c r="K24" s="452"/>
      <c r="L24" s="452"/>
      <c r="M24" s="478"/>
      <c r="N24" s="452"/>
      <c r="O24" s="454"/>
      <c r="P24" s="454"/>
      <c r="Q24" s="454"/>
      <c r="R24" s="456"/>
      <c r="S24" s="456"/>
      <c r="T24" s="454"/>
    </row>
    <row r="25" spans="1:22" ht="40.200000000000003" customHeight="1" x14ac:dyDescent="0.25">
      <c r="A25" s="457">
        <f>'Mapa Final'!A25</f>
        <v>4</v>
      </c>
      <c r="B25" s="460" t="str">
        <f>'Mapa Final'!B25</f>
        <v>Perdida parcial o total de la información (Documentos Físicos)</v>
      </c>
      <c r="C25" s="461" t="str">
        <f>'Mapa Final'!C25</f>
        <v>Afectación en la Prestación del Servicio de Justicia</v>
      </c>
      <c r="D25" s="461" t="str">
        <f>'Mapa Final'!D25</f>
        <v>1) Demora en los procedimientos para la elaboración y administración de copias de
seguridad de los sistemas de información.
2.Extravio al llevar la documentación a autenticar.
3. Posibles daños y extravió de documentos por factores humanos y ambientales
4.Desconocimiento del procedimiento de procesos de Archivo en la recepción, almacenamiento y distribución
5.Alto volumen de carga laboral</v>
      </c>
      <c r="E25" s="464" t="str">
        <f>'Mapa Final'!E25</f>
        <v xml:space="preserve">Posible incumplimiento en los procedimientos internos/ externos establecidos en la manipulación de los documentos, Los medios de almacenamiento escogidos generan un reproceso o se dificulta por el volumen de información que se maneja </v>
      </c>
      <c r="F25" s="464" t="str">
        <f>'Mapa Final'!F25</f>
        <v xml:space="preserve">Posibilidad de pérdida de la documentación tanto en los procesos internos del área y por el traslado de la documentación </v>
      </c>
      <c r="G25" s="464" t="str">
        <f>'Mapa Final'!G25</f>
        <v>Ejecución y Administración de Procesos</v>
      </c>
      <c r="H25" s="467" t="str">
        <f>'Mapa Final'!I25</f>
        <v>Muy Alta</v>
      </c>
      <c r="I25" s="470" t="str">
        <f>'Mapa Final'!L25</f>
        <v>Mayor</v>
      </c>
      <c r="J25" s="473" t="str">
        <f>'Mapa Final'!N25</f>
        <v xml:space="preserve">Alto </v>
      </c>
      <c r="K25" s="450" t="str">
        <f>'Mapa Final'!AA25</f>
        <v>Media</v>
      </c>
      <c r="L25" s="450" t="str">
        <f>'Mapa Final'!AE25</f>
        <v>Mayor</v>
      </c>
      <c r="M25" s="476" t="str">
        <f>'Mapa Final'!AG25</f>
        <v xml:space="preserve">Alto </v>
      </c>
      <c r="N25" s="450" t="str">
        <f>'Mapa Final'!AH25</f>
        <v>Reducir(mitigar)</v>
      </c>
      <c r="O25" s="453" t="s">
        <v>615</v>
      </c>
      <c r="P25" s="453" t="s">
        <v>587</v>
      </c>
      <c r="Q25" s="453"/>
      <c r="R25" s="455">
        <v>44470</v>
      </c>
      <c r="S25" s="455">
        <v>44561</v>
      </c>
      <c r="T25" s="453" t="s">
        <v>594</v>
      </c>
    </row>
    <row r="26" spans="1:22" ht="40.200000000000003" customHeight="1" x14ac:dyDescent="0.25">
      <c r="A26" s="458"/>
      <c r="B26" s="510"/>
      <c r="C26" s="462"/>
      <c r="D26" s="462"/>
      <c r="E26" s="465"/>
      <c r="F26" s="465"/>
      <c r="G26" s="465"/>
      <c r="H26" s="468"/>
      <c r="I26" s="471"/>
      <c r="J26" s="474"/>
      <c r="K26" s="451"/>
      <c r="L26" s="451"/>
      <c r="M26" s="477"/>
      <c r="N26" s="451"/>
      <c r="O26" s="338"/>
      <c r="P26" s="338"/>
      <c r="Q26" s="338"/>
      <c r="R26" s="376"/>
      <c r="S26" s="376"/>
      <c r="T26" s="338"/>
    </row>
    <row r="27" spans="1:22" ht="40.200000000000003" customHeight="1" x14ac:dyDescent="0.25">
      <c r="A27" s="458"/>
      <c r="B27" s="510"/>
      <c r="C27" s="462"/>
      <c r="D27" s="462"/>
      <c r="E27" s="465"/>
      <c r="F27" s="465"/>
      <c r="G27" s="465"/>
      <c r="H27" s="468"/>
      <c r="I27" s="471"/>
      <c r="J27" s="474"/>
      <c r="K27" s="451"/>
      <c r="L27" s="451"/>
      <c r="M27" s="477"/>
      <c r="N27" s="451"/>
      <c r="O27" s="338"/>
      <c r="P27" s="338"/>
      <c r="Q27" s="338"/>
      <c r="R27" s="376"/>
      <c r="S27" s="376"/>
      <c r="T27" s="338"/>
    </row>
    <row r="28" spans="1:22" ht="40.200000000000003" customHeight="1" x14ac:dyDescent="0.25">
      <c r="A28" s="458"/>
      <c r="B28" s="510"/>
      <c r="C28" s="462"/>
      <c r="D28" s="462"/>
      <c r="E28" s="465"/>
      <c r="F28" s="465"/>
      <c r="G28" s="465"/>
      <c r="H28" s="468"/>
      <c r="I28" s="471"/>
      <c r="J28" s="474"/>
      <c r="K28" s="451"/>
      <c r="L28" s="451"/>
      <c r="M28" s="477"/>
      <c r="N28" s="451"/>
      <c r="O28" s="338"/>
      <c r="P28" s="338"/>
      <c r="Q28" s="338"/>
      <c r="R28" s="376"/>
      <c r="S28" s="376"/>
      <c r="T28" s="338"/>
    </row>
    <row r="29" spans="1:22" ht="40.200000000000003" customHeight="1" thickBot="1" x14ac:dyDescent="0.3">
      <c r="A29" s="459"/>
      <c r="B29" s="511"/>
      <c r="C29" s="463"/>
      <c r="D29" s="463"/>
      <c r="E29" s="466"/>
      <c r="F29" s="466"/>
      <c r="G29" s="466"/>
      <c r="H29" s="469"/>
      <c r="I29" s="472"/>
      <c r="J29" s="475"/>
      <c r="K29" s="452"/>
      <c r="L29" s="452"/>
      <c r="M29" s="478"/>
      <c r="N29" s="452"/>
      <c r="O29" s="454"/>
      <c r="P29" s="454"/>
      <c r="Q29" s="454"/>
      <c r="R29" s="456"/>
      <c r="S29" s="456"/>
      <c r="T29" s="454"/>
    </row>
    <row r="30" spans="1:22" ht="40.200000000000003" customHeight="1" x14ac:dyDescent="0.25">
      <c r="A30" s="457">
        <f>'Mapa Final'!A30</f>
        <v>5</v>
      </c>
      <c r="B30" s="460" t="str">
        <f>'Mapa Final'!B30</f>
        <v>Suspensión definitiva o temporal de los Servicios Públicos, o de telefonía celular de los Magistrados</v>
      </c>
      <c r="C30" s="461" t="str">
        <f>'Mapa Final'!C30</f>
        <v>Afectación en la Prestación del Servicio de Justicia</v>
      </c>
      <c r="D30" s="461" t="str">
        <f>'Mapa Final'!D30</f>
        <v>1. No dar trámite de pago oportuno u Omitir el pago.
2. Saldos pendientes que no corresponden en su pago a la Rama Judicial
3. Fallas en la comunicación con el operador del servicio.
4. No aplicación de pagos por parte del operador.
5. Inobservancia al procedimiento.</v>
      </c>
      <c r="E30" s="464" t="str">
        <f>'Mapa Final'!E30</f>
        <v>Inoportunidad en el cumplimiento de las obligaciones derivadas por la contraprestación de servicios públicos domiciliarios y/o de telefonía móvil.</v>
      </c>
      <c r="F30" s="464" t="str">
        <f>'Mapa Final'!F30</f>
        <v>Pérdida de los beneficios obtenidos mediante el uso de servicios públicos, y del beneficio de telefonía celular para los Magistrados de las Altas Cortes.</v>
      </c>
      <c r="G30" s="464" t="str">
        <f>'Mapa Final'!G30</f>
        <v>Ejecución y Administración de Procesos</v>
      </c>
      <c r="H30" s="467" t="str">
        <f>'Mapa Final'!I30</f>
        <v>Alta</v>
      </c>
      <c r="I30" s="470" t="str">
        <f>'Mapa Final'!L30</f>
        <v>Mayor</v>
      </c>
      <c r="J30" s="473" t="str">
        <f>'Mapa Final'!N30</f>
        <v xml:space="preserve">Alto </v>
      </c>
      <c r="K30" s="450" t="str">
        <f>'Mapa Final'!AA30</f>
        <v>Media</v>
      </c>
      <c r="L30" s="450" t="str">
        <f>'Mapa Final'!AE30</f>
        <v>Menor</v>
      </c>
      <c r="M30" s="476" t="str">
        <f>'Mapa Final'!AG30</f>
        <v>Moderado</v>
      </c>
      <c r="N30" s="450" t="str">
        <f>'Mapa Final'!AH30</f>
        <v>Evitar</v>
      </c>
      <c r="O30" s="453" t="s">
        <v>616</v>
      </c>
      <c r="P30" s="453" t="s">
        <v>587</v>
      </c>
      <c r="Q30" s="453"/>
      <c r="R30" s="455">
        <v>44470</v>
      </c>
      <c r="S30" s="455">
        <v>44561</v>
      </c>
      <c r="T30" s="453" t="s">
        <v>622</v>
      </c>
    </row>
    <row r="31" spans="1:22" ht="40.200000000000003" customHeight="1" x14ac:dyDescent="0.25">
      <c r="A31" s="458"/>
      <c r="B31" s="510"/>
      <c r="C31" s="462"/>
      <c r="D31" s="462"/>
      <c r="E31" s="465"/>
      <c r="F31" s="465"/>
      <c r="G31" s="465"/>
      <c r="H31" s="468"/>
      <c r="I31" s="471"/>
      <c r="J31" s="474"/>
      <c r="K31" s="451"/>
      <c r="L31" s="451"/>
      <c r="M31" s="477"/>
      <c r="N31" s="451"/>
      <c r="O31" s="338"/>
      <c r="P31" s="338"/>
      <c r="Q31" s="338"/>
      <c r="R31" s="376"/>
      <c r="S31" s="376"/>
      <c r="T31" s="338"/>
    </row>
    <row r="32" spans="1:22" ht="40.200000000000003" customHeight="1" x14ac:dyDescent="0.25">
      <c r="A32" s="458"/>
      <c r="B32" s="510"/>
      <c r="C32" s="462"/>
      <c r="D32" s="462"/>
      <c r="E32" s="465"/>
      <c r="F32" s="465"/>
      <c r="G32" s="465"/>
      <c r="H32" s="468"/>
      <c r="I32" s="471"/>
      <c r="J32" s="474"/>
      <c r="K32" s="451"/>
      <c r="L32" s="451"/>
      <c r="M32" s="477"/>
      <c r="N32" s="451"/>
      <c r="O32" s="338"/>
      <c r="P32" s="338"/>
      <c r="Q32" s="338"/>
      <c r="R32" s="376"/>
      <c r="S32" s="376"/>
      <c r="T32" s="338"/>
    </row>
    <row r="33" spans="1:20" ht="40.200000000000003" customHeight="1" x14ac:dyDescent="0.25">
      <c r="A33" s="458"/>
      <c r="B33" s="510"/>
      <c r="C33" s="462"/>
      <c r="D33" s="462"/>
      <c r="E33" s="465"/>
      <c r="F33" s="465"/>
      <c r="G33" s="465"/>
      <c r="H33" s="468"/>
      <c r="I33" s="471"/>
      <c r="J33" s="474"/>
      <c r="K33" s="451"/>
      <c r="L33" s="451"/>
      <c r="M33" s="477"/>
      <c r="N33" s="451"/>
      <c r="O33" s="338"/>
      <c r="P33" s="338"/>
      <c r="Q33" s="338"/>
      <c r="R33" s="376"/>
      <c r="S33" s="376"/>
      <c r="T33" s="338"/>
    </row>
    <row r="34" spans="1:20" ht="40.200000000000003" customHeight="1" thickBot="1" x14ac:dyDescent="0.3">
      <c r="A34" s="459"/>
      <c r="B34" s="511"/>
      <c r="C34" s="463"/>
      <c r="D34" s="463"/>
      <c r="E34" s="466"/>
      <c r="F34" s="466"/>
      <c r="G34" s="466"/>
      <c r="H34" s="469"/>
      <c r="I34" s="472"/>
      <c r="J34" s="475"/>
      <c r="K34" s="452"/>
      <c r="L34" s="452"/>
      <c r="M34" s="478"/>
      <c r="N34" s="452"/>
      <c r="O34" s="454"/>
      <c r="P34" s="454"/>
      <c r="Q34" s="454"/>
      <c r="R34" s="456"/>
      <c r="S34" s="456"/>
      <c r="T34" s="454"/>
    </row>
    <row r="35" spans="1:20" ht="40.200000000000003" customHeight="1" x14ac:dyDescent="0.25">
      <c r="A35" s="457">
        <f>'Mapa Final'!A35</f>
        <v>6</v>
      </c>
      <c r="B35" s="460" t="str">
        <f>'Mapa Final'!B35</f>
        <v>Tener registros desactualizados del parque automotor de la Rama Judicial (Hojas de vida de los vehículos, reporte de novedades) y/o pérdida de la información anéxa documentada.</v>
      </c>
      <c r="C35" s="461" t="str">
        <f>'Mapa Final'!C35</f>
        <v>Incumplimiento de las metas establecidas</v>
      </c>
      <c r="D35" s="461" t="str">
        <f>'Mapa Final'!D35</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64" t="str">
        <f>'Mapa Final'!E35</f>
        <v>No ejecución de las acciones requeridad para la actualización de los registros</v>
      </c>
      <c r="F35" s="464" t="str">
        <f>'Mapa Final'!F35</f>
        <v>Falta de información para realizar seguimiento en términos de cumplimiento, detección y análisis de las novedades de los vehículos.</v>
      </c>
      <c r="G35" s="464" t="str">
        <f>'Mapa Final'!G35</f>
        <v>Ejecución y Administración de Procesos</v>
      </c>
      <c r="H35" s="467" t="str">
        <f>'Mapa Final'!I35</f>
        <v>Alta</v>
      </c>
      <c r="I35" s="470" t="str">
        <f>'Mapa Final'!L35</f>
        <v>Menor</v>
      </c>
      <c r="J35" s="473" t="str">
        <f>'Mapa Final'!N35</f>
        <v>Moderado</v>
      </c>
      <c r="K35" s="450" t="str">
        <f>'Mapa Final'!AA35</f>
        <v>Media</v>
      </c>
      <c r="L35" s="450" t="str">
        <f>'Mapa Final'!AE35</f>
        <v>Menor</v>
      </c>
      <c r="M35" s="476" t="str">
        <f>'Mapa Final'!AG35</f>
        <v>Moderado</v>
      </c>
      <c r="N35" s="450" t="str">
        <f>'Mapa Final'!AH35</f>
        <v>Evitar</v>
      </c>
      <c r="O35" s="453" t="s">
        <v>623</v>
      </c>
      <c r="P35" s="453" t="s">
        <v>587</v>
      </c>
      <c r="Q35" s="453"/>
      <c r="R35" s="455">
        <v>44470</v>
      </c>
      <c r="S35" s="455">
        <v>44926</v>
      </c>
      <c r="T35" s="453" t="s">
        <v>596</v>
      </c>
    </row>
    <row r="36" spans="1:20" ht="40.200000000000003" customHeight="1" x14ac:dyDescent="0.25">
      <c r="A36" s="458"/>
      <c r="B36" s="510"/>
      <c r="C36" s="462"/>
      <c r="D36" s="462"/>
      <c r="E36" s="465"/>
      <c r="F36" s="465"/>
      <c r="G36" s="465"/>
      <c r="H36" s="468"/>
      <c r="I36" s="471"/>
      <c r="J36" s="474"/>
      <c r="K36" s="451"/>
      <c r="L36" s="451"/>
      <c r="M36" s="477"/>
      <c r="N36" s="451"/>
      <c r="O36" s="338"/>
      <c r="P36" s="338"/>
      <c r="Q36" s="338"/>
      <c r="R36" s="376"/>
      <c r="S36" s="376"/>
      <c r="T36" s="338"/>
    </row>
    <row r="37" spans="1:20" ht="40.200000000000003" customHeight="1" x14ac:dyDescent="0.25">
      <c r="A37" s="458"/>
      <c r="B37" s="510"/>
      <c r="C37" s="462"/>
      <c r="D37" s="462"/>
      <c r="E37" s="465"/>
      <c r="F37" s="465"/>
      <c r="G37" s="465"/>
      <c r="H37" s="468"/>
      <c r="I37" s="471"/>
      <c r="J37" s="474"/>
      <c r="K37" s="451"/>
      <c r="L37" s="451"/>
      <c r="M37" s="477"/>
      <c r="N37" s="451"/>
      <c r="O37" s="338"/>
      <c r="P37" s="338"/>
      <c r="Q37" s="338"/>
      <c r="R37" s="376"/>
      <c r="S37" s="376"/>
      <c r="T37" s="338"/>
    </row>
    <row r="38" spans="1:20" ht="40.200000000000003" customHeight="1" x14ac:dyDescent="0.25">
      <c r="A38" s="458"/>
      <c r="B38" s="510"/>
      <c r="C38" s="462"/>
      <c r="D38" s="462"/>
      <c r="E38" s="465"/>
      <c r="F38" s="465"/>
      <c r="G38" s="465"/>
      <c r="H38" s="468"/>
      <c r="I38" s="471"/>
      <c r="J38" s="474"/>
      <c r="K38" s="451"/>
      <c r="L38" s="451"/>
      <c r="M38" s="477"/>
      <c r="N38" s="451"/>
      <c r="O38" s="338"/>
      <c r="P38" s="338"/>
      <c r="Q38" s="338"/>
      <c r="R38" s="376"/>
      <c r="S38" s="376"/>
      <c r="T38" s="338"/>
    </row>
    <row r="39" spans="1:20" ht="40.200000000000003" customHeight="1" thickBot="1" x14ac:dyDescent="0.3">
      <c r="A39" s="459"/>
      <c r="B39" s="511"/>
      <c r="C39" s="463"/>
      <c r="D39" s="463"/>
      <c r="E39" s="466"/>
      <c r="F39" s="466"/>
      <c r="G39" s="466"/>
      <c r="H39" s="469"/>
      <c r="I39" s="472"/>
      <c r="J39" s="475"/>
      <c r="K39" s="452"/>
      <c r="L39" s="452"/>
      <c r="M39" s="478"/>
      <c r="N39" s="452"/>
      <c r="O39" s="454"/>
      <c r="P39" s="454"/>
      <c r="Q39" s="454"/>
      <c r="R39" s="456"/>
      <c r="S39" s="456"/>
      <c r="T39" s="454"/>
    </row>
    <row r="40" spans="1:20" ht="40.200000000000003" customHeight="1" x14ac:dyDescent="0.25">
      <c r="A40" s="457">
        <f>'Mapa Final'!A40</f>
        <v>7</v>
      </c>
      <c r="B40" s="460" t="str">
        <f>'Mapa Final'!B40</f>
        <v>Incendio dentro de la edificación</v>
      </c>
      <c r="C40" s="461" t="str">
        <f>'Mapa Final'!C40</f>
        <v>Afectación en la Prestación del Servicio de Justicia</v>
      </c>
      <c r="D40" s="461" t="str">
        <f>'Mapa Final'!D40</f>
        <v>Por vandalismo (bomba molotov).</v>
      </c>
      <c r="E40" s="464" t="str">
        <f>'Mapa Final'!E40</f>
        <v xml:space="preserve">Orden público
</v>
      </c>
      <c r="F40" s="464" t="str">
        <f>'Mapa Final'!F40</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0" s="464" t="str">
        <f>'Mapa Final'!G40</f>
        <v>Daños Activos Fijos/Eventos Externos</v>
      </c>
      <c r="H40" s="467" t="str">
        <f>'Mapa Final'!I40</f>
        <v>Muy Baja</v>
      </c>
      <c r="I40" s="470" t="str">
        <f>'Mapa Final'!L40</f>
        <v>Catastrófico</v>
      </c>
      <c r="J40" s="473" t="str">
        <f>'Mapa Final'!N40</f>
        <v>Extremo</v>
      </c>
      <c r="K40" s="450" t="str">
        <f>'Mapa Final'!AA40</f>
        <v>Muy Baja</v>
      </c>
      <c r="L40" s="450" t="str">
        <f>'Mapa Final'!AE40</f>
        <v>Mayor</v>
      </c>
      <c r="M40" s="476" t="str">
        <f>'Mapa Final'!AG40</f>
        <v xml:space="preserve">Alto </v>
      </c>
      <c r="N40" s="450" t="str">
        <f>'Mapa Final'!AH40</f>
        <v>Reducir(mitigar)</v>
      </c>
      <c r="O40" s="453" t="s">
        <v>598</v>
      </c>
      <c r="P40" s="453" t="s">
        <v>587</v>
      </c>
      <c r="Q40" s="453"/>
      <c r="R40" s="455">
        <v>44470</v>
      </c>
      <c r="S40" s="455">
        <v>44926</v>
      </c>
      <c r="T40" s="453" t="s">
        <v>626</v>
      </c>
    </row>
    <row r="41" spans="1:20" ht="40.200000000000003" customHeight="1" x14ac:dyDescent="0.25">
      <c r="A41" s="458"/>
      <c r="B41" s="510"/>
      <c r="C41" s="462"/>
      <c r="D41" s="462"/>
      <c r="E41" s="465"/>
      <c r="F41" s="465"/>
      <c r="G41" s="465"/>
      <c r="H41" s="468"/>
      <c r="I41" s="471"/>
      <c r="J41" s="474"/>
      <c r="K41" s="451"/>
      <c r="L41" s="451"/>
      <c r="M41" s="477"/>
      <c r="N41" s="451"/>
      <c r="O41" s="338"/>
      <c r="P41" s="338"/>
      <c r="Q41" s="338"/>
      <c r="R41" s="376"/>
      <c r="S41" s="376"/>
      <c r="T41" s="338"/>
    </row>
    <row r="42" spans="1:20" ht="40.200000000000003" customHeight="1" x14ac:dyDescent="0.25">
      <c r="A42" s="458"/>
      <c r="B42" s="510"/>
      <c r="C42" s="462"/>
      <c r="D42" s="462"/>
      <c r="E42" s="465"/>
      <c r="F42" s="465"/>
      <c r="G42" s="465"/>
      <c r="H42" s="468"/>
      <c r="I42" s="471"/>
      <c r="J42" s="474"/>
      <c r="K42" s="451"/>
      <c r="L42" s="451"/>
      <c r="M42" s="477"/>
      <c r="N42" s="451"/>
      <c r="O42" s="338"/>
      <c r="P42" s="338"/>
      <c r="Q42" s="338"/>
      <c r="R42" s="376"/>
      <c r="S42" s="376"/>
      <c r="T42" s="338"/>
    </row>
    <row r="43" spans="1:20" ht="40.200000000000003" customHeight="1" x14ac:dyDescent="0.25">
      <c r="A43" s="458"/>
      <c r="B43" s="510"/>
      <c r="C43" s="462"/>
      <c r="D43" s="462"/>
      <c r="E43" s="465"/>
      <c r="F43" s="465"/>
      <c r="G43" s="465"/>
      <c r="H43" s="468"/>
      <c r="I43" s="471"/>
      <c r="J43" s="474"/>
      <c r="K43" s="451"/>
      <c r="L43" s="451"/>
      <c r="M43" s="477"/>
      <c r="N43" s="451"/>
      <c r="O43" s="338"/>
      <c r="P43" s="338"/>
      <c r="Q43" s="338"/>
      <c r="R43" s="376"/>
      <c r="S43" s="376"/>
      <c r="T43" s="338"/>
    </row>
    <row r="44" spans="1:20" ht="40.200000000000003" customHeight="1" thickBot="1" x14ac:dyDescent="0.3">
      <c r="A44" s="459"/>
      <c r="B44" s="511"/>
      <c r="C44" s="463"/>
      <c r="D44" s="463"/>
      <c r="E44" s="466"/>
      <c r="F44" s="466"/>
      <c r="G44" s="466"/>
      <c r="H44" s="469"/>
      <c r="I44" s="472"/>
      <c r="J44" s="475"/>
      <c r="K44" s="452"/>
      <c r="L44" s="452"/>
      <c r="M44" s="478"/>
      <c r="N44" s="452"/>
      <c r="O44" s="454"/>
      <c r="P44" s="454"/>
      <c r="Q44" s="454"/>
      <c r="R44" s="456"/>
      <c r="S44" s="456"/>
      <c r="T44" s="454"/>
    </row>
    <row r="45" spans="1:20" ht="40.200000000000003" customHeight="1" x14ac:dyDescent="0.25">
      <c r="A45" s="457">
        <f>'Mapa Final'!A43</f>
        <v>8</v>
      </c>
      <c r="B45" s="460" t="str">
        <f>'Mapa Final'!B43</f>
        <v>Incendio dentro de la edificación</v>
      </c>
      <c r="C45" s="461" t="str">
        <f>'Mapa Final'!C43</f>
        <v>Afectación Económica</v>
      </c>
      <c r="D45" s="461" t="str">
        <f>'Mapa Final'!D43</f>
        <v xml:space="preserve">Que entre en contacto con fuentes de ignición (corto circuito) material combustible como papel, muebles almacenados y en uso, insumos de construcción, insumos de aseo, tanque de ACPM, conexión de gas natural, residuos </v>
      </c>
      <c r="E45" s="464" t="str">
        <f>'Mapa Final'!E43</f>
        <v>Sobrecarga por uso de electrodomésticos en las instalaciones</v>
      </c>
      <c r="F45" s="464" t="str">
        <f>'Mapa Final'!F43</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64" t="str">
        <f>'Mapa Final'!G43</f>
        <v>Daños Activos Fijos/Eventos Externos</v>
      </c>
      <c r="H45" s="467" t="str">
        <f>'Mapa Final'!I43</f>
        <v>Baja</v>
      </c>
      <c r="I45" s="470" t="str">
        <f>'Mapa Final'!L43</f>
        <v>Catastrófico</v>
      </c>
      <c r="J45" s="473" t="str">
        <f>'Mapa Final'!N43</f>
        <v>Extremo</v>
      </c>
      <c r="K45" s="450" t="str">
        <f>'Mapa Final'!AA43</f>
        <v>Baja</v>
      </c>
      <c r="L45" s="450" t="str">
        <f>'Mapa Final'!AE43</f>
        <v>Mayor</v>
      </c>
      <c r="M45" s="476" t="str">
        <f>'Mapa Final'!AG43</f>
        <v xml:space="preserve">Alto </v>
      </c>
      <c r="N45" s="450" t="str">
        <f>'Mapa Final'!AH43</f>
        <v>Reducir(mitigar)</v>
      </c>
      <c r="O45" s="453" t="s">
        <v>598</v>
      </c>
      <c r="P45" s="453" t="s">
        <v>587</v>
      </c>
      <c r="Q45" s="453"/>
      <c r="R45" s="455">
        <v>44470</v>
      </c>
      <c r="S45" s="455">
        <v>44926</v>
      </c>
      <c r="T45" s="453" t="s">
        <v>626</v>
      </c>
    </row>
    <row r="46" spans="1:20" ht="40.200000000000003" customHeight="1" x14ac:dyDescent="0.25">
      <c r="A46" s="458"/>
      <c r="B46" s="510"/>
      <c r="C46" s="462"/>
      <c r="D46" s="462"/>
      <c r="E46" s="465"/>
      <c r="F46" s="465"/>
      <c r="G46" s="465"/>
      <c r="H46" s="468"/>
      <c r="I46" s="471"/>
      <c r="J46" s="474"/>
      <c r="K46" s="451"/>
      <c r="L46" s="451"/>
      <c r="M46" s="477"/>
      <c r="N46" s="451"/>
      <c r="O46" s="338"/>
      <c r="P46" s="338"/>
      <c r="Q46" s="338"/>
      <c r="R46" s="376"/>
      <c r="S46" s="376"/>
      <c r="T46" s="338"/>
    </row>
    <row r="47" spans="1:20" ht="40.200000000000003" customHeight="1" x14ac:dyDescent="0.25">
      <c r="A47" s="458"/>
      <c r="B47" s="510"/>
      <c r="C47" s="462"/>
      <c r="D47" s="462"/>
      <c r="E47" s="465"/>
      <c r="F47" s="465"/>
      <c r="G47" s="465"/>
      <c r="H47" s="468"/>
      <c r="I47" s="471"/>
      <c r="J47" s="474"/>
      <c r="K47" s="451"/>
      <c r="L47" s="451"/>
      <c r="M47" s="477"/>
      <c r="N47" s="451"/>
      <c r="O47" s="338"/>
      <c r="P47" s="338"/>
      <c r="Q47" s="338"/>
      <c r="R47" s="376"/>
      <c r="S47" s="376"/>
      <c r="T47" s="338"/>
    </row>
    <row r="48" spans="1:20" ht="40.200000000000003" customHeight="1" x14ac:dyDescent="0.25">
      <c r="A48" s="458"/>
      <c r="B48" s="510"/>
      <c r="C48" s="462"/>
      <c r="D48" s="462"/>
      <c r="E48" s="465"/>
      <c r="F48" s="465"/>
      <c r="G48" s="465"/>
      <c r="H48" s="468"/>
      <c r="I48" s="471"/>
      <c r="J48" s="474"/>
      <c r="K48" s="451"/>
      <c r="L48" s="451"/>
      <c r="M48" s="477"/>
      <c r="N48" s="451"/>
      <c r="O48" s="338"/>
      <c r="P48" s="338"/>
      <c r="Q48" s="338"/>
      <c r="R48" s="376"/>
      <c r="S48" s="376"/>
      <c r="T48" s="338"/>
    </row>
    <row r="49" spans="1:20" ht="40.200000000000003" customHeight="1" thickBot="1" x14ac:dyDescent="0.3">
      <c r="A49" s="459"/>
      <c r="B49" s="511"/>
      <c r="C49" s="463"/>
      <c r="D49" s="463"/>
      <c r="E49" s="466"/>
      <c r="F49" s="466"/>
      <c r="G49" s="466"/>
      <c r="H49" s="469"/>
      <c r="I49" s="472"/>
      <c r="J49" s="475"/>
      <c r="K49" s="452"/>
      <c r="L49" s="452"/>
      <c r="M49" s="478"/>
      <c r="N49" s="452"/>
      <c r="O49" s="454"/>
      <c r="P49" s="454"/>
      <c r="Q49" s="454"/>
      <c r="R49" s="456"/>
      <c r="S49" s="456"/>
      <c r="T49" s="454"/>
    </row>
    <row r="50" spans="1:20" ht="40.200000000000003" customHeight="1" x14ac:dyDescent="0.25">
      <c r="A50" s="457">
        <f>'Mapa Final'!A47</f>
        <v>9</v>
      </c>
      <c r="B50" s="460" t="str">
        <f>'Mapa Final'!B47</f>
        <v>Inundación dentro de la edificación</v>
      </c>
      <c r="C50" s="461" t="str">
        <f>'Mapa Final'!C47</f>
        <v>Afectación en la Prestación del Servicio de Justicia</v>
      </c>
      <c r="D50" s="461" t="str">
        <f>'Mapa Final'!D47</f>
        <v>Lluvias torrenciales en la temporada invernal</v>
      </c>
      <c r="E50" s="464" t="str">
        <f>'Mapa Final'!E47</f>
        <v>Por el desnivel de las vías se forman arroyos, parte de los cuales desembocan en las edificaciones, inundando los sótanos. También, por efecto del incremento del nivel freático.</v>
      </c>
      <c r="F50" s="464" t="str">
        <f>'Mapa Final'!F47</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64" t="str">
        <f>'Mapa Final'!G47</f>
        <v>Daños Activos Fijos/Eventos Externos</v>
      </c>
      <c r="H50" s="467" t="str">
        <f>'Mapa Final'!I47</f>
        <v>Baja</v>
      </c>
      <c r="I50" s="470" t="str">
        <f>'Mapa Final'!L47</f>
        <v>Mayor</v>
      </c>
      <c r="J50" s="473" t="str">
        <f>'Mapa Final'!N47</f>
        <v xml:space="preserve">Alto </v>
      </c>
      <c r="K50" s="450" t="str">
        <f>'Mapa Final'!AA47</f>
        <v>Baja</v>
      </c>
      <c r="L50" s="450" t="str">
        <f>'Mapa Final'!AE47</f>
        <v>Moderado</v>
      </c>
      <c r="M50" s="476" t="str">
        <f>'Mapa Final'!AG47</f>
        <v>Moderado</v>
      </c>
      <c r="N50" s="450" t="str">
        <f>'Mapa Final'!AH47</f>
        <v>Reducir(mitigar)</v>
      </c>
      <c r="O50" s="453" t="s">
        <v>598</v>
      </c>
      <c r="P50" s="453" t="s">
        <v>587</v>
      </c>
      <c r="Q50" s="453"/>
      <c r="R50" s="455">
        <v>44470</v>
      </c>
      <c r="S50" s="455">
        <v>44926</v>
      </c>
      <c r="T50" s="453" t="s">
        <v>626</v>
      </c>
    </row>
    <row r="51" spans="1:20" ht="40.200000000000003" customHeight="1" x14ac:dyDescent="0.25">
      <c r="A51" s="458"/>
      <c r="B51" s="510"/>
      <c r="C51" s="462"/>
      <c r="D51" s="462"/>
      <c r="E51" s="465"/>
      <c r="F51" s="465"/>
      <c r="G51" s="465"/>
      <c r="H51" s="468"/>
      <c r="I51" s="471"/>
      <c r="J51" s="474"/>
      <c r="K51" s="451"/>
      <c r="L51" s="451"/>
      <c r="M51" s="477"/>
      <c r="N51" s="451"/>
      <c r="O51" s="338"/>
      <c r="P51" s="338"/>
      <c r="Q51" s="338"/>
      <c r="R51" s="376"/>
      <c r="S51" s="376"/>
      <c r="T51" s="338"/>
    </row>
    <row r="52" spans="1:20" ht="40.200000000000003" customHeight="1" x14ac:dyDescent="0.25">
      <c r="A52" s="458"/>
      <c r="B52" s="510"/>
      <c r="C52" s="462"/>
      <c r="D52" s="462"/>
      <c r="E52" s="465"/>
      <c r="F52" s="465"/>
      <c r="G52" s="465"/>
      <c r="H52" s="468"/>
      <c r="I52" s="471"/>
      <c r="J52" s="474"/>
      <c r="K52" s="451"/>
      <c r="L52" s="451"/>
      <c r="M52" s="477"/>
      <c r="N52" s="451"/>
      <c r="O52" s="338"/>
      <c r="P52" s="338"/>
      <c r="Q52" s="338"/>
      <c r="R52" s="376"/>
      <c r="S52" s="376"/>
      <c r="T52" s="338"/>
    </row>
    <row r="53" spans="1:20" ht="40.200000000000003" customHeight="1" x14ac:dyDescent="0.25">
      <c r="A53" s="458"/>
      <c r="B53" s="510"/>
      <c r="C53" s="462"/>
      <c r="D53" s="462"/>
      <c r="E53" s="465"/>
      <c r="F53" s="465"/>
      <c r="G53" s="465"/>
      <c r="H53" s="468"/>
      <c r="I53" s="471"/>
      <c r="J53" s="474"/>
      <c r="K53" s="451"/>
      <c r="L53" s="451"/>
      <c r="M53" s="477"/>
      <c r="N53" s="451"/>
      <c r="O53" s="338"/>
      <c r="P53" s="338"/>
      <c r="Q53" s="338"/>
      <c r="R53" s="376"/>
      <c r="S53" s="376"/>
      <c r="T53" s="338"/>
    </row>
    <row r="54" spans="1:20" ht="40.200000000000003" customHeight="1" thickBot="1" x14ac:dyDescent="0.3">
      <c r="A54" s="459"/>
      <c r="B54" s="511"/>
      <c r="C54" s="463"/>
      <c r="D54" s="463"/>
      <c r="E54" s="466"/>
      <c r="F54" s="466"/>
      <c r="G54" s="466"/>
      <c r="H54" s="469"/>
      <c r="I54" s="472"/>
      <c r="J54" s="475"/>
      <c r="K54" s="452"/>
      <c r="L54" s="452"/>
      <c r="M54" s="478"/>
      <c r="N54" s="452"/>
      <c r="O54" s="454"/>
      <c r="P54" s="454"/>
      <c r="Q54" s="454"/>
      <c r="R54" s="456"/>
      <c r="S54" s="456"/>
      <c r="T54" s="454"/>
    </row>
    <row r="55" spans="1:20" ht="40.200000000000003" customHeight="1" x14ac:dyDescent="0.25">
      <c r="A55" s="457">
        <f>'Mapa Final'!A48</f>
        <v>10</v>
      </c>
      <c r="B55" s="460" t="str">
        <f>'Mapa Final'!B48</f>
        <v>Diferencia entre el inventario Fisico y el Kardex (SICOF)-selectivo</v>
      </c>
      <c r="C55" s="461" t="str">
        <f>'Mapa Final'!C48</f>
        <v>Reputacional</v>
      </c>
      <c r="D55" s="461" t="str">
        <f>'Mapa Final'!D48</f>
        <v>1-Mala ejecucion en la toma de inventarios 2-No registro en el el sistema 3-Entrega informal de bienes y sin registro en el sicof 4-Falta de tiempo y personal calificado 5- No cumplimiento de politicas de inventarios en la Entidad</v>
      </c>
      <c r="E55" s="464" t="str">
        <f>'Mapa Final'!E48</f>
        <v>Mala entrega y recibo de elementos y entrega informal de bienes y sin registro en el SICOF</v>
      </c>
      <c r="F55" s="464" t="str">
        <f>'Mapa Final'!F48</f>
        <v>El Kardex del almacen no refleja la realidad fisica del inventario</v>
      </c>
      <c r="G55" s="464" t="str">
        <f>'Mapa Final'!G48</f>
        <v>Ejecución y Administración de Procesos</v>
      </c>
      <c r="H55" s="467" t="str">
        <f>'Mapa Final'!I48</f>
        <v>Baja</v>
      </c>
      <c r="I55" s="470" t="str">
        <f>'Mapa Final'!L48</f>
        <v>Moderado</v>
      </c>
      <c r="J55" s="473" t="str">
        <f>'Mapa Final'!N48</f>
        <v>Moderado</v>
      </c>
      <c r="K55" s="450" t="str">
        <f>'Mapa Final'!AA48</f>
        <v>Baja</v>
      </c>
      <c r="L55" s="450" t="str">
        <f>'Mapa Final'!AE48</f>
        <v>Moderado</v>
      </c>
      <c r="M55" s="476" t="str">
        <f>'Mapa Final'!AG48</f>
        <v>Moderado</v>
      </c>
      <c r="N55" s="450" t="str">
        <f>'Mapa Final'!AH48</f>
        <v>Evitar</v>
      </c>
      <c r="O55" s="453" t="s">
        <v>624</v>
      </c>
      <c r="P55" s="453" t="s">
        <v>587</v>
      </c>
      <c r="Q55" s="453"/>
      <c r="R55" s="455">
        <v>44489</v>
      </c>
      <c r="S55" s="455">
        <v>44489</v>
      </c>
      <c r="T55" s="453" t="s">
        <v>625</v>
      </c>
    </row>
    <row r="56" spans="1:20" ht="40.200000000000003" customHeight="1" x14ac:dyDescent="0.25">
      <c r="A56" s="458"/>
      <c r="B56" s="510"/>
      <c r="C56" s="462"/>
      <c r="D56" s="462"/>
      <c r="E56" s="465"/>
      <c r="F56" s="465"/>
      <c r="G56" s="465"/>
      <c r="H56" s="468"/>
      <c r="I56" s="471"/>
      <c r="J56" s="474"/>
      <c r="K56" s="451"/>
      <c r="L56" s="451"/>
      <c r="M56" s="477"/>
      <c r="N56" s="451"/>
      <c r="O56" s="338"/>
      <c r="P56" s="338"/>
      <c r="Q56" s="338"/>
      <c r="R56" s="376"/>
      <c r="S56" s="376"/>
      <c r="T56" s="338"/>
    </row>
    <row r="57" spans="1:20" ht="40.200000000000003" customHeight="1" x14ac:dyDescent="0.25">
      <c r="A57" s="458"/>
      <c r="B57" s="510"/>
      <c r="C57" s="462"/>
      <c r="D57" s="462"/>
      <c r="E57" s="465"/>
      <c r="F57" s="465"/>
      <c r="G57" s="465"/>
      <c r="H57" s="468"/>
      <c r="I57" s="471"/>
      <c r="J57" s="474"/>
      <c r="K57" s="451"/>
      <c r="L57" s="451"/>
      <c r="M57" s="477"/>
      <c r="N57" s="451"/>
      <c r="O57" s="338"/>
      <c r="P57" s="338"/>
      <c r="Q57" s="338"/>
      <c r="R57" s="376"/>
      <c r="S57" s="376"/>
      <c r="T57" s="338"/>
    </row>
    <row r="58" spans="1:20" ht="40.200000000000003" customHeight="1" x14ac:dyDescent="0.25">
      <c r="A58" s="458"/>
      <c r="B58" s="510"/>
      <c r="C58" s="462"/>
      <c r="D58" s="462"/>
      <c r="E58" s="465"/>
      <c r="F58" s="465"/>
      <c r="G58" s="465"/>
      <c r="H58" s="468"/>
      <c r="I58" s="471"/>
      <c r="J58" s="474"/>
      <c r="K58" s="451"/>
      <c r="L58" s="451"/>
      <c r="M58" s="477"/>
      <c r="N58" s="451"/>
      <c r="O58" s="338"/>
      <c r="P58" s="338"/>
      <c r="Q58" s="338"/>
      <c r="R58" s="376"/>
      <c r="S58" s="376"/>
      <c r="T58" s="338"/>
    </row>
    <row r="59" spans="1:20" ht="40.200000000000003" customHeight="1" thickBot="1" x14ac:dyDescent="0.3">
      <c r="A59" s="459"/>
      <c r="B59" s="511"/>
      <c r="C59" s="463"/>
      <c r="D59" s="463"/>
      <c r="E59" s="466"/>
      <c r="F59" s="466"/>
      <c r="G59" s="466"/>
      <c r="H59" s="469"/>
      <c r="I59" s="472"/>
      <c r="J59" s="475"/>
      <c r="K59" s="452"/>
      <c r="L59" s="452"/>
      <c r="M59" s="478"/>
      <c r="N59" s="452"/>
      <c r="O59" s="454"/>
      <c r="P59" s="454"/>
      <c r="Q59" s="454"/>
      <c r="R59" s="456"/>
      <c r="S59" s="456"/>
      <c r="T59" s="454"/>
    </row>
    <row r="60" spans="1:20" ht="40.200000000000003" customHeight="1" x14ac:dyDescent="0.25">
      <c r="A60" s="457">
        <f>'Mapa Final'!A52</f>
        <v>11</v>
      </c>
      <c r="B60" s="460" t="str">
        <f>'Mapa Final'!B52</f>
        <v>Daños en los equipos instalados en los inmuebles a cargo del Nivel Central, por falta de mantenimiento</v>
      </c>
      <c r="C60" s="461" t="str">
        <f>'Mapa Final'!C52</f>
        <v>Afectación Económica</v>
      </c>
      <c r="D60" s="461" t="str">
        <f>'Mapa Final'!D52</f>
        <v xml:space="preserve">1.No cumplimiento de los contratos suscritos para el mantenimiento de equipos.
2.Falta de oportunidad en los procesos de contratación
3.Desconocimiento de los planes de mantenimiento
 </v>
      </c>
      <c r="E60" s="464" t="str">
        <f>'Mapa Final'!E52</f>
        <v>No cumplimiento de los planes de mantenimiento de los equipos</v>
      </c>
      <c r="F60" s="464" t="str">
        <f>'Mapa Final'!F52</f>
        <v>Posibilidad de cortes en servicios de energía, agua, ascensores, que afecten el normal funcionamiento de las dependencias ubicadas en los inmuebles a cargo  del nivel central</v>
      </c>
      <c r="G60" s="464" t="str">
        <f>'Mapa Final'!G52</f>
        <v>Daños Activos Fijos/Eventos Externos</v>
      </c>
      <c r="H60" s="467" t="str">
        <f>'Mapa Final'!I52</f>
        <v>Baja</v>
      </c>
      <c r="I60" s="470" t="str">
        <f>'Mapa Final'!L52</f>
        <v>Moderado</v>
      </c>
      <c r="J60" s="473" t="str">
        <f>'Mapa Final'!N52</f>
        <v>Moderado</v>
      </c>
      <c r="K60" s="450" t="str">
        <f>'Mapa Final'!AA52</f>
        <v>Baja</v>
      </c>
      <c r="L60" s="450" t="str">
        <f>'Mapa Final'!AE52</f>
        <v>Moderado</v>
      </c>
      <c r="M60" s="476" t="str">
        <f>'Mapa Final'!AG52</f>
        <v>Moderado</v>
      </c>
      <c r="N60" s="450" t="str">
        <f>'Mapa Final'!AH52</f>
        <v>Aceptar</v>
      </c>
      <c r="O60" s="453" t="s">
        <v>602</v>
      </c>
      <c r="P60" s="453" t="s">
        <v>587</v>
      </c>
      <c r="Q60" s="453"/>
      <c r="R60" s="455">
        <v>44440</v>
      </c>
      <c r="S60" s="455">
        <v>44561</v>
      </c>
      <c r="T60" s="453" t="s">
        <v>603</v>
      </c>
    </row>
    <row r="61" spans="1:20" ht="40.200000000000003" customHeight="1" x14ac:dyDescent="0.25">
      <c r="A61" s="458"/>
      <c r="B61" s="510"/>
      <c r="C61" s="462"/>
      <c r="D61" s="462"/>
      <c r="E61" s="465"/>
      <c r="F61" s="465"/>
      <c r="G61" s="465"/>
      <c r="H61" s="468"/>
      <c r="I61" s="471"/>
      <c r="J61" s="474"/>
      <c r="K61" s="451"/>
      <c r="L61" s="451"/>
      <c r="M61" s="477"/>
      <c r="N61" s="451"/>
      <c r="O61" s="338"/>
      <c r="P61" s="338"/>
      <c r="Q61" s="338"/>
      <c r="R61" s="376"/>
      <c r="S61" s="376"/>
      <c r="T61" s="338"/>
    </row>
    <row r="62" spans="1:20" ht="40.200000000000003" customHeight="1" x14ac:dyDescent="0.25">
      <c r="A62" s="458"/>
      <c r="B62" s="510"/>
      <c r="C62" s="462"/>
      <c r="D62" s="462"/>
      <c r="E62" s="465"/>
      <c r="F62" s="465"/>
      <c r="G62" s="465"/>
      <c r="H62" s="468"/>
      <c r="I62" s="471"/>
      <c r="J62" s="474"/>
      <c r="K62" s="451"/>
      <c r="L62" s="451"/>
      <c r="M62" s="477"/>
      <c r="N62" s="451"/>
      <c r="O62" s="338"/>
      <c r="P62" s="338"/>
      <c r="Q62" s="338"/>
      <c r="R62" s="376"/>
      <c r="S62" s="376"/>
      <c r="T62" s="338"/>
    </row>
    <row r="63" spans="1:20" ht="40.200000000000003" customHeight="1" x14ac:dyDescent="0.25">
      <c r="A63" s="458"/>
      <c r="B63" s="510"/>
      <c r="C63" s="462"/>
      <c r="D63" s="462"/>
      <c r="E63" s="465"/>
      <c r="F63" s="465"/>
      <c r="G63" s="465"/>
      <c r="H63" s="468"/>
      <c r="I63" s="471"/>
      <c r="J63" s="474"/>
      <c r="K63" s="451"/>
      <c r="L63" s="451"/>
      <c r="M63" s="477"/>
      <c r="N63" s="451"/>
      <c r="O63" s="338"/>
      <c r="P63" s="338"/>
      <c r="Q63" s="338"/>
      <c r="R63" s="376"/>
      <c r="S63" s="376"/>
      <c r="T63" s="338"/>
    </row>
    <row r="64" spans="1:20" ht="40.200000000000003" customHeight="1" thickBot="1" x14ac:dyDescent="0.3">
      <c r="A64" s="459"/>
      <c r="B64" s="511"/>
      <c r="C64" s="463"/>
      <c r="D64" s="463"/>
      <c r="E64" s="466"/>
      <c r="F64" s="466"/>
      <c r="G64" s="466"/>
      <c r="H64" s="469"/>
      <c r="I64" s="472"/>
      <c r="J64" s="475"/>
      <c r="K64" s="452"/>
      <c r="L64" s="452"/>
      <c r="M64" s="478"/>
      <c r="N64" s="452"/>
      <c r="O64" s="454"/>
      <c r="P64" s="454"/>
      <c r="Q64" s="454"/>
      <c r="R64" s="456"/>
      <c r="S64" s="456"/>
      <c r="T64" s="454"/>
    </row>
  </sheetData>
  <mergeCells count="239">
    <mergeCell ref="B25:B29"/>
    <mergeCell ref="B35:B39"/>
    <mergeCell ref="B40:B44"/>
    <mergeCell ref="B45:B49"/>
    <mergeCell ref="B50:B54"/>
    <mergeCell ref="P60:P64"/>
    <mergeCell ref="Q60:Q64"/>
    <mergeCell ref="R60:R64"/>
    <mergeCell ref="S60:S64"/>
    <mergeCell ref="M50:M54"/>
    <mergeCell ref="G50:G54"/>
    <mergeCell ref="H50:H54"/>
    <mergeCell ref="I50:I54"/>
    <mergeCell ref="J50:J54"/>
    <mergeCell ref="K50:K54"/>
    <mergeCell ref="L50:L54"/>
    <mergeCell ref="Q45:Q49"/>
    <mergeCell ref="R45:R49"/>
    <mergeCell ref="S45:S49"/>
    <mergeCell ref="M40:M44"/>
    <mergeCell ref="G40:G44"/>
    <mergeCell ref="H40:H44"/>
    <mergeCell ref="I40:I44"/>
    <mergeCell ref="J40:J44"/>
    <mergeCell ref="T60:T64"/>
    <mergeCell ref="J60:J64"/>
    <mergeCell ref="K60:K64"/>
    <mergeCell ref="L60:L64"/>
    <mergeCell ref="M60:M64"/>
    <mergeCell ref="N60:N64"/>
    <mergeCell ref="O60:O64"/>
    <mergeCell ref="A60:A64"/>
    <mergeCell ref="C60:C64"/>
    <mergeCell ref="D60:D64"/>
    <mergeCell ref="E60:E64"/>
    <mergeCell ref="F60:F64"/>
    <mergeCell ref="G60:G64"/>
    <mergeCell ref="H60:H64"/>
    <mergeCell ref="I60:I64"/>
    <mergeCell ref="B60:B64"/>
    <mergeCell ref="A55:A59"/>
    <mergeCell ref="B55:B59"/>
    <mergeCell ref="C55:C59"/>
    <mergeCell ref="D55:D59"/>
    <mergeCell ref="E55:E59"/>
    <mergeCell ref="F55:F59"/>
    <mergeCell ref="G55:G59"/>
    <mergeCell ref="H55:H59"/>
    <mergeCell ref="P45:P49"/>
    <mergeCell ref="G45:G49"/>
    <mergeCell ref="H45:H49"/>
    <mergeCell ref="I45:I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K40:K44"/>
    <mergeCell ref="L40:L44"/>
    <mergeCell ref="P35:P39"/>
    <mergeCell ref="Q35:Q39"/>
    <mergeCell ref="R35:R39"/>
    <mergeCell ref="M25:M29"/>
    <mergeCell ref="G25:G29"/>
    <mergeCell ref="H25:H29"/>
    <mergeCell ref="I25:I29"/>
    <mergeCell ref="J25:J29"/>
    <mergeCell ref="K25:K29"/>
    <mergeCell ref="L25:L29"/>
    <mergeCell ref="J30:J34"/>
    <mergeCell ref="K30:K34"/>
    <mergeCell ref="L30:L34"/>
    <mergeCell ref="M30:M3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A20:A24"/>
    <mergeCell ref="C20:C24"/>
    <mergeCell ref="D20:D24"/>
    <mergeCell ref="E20:E24"/>
    <mergeCell ref="F20:F24"/>
    <mergeCell ref="G20:G24"/>
    <mergeCell ref="H20:H24"/>
    <mergeCell ref="I20:I24"/>
    <mergeCell ref="M15:M19"/>
    <mergeCell ref="G15:G19"/>
    <mergeCell ref="H15:H19"/>
    <mergeCell ref="I15:I19"/>
    <mergeCell ref="J15:J19"/>
    <mergeCell ref="K15:K19"/>
    <mergeCell ref="L15:L19"/>
    <mergeCell ref="B15:B19"/>
    <mergeCell ref="P10:P14"/>
    <mergeCell ref="Q10:Q14"/>
    <mergeCell ref="R10:R14"/>
    <mergeCell ref="S10:S14"/>
    <mergeCell ref="T10:T14"/>
    <mergeCell ref="N10:N14"/>
    <mergeCell ref="O10:O14"/>
    <mergeCell ref="A15:A19"/>
    <mergeCell ref="C15:C19"/>
    <mergeCell ref="D15:D19"/>
    <mergeCell ref="E15:E19"/>
    <mergeCell ref="F15:F19"/>
    <mergeCell ref="J10:J14"/>
    <mergeCell ref="K10:K14"/>
    <mergeCell ref="L10:L14"/>
    <mergeCell ref="M10:M14"/>
    <mergeCell ref="S15:S19"/>
    <mergeCell ref="T15:T19"/>
    <mergeCell ref="N15:N19"/>
    <mergeCell ref="O15:O19"/>
    <mergeCell ref="P15:P19"/>
    <mergeCell ref="Q15:Q19"/>
    <mergeCell ref="R15:R19"/>
    <mergeCell ref="B10:B14"/>
    <mergeCell ref="A9:N9"/>
    <mergeCell ref="A10:A14"/>
    <mergeCell ref="C10:C14"/>
    <mergeCell ref="D10:D14"/>
    <mergeCell ref="E10:E14"/>
    <mergeCell ref="F10:F14"/>
    <mergeCell ref="G10:G14"/>
    <mergeCell ref="H10:H14"/>
    <mergeCell ref="I10:I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R55:R59"/>
    <mergeCell ref="S55:S59"/>
    <mergeCell ref="T55:T59"/>
    <mergeCell ref="I55:I59"/>
    <mergeCell ref="J55:J59"/>
    <mergeCell ref="K55:K59"/>
    <mergeCell ref="L55:L59"/>
    <mergeCell ref="M55:M59"/>
    <mergeCell ref="N55:N59"/>
    <mergeCell ref="O55:O59"/>
    <mergeCell ref="P55:P59"/>
    <mergeCell ref="Q55:Q59"/>
    <mergeCell ref="N30:N34"/>
    <mergeCell ref="O30:O34"/>
    <mergeCell ref="P30:P34"/>
    <mergeCell ref="Q30:Q34"/>
    <mergeCell ref="R30:R34"/>
    <mergeCell ref="S30:S34"/>
    <mergeCell ref="T30:T34"/>
    <mergeCell ref="A30:A34"/>
    <mergeCell ref="B30:B34"/>
    <mergeCell ref="C30:C34"/>
    <mergeCell ref="D30:D34"/>
    <mergeCell ref="E30:E34"/>
    <mergeCell ref="F30:F34"/>
    <mergeCell ref="G30:G34"/>
    <mergeCell ref="H30:H34"/>
    <mergeCell ref="I30:I34"/>
  </mergeCells>
  <conditionalFormatting sqref="D8:G8 H7 H65:J1048576 A7:B7">
    <cfRule type="containsText" dxfId="667" priority="809" operator="containsText" text="3- Moderado">
      <formula>NOT(ISERROR(SEARCH("3- Moderado",A7)))</formula>
    </cfRule>
    <cfRule type="containsText" dxfId="666" priority="810" operator="containsText" text="6- Moderado">
      <formula>NOT(ISERROR(SEARCH("6- Moderado",A7)))</formula>
    </cfRule>
    <cfRule type="containsText" dxfId="665" priority="811" operator="containsText" text="4- Moderado">
      <formula>NOT(ISERROR(SEARCH("4- Moderado",A7)))</formula>
    </cfRule>
    <cfRule type="containsText" dxfId="664" priority="812" operator="containsText" text="3- Bajo">
      <formula>NOT(ISERROR(SEARCH("3- Bajo",A7)))</formula>
    </cfRule>
    <cfRule type="containsText" dxfId="663" priority="813" operator="containsText" text="4- Bajo">
      <formula>NOT(ISERROR(SEARCH("4- Bajo",A7)))</formula>
    </cfRule>
    <cfRule type="containsText" dxfId="662" priority="814" operator="containsText" text="1- Bajo">
      <formula>NOT(ISERROR(SEARCH("1- Bajo",A7)))</formula>
    </cfRule>
  </conditionalFormatting>
  <conditionalFormatting sqref="H8:J8">
    <cfRule type="containsText" dxfId="661" priority="802" operator="containsText" text="3- Moderado">
      <formula>NOT(ISERROR(SEARCH("3- Moderado",H8)))</formula>
    </cfRule>
    <cfRule type="containsText" dxfId="660" priority="803" operator="containsText" text="6- Moderado">
      <formula>NOT(ISERROR(SEARCH("6- Moderado",H8)))</formula>
    </cfRule>
    <cfRule type="containsText" dxfId="659" priority="804" operator="containsText" text="4- Moderado">
      <formula>NOT(ISERROR(SEARCH("4- Moderado",H8)))</formula>
    </cfRule>
    <cfRule type="containsText" dxfId="658" priority="805" operator="containsText" text="3- Bajo">
      <formula>NOT(ISERROR(SEARCH("3- Bajo",H8)))</formula>
    </cfRule>
    <cfRule type="containsText" dxfId="657" priority="806" operator="containsText" text="4- Bajo">
      <formula>NOT(ISERROR(SEARCH("4- Bajo",H8)))</formula>
    </cfRule>
    <cfRule type="containsText" dxfId="656" priority="808" operator="containsText" text="1- Bajo">
      <formula>NOT(ISERROR(SEARCH("1- Bajo",H8)))</formula>
    </cfRule>
  </conditionalFormatting>
  <conditionalFormatting sqref="J8 J65:J1048576">
    <cfRule type="containsText" dxfId="655" priority="791" operator="containsText" text="25- Extremo">
      <formula>NOT(ISERROR(SEARCH("25- Extremo",J8)))</formula>
    </cfRule>
    <cfRule type="containsText" dxfId="654" priority="792" operator="containsText" text="20- Extremo">
      <formula>NOT(ISERROR(SEARCH("20- Extremo",J8)))</formula>
    </cfRule>
    <cfRule type="containsText" dxfId="653" priority="793" operator="containsText" text="15- Extremo">
      <formula>NOT(ISERROR(SEARCH("15- Extremo",J8)))</formula>
    </cfRule>
    <cfRule type="containsText" dxfId="652" priority="794" operator="containsText" text="10- Extremo">
      <formula>NOT(ISERROR(SEARCH("10- Extremo",J8)))</formula>
    </cfRule>
    <cfRule type="containsText" dxfId="651" priority="795" operator="containsText" text="5- Extremo">
      <formula>NOT(ISERROR(SEARCH("5- Extremo",J8)))</formula>
    </cfRule>
    <cfRule type="containsText" dxfId="650" priority="796" operator="containsText" text="12- Alto">
      <formula>NOT(ISERROR(SEARCH("12- Alto",J8)))</formula>
    </cfRule>
    <cfRule type="containsText" dxfId="649" priority="797" operator="containsText" text="10- Alto">
      <formula>NOT(ISERROR(SEARCH("10- Alto",J8)))</formula>
    </cfRule>
    <cfRule type="containsText" dxfId="648" priority="798" operator="containsText" text="9- Alto">
      <formula>NOT(ISERROR(SEARCH("9- Alto",J8)))</formula>
    </cfRule>
    <cfRule type="containsText" dxfId="647" priority="799" operator="containsText" text="8- Alto">
      <formula>NOT(ISERROR(SEARCH("8- Alto",J8)))</formula>
    </cfRule>
    <cfRule type="containsText" dxfId="646" priority="800" operator="containsText" text="5- Alto">
      <formula>NOT(ISERROR(SEARCH("5- Alto",J8)))</formula>
    </cfRule>
    <cfRule type="containsText" dxfId="645" priority="801" operator="containsText" text="4- Alto">
      <formula>NOT(ISERROR(SEARCH("4- Alto",J8)))</formula>
    </cfRule>
    <cfRule type="containsText" dxfId="644" priority="807" operator="containsText" text="2- Bajo">
      <formula>NOT(ISERROR(SEARCH("2- Bajo",J8)))</formula>
    </cfRule>
  </conditionalFormatting>
  <conditionalFormatting sqref="K10:L10 K15:L15">
    <cfRule type="containsText" dxfId="643" priority="785" operator="containsText" text="3- Moderado">
      <formula>NOT(ISERROR(SEARCH("3- Moderado",K10)))</formula>
    </cfRule>
    <cfRule type="containsText" dxfId="642" priority="786" operator="containsText" text="6- Moderado">
      <formula>NOT(ISERROR(SEARCH("6- Moderado",K10)))</formula>
    </cfRule>
    <cfRule type="containsText" dxfId="641" priority="787" operator="containsText" text="4- Moderado">
      <formula>NOT(ISERROR(SEARCH("4- Moderado",K10)))</formula>
    </cfRule>
    <cfRule type="containsText" dxfId="640" priority="788" operator="containsText" text="3- Bajo">
      <formula>NOT(ISERROR(SEARCH("3- Bajo",K10)))</formula>
    </cfRule>
    <cfRule type="containsText" dxfId="639" priority="789" operator="containsText" text="4- Bajo">
      <formula>NOT(ISERROR(SEARCH("4- Bajo",K10)))</formula>
    </cfRule>
    <cfRule type="containsText" dxfId="638" priority="790" operator="containsText" text="1- Bajo">
      <formula>NOT(ISERROR(SEARCH("1- Bajo",K10)))</formula>
    </cfRule>
  </conditionalFormatting>
  <conditionalFormatting sqref="H10:I10 H15:I15">
    <cfRule type="containsText" dxfId="637" priority="779" operator="containsText" text="3- Moderado">
      <formula>NOT(ISERROR(SEARCH("3- Moderado",H10)))</formula>
    </cfRule>
    <cfRule type="containsText" dxfId="636" priority="780" operator="containsText" text="6- Moderado">
      <formula>NOT(ISERROR(SEARCH("6- Moderado",H10)))</formula>
    </cfRule>
    <cfRule type="containsText" dxfId="635" priority="781" operator="containsText" text="4- Moderado">
      <formula>NOT(ISERROR(SEARCH("4- Moderado",H10)))</formula>
    </cfRule>
    <cfRule type="containsText" dxfId="634" priority="782" operator="containsText" text="3- Bajo">
      <formula>NOT(ISERROR(SEARCH("3- Bajo",H10)))</formula>
    </cfRule>
    <cfRule type="containsText" dxfId="633" priority="783" operator="containsText" text="4- Bajo">
      <formula>NOT(ISERROR(SEARCH("4- Bajo",H10)))</formula>
    </cfRule>
    <cfRule type="containsText" dxfId="632" priority="784" operator="containsText" text="1- Bajo">
      <formula>NOT(ISERROR(SEARCH("1- Bajo",H10)))</formula>
    </cfRule>
  </conditionalFormatting>
  <conditionalFormatting sqref="E10 A10:B10 B15 B20 B25 B35 B40 B45 B50 B60 B30">
    <cfRule type="containsText" dxfId="631" priority="773" operator="containsText" text="3- Moderado">
      <formula>NOT(ISERROR(SEARCH("3- Moderado",A10)))</formula>
    </cfRule>
    <cfRule type="containsText" dxfId="630" priority="774" operator="containsText" text="6- Moderado">
      <formula>NOT(ISERROR(SEARCH("6- Moderado",A10)))</formula>
    </cfRule>
    <cfRule type="containsText" dxfId="629" priority="775" operator="containsText" text="4- Moderado">
      <formula>NOT(ISERROR(SEARCH("4- Moderado",A10)))</formula>
    </cfRule>
    <cfRule type="containsText" dxfId="628" priority="776" operator="containsText" text="3- Bajo">
      <formula>NOT(ISERROR(SEARCH("3- Bajo",A10)))</formula>
    </cfRule>
    <cfRule type="containsText" dxfId="627" priority="777" operator="containsText" text="4- Bajo">
      <formula>NOT(ISERROR(SEARCH("4- Bajo",A10)))</formula>
    </cfRule>
    <cfRule type="containsText" dxfId="626" priority="778" operator="containsText" text="1- Bajo">
      <formula>NOT(ISERROR(SEARCH("1- Bajo",A10)))</formula>
    </cfRule>
  </conditionalFormatting>
  <conditionalFormatting sqref="F10:G10">
    <cfRule type="containsText" dxfId="625" priority="767" operator="containsText" text="3- Moderado">
      <formula>NOT(ISERROR(SEARCH("3- Moderado",F10)))</formula>
    </cfRule>
    <cfRule type="containsText" dxfId="624" priority="768" operator="containsText" text="6- Moderado">
      <formula>NOT(ISERROR(SEARCH("6- Moderado",F10)))</formula>
    </cfRule>
    <cfRule type="containsText" dxfId="623" priority="769" operator="containsText" text="4- Moderado">
      <formula>NOT(ISERROR(SEARCH("4- Moderado",F10)))</formula>
    </cfRule>
    <cfRule type="containsText" dxfId="622" priority="770" operator="containsText" text="3- Bajo">
      <formula>NOT(ISERROR(SEARCH("3- Bajo",F10)))</formula>
    </cfRule>
    <cfRule type="containsText" dxfId="621" priority="771" operator="containsText" text="4- Bajo">
      <formula>NOT(ISERROR(SEARCH("4- Bajo",F10)))</formula>
    </cfRule>
    <cfRule type="containsText" dxfId="620" priority="772" operator="containsText" text="1- Bajo">
      <formula>NOT(ISERROR(SEARCH("1- Bajo",F10)))</formula>
    </cfRule>
  </conditionalFormatting>
  <conditionalFormatting sqref="K8">
    <cfRule type="containsText" dxfId="619" priority="761" operator="containsText" text="3- Moderado">
      <formula>NOT(ISERROR(SEARCH("3- Moderado",K8)))</formula>
    </cfRule>
    <cfRule type="containsText" dxfId="618" priority="762" operator="containsText" text="6- Moderado">
      <formula>NOT(ISERROR(SEARCH("6- Moderado",K8)))</formula>
    </cfRule>
    <cfRule type="containsText" dxfId="617" priority="763" operator="containsText" text="4- Moderado">
      <formula>NOT(ISERROR(SEARCH("4- Moderado",K8)))</formula>
    </cfRule>
    <cfRule type="containsText" dxfId="616" priority="764" operator="containsText" text="3- Bajo">
      <formula>NOT(ISERROR(SEARCH("3- Bajo",K8)))</formula>
    </cfRule>
    <cfRule type="containsText" dxfId="615" priority="765" operator="containsText" text="4- Bajo">
      <formula>NOT(ISERROR(SEARCH("4- Bajo",K8)))</formula>
    </cfRule>
    <cfRule type="containsText" dxfId="614" priority="766" operator="containsText" text="1- Bajo">
      <formula>NOT(ISERROR(SEARCH("1- Bajo",K8)))</formula>
    </cfRule>
  </conditionalFormatting>
  <conditionalFormatting sqref="L8">
    <cfRule type="containsText" dxfId="613" priority="755" operator="containsText" text="3- Moderado">
      <formula>NOT(ISERROR(SEARCH("3- Moderado",L8)))</formula>
    </cfRule>
    <cfRule type="containsText" dxfId="612" priority="756" operator="containsText" text="6- Moderado">
      <formula>NOT(ISERROR(SEARCH("6- Moderado",L8)))</formula>
    </cfRule>
    <cfRule type="containsText" dxfId="611" priority="757" operator="containsText" text="4- Moderado">
      <formula>NOT(ISERROR(SEARCH("4- Moderado",L8)))</formula>
    </cfRule>
    <cfRule type="containsText" dxfId="610" priority="758" operator="containsText" text="3- Bajo">
      <formula>NOT(ISERROR(SEARCH("3- Bajo",L8)))</formula>
    </cfRule>
    <cfRule type="containsText" dxfId="609" priority="759" operator="containsText" text="4- Bajo">
      <formula>NOT(ISERROR(SEARCH("4- Bajo",L8)))</formula>
    </cfRule>
    <cfRule type="containsText" dxfId="608" priority="760" operator="containsText" text="1- Bajo">
      <formula>NOT(ISERROR(SEARCH("1- Bajo",L8)))</formula>
    </cfRule>
  </conditionalFormatting>
  <conditionalFormatting sqref="M8">
    <cfRule type="containsText" dxfId="607" priority="749" operator="containsText" text="3- Moderado">
      <formula>NOT(ISERROR(SEARCH("3- Moderado",M8)))</formula>
    </cfRule>
    <cfRule type="containsText" dxfId="606" priority="750" operator="containsText" text="6- Moderado">
      <formula>NOT(ISERROR(SEARCH("6- Moderado",M8)))</formula>
    </cfRule>
    <cfRule type="containsText" dxfId="605" priority="751" operator="containsText" text="4- Moderado">
      <formula>NOT(ISERROR(SEARCH("4- Moderado",M8)))</formula>
    </cfRule>
    <cfRule type="containsText" dxfId="604" priority="752" operator="containsText" text="3- Bajo">
      <formula>NOT(ISERROR(SEARCH("3- Bajo",M8)))</formula>
    </cfRule>
    <cfRule type="containsText" dxfId="603" priority="753" operator="containsText" text="4- Bajo">
      <formula>NOT(ISERROR(SEARCH("4- Bajo",M8)))</formula>
    </cfRule>
    <cfRule type="containsText" dxfId="602" priority="754" operator="containsText" text="1- Bajo">
      <formula>NOT(ISERROR(SEARCH("1- Bajo",M8)))</formula>
    </cfRule>
  </conditionalFormatting>
  <conditionalFormatting sqref="N10 N15">
    <cfRule type="containsText" dxfId="601" priority="733" operator="containsText" text="3- Moderado">
      <formula>NOT(ISERROR(SEARCH("3- Moderado",N10)))</formula>
    </cfRule>
    <cfRule type="containsText" dxfId="600" priority="734" operator="containsText" text="6- Moderado">
      <formula>NOT(ISERROR(SEARCH("6- Moderado",N10)))</formula>
    </cfRule>
    <cfRule type="containsText" dxfId="599" priority="735" operator="containsText" text="4- Moderado">
      <formula>NOT(ISERROR(SEARCH("4- Moderado",N10)))</formula>
    </cfRule>
    <cfRule type="containsText" dxfId="598" priority="736" operator="containsText" text="3- Bajo">
      <formula>NOT(ISERROR(SEARCH("3- Bajo",N10)))</formula>
    </cfRule>
    <cfRule type="containsText" dxfId="597" priority="737" operator="containsText" text="4- Bajo">
      <formula>NOT(ISERROR(SEARCH("4- Bajo",N10)))</formula>
    </cfRule>
    <cfRule type="containsText" dxfId="596" priority="738" operator="containsText" text="1- Bajo">
      <formula>NOT(ISERROR(SEARCH("1- Bajo",N10)))</formula>
    </cfRule>
  </conditionalFormatting>
  <conditionalFormatting sqref="H10:H19">
    <cfRule type="containsText" dxfId="595" priority="720" operator="containsText" text="Muy Alta">
      <formula>NOT(ISERROR(SEARCH("Muy Alta",H10)))</formula>
    </cfRule>
    <cfRule type="containsText" dxfId="594" priority="721" operator="containsText" text="Alta">
      <formula>NOT(ISERROR(SEARCH("Alta",H10)))</formula>
    </cfRule>
    <cfRule type="containsText" dxfId="593" priority="722" operator="containsText" text="Muy Alta">
      <formula>NOT(ISERROR(SEARCH("Muy Alta",H10)))</formula>
    </cfRule>
    <cfRule type="containsText" dxfId="592" priority="727" operator="containsText" text="Muy Baja">
      <formula>NOT(ISERROR(SEARCH("Muy Baja",H10)))</formula>
    </cfRule>
    <cfRule type="containsText" dxfId="591" priority="728" operator="containsText" text="Baja">
      <formula>NOT(ISERROR(SEARCH("Baja",H10)))</formula>
    </cfRule>
    <cfRule type="containsText" dxfId="590" priority="729" operator="containsText" text="Media">
      <formula>NOT(ISERROR(SEARCH("Media",H10)))</formula>
    </cfRule>
    <cfRule type="containsText" dxfId="589" priority="730" operator="containsText" text="Alta">
      <formula>NOT(ISERROR(SEARCH("Alta",H10)))</formula>
    </cfRule>
    <cfRule type="containsText" dxfId="588" priority="732" operator="containsText" text="Muy Alta">
      <formula>NOT(ISERROR(SEARCH("Muy Alta",H10)))</formula>
    </cfRule>
  </conditionalFormatting>
  <conditionalFormatting sqref="I10:I19">
    <cfRule type="containsText" dxfId="587" priority="723" operator="containsText" text="Catastrófico">
      <formula>NOT(ISERROR(SEARCH("Catastrófico",I10)))</formula>
    </cfRule>
    <cfRule type="containsText" dxfId="586" priority="724" operator="containsText" text="Mayor">
      <formula>NOT(ISERROR(SEARCH("Mayor",I10)))</formula>
    </cfRule>
    <cfRule type="containsText" dxfId="585" priority="725" operator="containsText" text="Menor">
      <formula>NOT(ISERROR(SEARCH("Menor",I10)))</formula>
    </cfRule>
    <cfRule type="containsText" dxfId="584" priority="726" operator="containsText" text="Leve">
      <formula>NOT(ISERROR(SEARCH("Leve",I10)))</formula>
    </cfRule>
    <cfRule type="containsText" dxfId="583" priority="731" operator="containsText" text="Moderado">
      <formula>NOT(ISERROR(SEARCH("Moderado",I10)))</formula>
    </cfRule>
  </conditionalFormatting>
  <conditionalFormatting sqref="K10:K19">
    <cfRule type="containsText" dxfId="582" priority="718" operator="containsText" text="Media">
      <formula>NOT(ISERROR(SEARCH("Media",K10)))</formula>
    </cfRule>
  </conditionalFormatting>
  <conditionalFormatting sqref="L10:L19 J10:J19">
    <cfRule type="containsText" dxfId="581" priority="717" operator="containsText" text="Moderado">
      <formula>NOT(ISERROR(SEARCH("Moderado",J10)))</formula>
    </cfRule>
  </conditionalFormatting>
  <conditionalFormatting sqref="C10">
    <cfRule type="containsText" dxfId="580" priority="711" operator="containsText" text="3- Moderado">
      <formula>NOT(ISERROR(SEARCH("3- Moderado",C10)))</formula>
    </cfRule>
    <cfRule type="containsText" dxfId="579" priority="712" operator="containsText" text="6- Moderado">
      <formula>NOT(ISERROR(SEARCH("6- Moderado",C10)))</formula>
    </cfRule>
    <cfRule type="containsText" dxfId="578" priority="713" operator="containsText" text="4- Moderado">
      <formula>NOT(ISERROR(SEARCH("4- Moderado",C10)))</formula>
    </cfRule>
    <cfRule type="containsText" dxfId="577" priority="714" operator="containsText" text="3- Bajo">
      <formula>NOT(ISERROR(SEARCH("3- Bajo",C10)))</formula>
    </cfRule>
    <cfRule type="containsText" dxfId="576" priority="715" operator="containsText" text="4- Bajo">
      <formula>NOT(ISERROR(SEARCH("4- Bajo",C10)))</formula>
    </cfRule>
    <cfRule type="containsText" dxfId="575" priority="716" operator="containsText" text="1- Bajo">
      <formula>NOT(ISERROR(SEARCH("1- Bajo",C10)))</formula>
    </cfRule>
  </conditionalFormatting>
  <conditionalFormatting sqref="D10">
    <cfRule type="containsText" dxfId="574" priority="705" operator="containsText" text="3- Moderado">
      <formula>NOT(ISERROR(SEARCH("3- Moderado",D10)))</formula>
    </cfRule>
    <cfRule type="containsText" dxfId="573" priority="706" operator="containsText" text="6- Moderado">
      <formula>NOT(ISERROR(SEARCH("6- Moderado",D10)))</formula>
    </cfRule>
    <cfRule type="containsText" dxfId="572" priority="707" operator="containsText" text="4- Moderado">
      <formula>NOT(ISERROR(SEARCH("4- Moderado",D10)))</formula>
    </cfRule>
    <cfRule type="containsText" dxfId="571" priority="708" operator="containsText" text="3- Bajo">
      <formula>NOT(ISERROR(SEARCH("3- Bajo",D10)))</formula>
    </cfRule>
    <cfRule type="containsText" dxfId="570" priority="709" operator="containsText" text="4- Bajo">
      <formula>NOT(ISERROR(SEARCH("4- Bajo",D10)))</formula>
    </cfRule>
    <cfRule type="containsText" dxfId="569" priority="710" operator="containsText" text="1- Bajo">
      <formula>NOT(ISERROR(SEARCH("1- Bajo",D10)))</formula>
    </cfRule>
  </conditionalFormatting>
  <conditionalFormatting sqref="J10:J19">
    <cfRule type="containsText" dxfId="568" priority="702" operator="containsText" text="Bajo">
      <formula>NOT(ISERROR(SEARCH("Bajo",J10)))</formula>
    </cfRule>
    <cfRule type="containsText" dxfId="567" priority="703" operator="containsText" text="Extremo">
      <formula>NOT(ISERROR(SEARCH("Extremo",J10)))</formula>
    </cfRule>
  </conditionalFormatting>
  <conditionalFormatting sqref="K10:K19">
    <cfRule type="containsText" dxfId="566" priority="700" operator="containsText" text="Baja">
      <formula>NOT(ISERROR(SEARCH("Baja",K10)))</formula>
    </cfRule>
    <cfRule type="containsText" dxfId="565" priority="701" operator="containsText" text="Muy Baja">
      <formula>NOT(ISERROR(SEARCH("Muy Baja",K10)))</formula>
    </cfRule>
  </conditionalFormatting>
  <conditionalFormatting sqref="K10:K19">
    <cfRule type="containsText" dxfId="564" priority="698" operator="containsText" text="Muy Alta">
      <formula>NOT(ISERROR(SEARCH("Muy Alta",K10)))</formula>
    </cfRule>
    <cfRule type="containsText" dxfId="563" priority="699" operator="containsText" text="Alta">
      <formula>NOT(ISERROR(SEARCH("Alta",K10)))</formula>
    </cfRule>
  </conditionalFormatting>
  <conditionalFormatting sqref="L10:L19">
    <cfRule type="containsText" dxfId="562" priority="694" operator="containsText" text="Catastrófico">
      <formula>NOT(ISERROR(SEARCH("Catastrófico",L10)))</formula>
    </cfRule>
    <cfRule type="containsText" dxfId="561" priority="695" operator="containsText" text="Mayor">
      <formula>NOT(ISERROR(SEARCH("Mayor",L10)))</formula>
    </cfRule>
    <cfRule type="containsText" dxfId="560" priority="696" operator="containsText" text="Menor">
      <formula>NOT(ISERROR(SEARCH("Menor",L10)))</formula>
    </cfRule>
    <cfRule type="containsText" dxfId="559" priority="697" operator="containsText" text="Leve">
      <formula>NOT(ISERROR(SEARCH("Leve",L10)))</formula>
    </cfRule>
  </conditionalFormatting>
  <conditionalFormatting sqref="A15 E15">
    <cfRule type="containsText" dxfId="558" priority="688" operator="containsText" text="3- Moderado">
      <formula>NOT(ISERROR(SEARCH("3- Moderado",A15)))</formula>
    </cfRule>
    <cfRule type="containsText" dxfId="557" priority="689" operator="containsText" text="6- Moderado">
      <formula>NOT(ISERROR(SEARCH("6- Moderado",A15)))</formula>
    </cfRule>
    <cfRule type="containsText" dxfId="556" priority="690" operator="containsText" text="4- Moderado">
      <formula>NOT(ISERROR(SEARCH("4- Moderado",A15)))</formula>
    </cfRule>
    <cfRule type="containsText" dxfId="555" priority="691" operator="containsText" text="3- Bajo">
      <formula>NOT(ISERROR(SEARCH("3- Bajo",A15)))</formula>
    </cfRule>
    <cfRule type="containsText" dxfId="554" priority="692" operator="containsText" text="4- Bajo">
      <formula>NOT(ISERROR(SEARCH("4- Bajo",A15)))</formula>
    </cfRule>
    <cfRule type="containsText" dxfId="553" priority="693" operator="containsText" text="1- Bajo">
      <formula>NOT(ISERROR(SEARCH("1- Bajo",A15)))</formula>
    </cfRule>
  </conditionalFormatting>
  <conditionalFormatting sqref="F15:G15">
    <cfRule type="containsText" dxfId="552" priority="682" operator="containsText" text="3- Moderado">
      <formula>NOT(ISERROR(SEARCH("3- Moderado",F15)))</formula>
    </cfRule>
    <cfRule type="containsText" dxfId="551" priority="683" operator="containsText" text="6- Moderado">
      <formula>NOT(ISERROR(SEARCH("6- Moderado",F15)))</formula>
    </cfRule>
    <cfRule type="containsText" dxfId="550" priority="684" operator="containsText" text="4- Moderado">
      <formula>NOT(ISERROR(SEARCH("4- Moderado",F15)))</formula>
    </cfRule>
    <cfRule type="containsText" dxfId="549" priority="685" operator="containsText" text="3- Bajo">
      <formula>NOT(ISERROR(SEARCH("3- Bajo",F15)))</formula>
    </cfRule>
    <cfRule type="containsText" dxfId="548" priority="686" operator="containsText" text="4- Bajo">
      <formula>NOT(ISERROR(SEARCH("4- Bajo",F15)))</formula>
    </cfRule>
    <cfRule type="containsText" dxfId="547" priority="687" operator="containsText" text="1- Bajo">
      <formula>NOT(ISERROR(SEARCH("1- Bajo",F15)))</formula>
    </cfRule>
  </conditionalFormatting>
  <conditionalFormatting sqref="C15">
    <cfRule type="containsText" dxfId="546" priority="676" operator="containsText" text="3- Moderado">
      <formula>NOT(ISERROR(SEARCH("3- Moderado",C15)))</formula>
    </cfRule>
    <cfRule type="containsText" dxfId="545" priority="677" operator="containsText" text="6- Moderado">
      <formula>NOT(ISERROR(SEARCH("6- Moderado",C15)))</formula>
    </cfRule>
    <cfRule type="containsText" dxfId="544" priority="678" operator="containsText" text="4- Moderado">
      <formula>NOT(ISERROR(SEARCH("4- Moderado",C15)))</formula>
    </cfRule>
    <cfRule type="containsText" dxfId="543" priority="679" operator="containsText" text="3- Bajo">
      <formula>NOT(ISERROR(SEARCH("3- Bajo",C15)))</formula>
    </cfRule>
    <cfRule type="containsText" dxfId="542" priority="680" operator="containsText" text="4- Bajo">
      <formula>NOT(ISERROR(SEARCH("4- Bajo",C15)))</formula>
    </cfRule>
    <cfRule type="containsText" dxfId="541" priority="681" operator="containsText" text="1- Bajo">
      <formula>NOT(ISERROR(SEARCH("1- Bajo",C15)))</formula>
    </cfRule>
  </conditionalFormatting>
  <conditionalFormatting sqref="D15">
    <cfRule type="containsText" dxfId="540" priority="670" operator="containsText" text="3- Moderado">
      <formula>NOT(ISERROR(SEARCH("3- Moderado",D15)))</formula>
    </cfRule>
    <cfRule type="containsText" dxfId="539" priority="671" operator="containsText" text="6- Moderado">
      <formula>NOT(ISERROR(SEARCH("6- Moderado",D15)))</formula>
    </cfRule>
    <cfRule type="containsText" dxfId="538" priority="672" operator="containsText" text="4- Moderado">
      <formula>NOT(ISERROR(SEARCH("4- Moderado",D15)))</formula>
    </cfRule>
    <cfRule type="containsText" dxfId="537" priority="673" operator="containsText" text="3- Bajo">
      <formula>NOT(ISERROR(SEARCH("3- Bajo",D15)))</formula>
    </cfRule>
    <cfRule type="containsText" dxfId="536" priority="674" operator="containsText" text="4- Bajo">
      <formula>NOT(ISERROR(SEARCH("4- Bajo",D15)))</formula>
    </cfRule>
    <cfRule type="containsText" dxfId="535" priority="675" operator="containsText" text="1- Bajo">
      <formula>NOT(ISERROR(SEARCH("1- Bajo",D15)))</formula>
    </cfRule>
  </conditionalFormatting>
  <conditionalFormatting sqref="K20:L20">
    <cfRule type="containsText" dxfId="534" priority="664" operator="containsText" text="3- Moderado">
      <formula>NOT(ISERROR(SEARCH("3- Moderado",K20)))</formula>
    </cfRule>
    <cfRule type="containsText" dxfId="533" priority="665" operator="containsText" text="6- Moderado">
      <formula>NOT(ISERROR(SEARCH("6- Moderado",K20)))</formula>
    </cfRule>
    <cfRule type="containsText" dxfId="532" priority="666" operator="containsText" text="4- Moderado">
      <formula>NOT(ISERROR(SEARCH("4- Moderado",K20)))</formula>
    </cfRule>
    <cfRule type="containsText" dxfId="531" priority="667" operator="containsText" text="3- Bajo">
      <formula>NOT(ISERROR(SEARCH("3- Bajo",K20)))</formula>
    </cfRule>
    <cfRule type="containsText" dxfId="530" priority="668" operator="containsText" text="4- Bajo">
      <formula>NOT(ISERROR(SEARCH("4- Bajo",K20)))</formula>
    </cfRule>
    <cfRule type="containsText" dxfId="529" priority="669" operator="containsText" text="1- Bajo">
      <formula>NOT(ISERROR(SEARCH("1- Bajo",K20)))</formula>
    </cfRule>
  </conditionalFormatting>
  <conditionalFormatting sqref="H20:I20">
    <cfRule type="containsText" dxfId="528" priority="658" operator="containsText" text="3- Moderado">
      <formula>NOT(ISERROR(SEARCH("3- Moderado",H20)))</formula>
    </cfRule>
    <cfRule type="containsText" dxfId="527" priority="659" operator="containsText" text="6- Moderado">
      <formula>NOT(ISERROR(SEARCH("6- Moderado",H20)))</formula>
    </cfRule>
    <cfRule type="containsText" dxfId="526" priority="660" operator="containsText" text="4- Moderado">
      <formula>NOT(ISERROR(SEARCH("4- Moderado",H20)))</formula>
    </cfRule>
    <cfRule type="containsText" dxfId="525" priority="661" operator="containsText" text="3- Bajo">
      <formula>NOT(ISERROR(SEARCH("3- Bajo",H20)))</formula>
    </cfRule>
    <cfRule type="containsText" dxfId="524" priority="662" operator="containsText" text="4- Bajo">
      <formula>NOT(ISERROR(SEARCH("4- Bajo",H20)))</formula>
    </cfRule>
    <cfRule type="containsText" dxfId="523" priority="663" operator="containsText" text="1- Bajo">
      <formula>NOT(ISERROR(SEARCH("1- Bajo",H20)))</formula>
    </cfRule>
  </conditionalFormatting>
  <conditionalFormatting sqref="A20 C20:E20">
    <cfRule type="containsText" dxfId="522" priority="652" operator="containsText" text="3- Moderado">
      <formula>NOT(ISERROR(SEARCH("3- Moderado",A20)))</formula>
    </cfRule>
    <cfRule type="containsText" dxfId="521" priority="653" operator="containsText" text="6- Moderado">
      <formula>NOT(ISERROR(SEARCH("6- Moderado",A20)))</formula>
    </cfRule>
    <cfRule type="containsText" dxfId="520" priority="654" operator="containsText" text="4- Moderado">
      <formula>NOT(ISERROR(SEARCH("4- Moderado",A20)))</formula>
    </cfRule>
    <cfRule type="containsText" dxfId="519" priority="655" operator="containsText" text="3- Bajo">
      <formula>NOT(ISERROR(SEARCH("3- Bajo",A20)))</formula>
    </cfRule>
    <cfRule type="containsText" dxfId="518" priority="656" operator="containsText" text="4- Bajo">
      <formula>NOT(ISERROR(SEARCH("4- Bajo",A20)))</formula>
    </cfRule>
    <cfRule type="containsText" dxfId="517" priority="657" operator="containsText" text="1- Bajo">
      <formula>NOT(ISERROR(SEARCH("1- Bajo",A20)))</formula>
    </cfRule>
  </conditionalFormatting>
  <conditionalFormatting sqref="F20:G20">
    <cfRule type="containsText" dxfId="516" priority="646" operator="containsText" text="3- Moderado">
      <formula>NOT(ISERROR(SEARCH("3- Moderado",F20)))</formula>
    </cfRule>
    <cfRule type="containsText" dxfId="515" priority="647" operator="containsText" text="6- Moderado">
      <formula>NOT(ISERROR(SEARCH("6- Moderado",F20)))</formula>
    </cfRule>
    <cfRule type="containsText" dxfId="514" priority="648" operator="containsText" text="4- Moderado">
      <formula>NOT(ISERROR(SEARCH("4- Moderado",F20)))</formula>
    </cfRule>
    <cfRule type="containsText" dxfId="513" priority="649" operator="containsText" text="3- Bajo">
      <formula>NOT(ISERROR(SEARCH("3- Bajo",F20)))</formula>
    </cfRule>
    <cfRule type="containsText" dxfId="512" priority="650" operator="containsText" text="4- Bajo">
      <formula>NOT(ISERROR(SEARCH("4- Bajo",F20)))</formula>
    </cfRule>
    <cfRule type="containsText" dxfId="511" priority="651" operator="containsText" text="1- Bajo">
      <formula>NOT(ISERROR(SEARCH("1- Bajo",F20)))</formula>
    </cfRule>
  </conditionalFormatting>
  <conditionalFormatting sqref="J20:J24">
    <cfRule type="containsText" dxfId="510" priority="641" operator="containsText" text="Bajo">
      <formula>NOT(ISERROR(SEARCH("Bajo",J20)))</formula>
    </cfRule>
    <cfRule type="containsText" dxfId="509" priority="642" operator="containsText" text="Moderado">
      <formula>NOT(ISERROR(SEARCH("Moderado",J20)))</formula>
    </cfRule>
    <cfRule type="containsText" dxfId="508" priority="643" operator="containsText" text="Alto">
      <formula>NOT(ISERROR(SEARCH("Alto",J20)))</formula>
    </cfRule>
    <cfRule type="containsText" dxfId="507" priority="644" operator="containsText" text="Extremo">
      <formula>NOT(ISERROR(SEARCH("Extremo",J20)))</formula>
    </cfRule>
    <cfRule type="colorScale" priority="645">
      <colorScale>
        <cfvo type="min"/>
        <cfvo type="max"/>
        <color rgb="FFFF7128"/>
        <color rgb="FFFFEF9C"/>
      </colorScale>
    </cfRule>
  </conditionalFormatting>
  <conditionalFormatting sqref="M20:M24">
    <cfRule type="containsText" dxfId="506" priority="616" operator="containsText" text="Moderado">
      <formula>NOT(ISERROR(SEARCH("Moderado",M20)))</formula>
    </cfRule>
    <cfRule type="containsText" dxfId="505" priority="636" operator="containsText" text="Bajo">
      <formula>NOT(ISERROR(SEARCH("Bajo",M20)))</formula>
    </cfRule>
    <cfRule type="containsText" dxfId="504" priority="637" operator="containsText" text="Moderado">
      <formula>NOT(ISERROR(SEARCH("Moderado",M20)))</formula>
    </cfRule>
    <cfRule type="containsText" dxfId="503" priority="638" operator="containsText" text="Alto">
      <formula>NOT(ISERROR(SEARCH("Alto",M20)))</formula>
    </cfRule>
    <cfRule type="containsText" dxfId="502" priority="639" operator="containsText" text="Extremo">
      <formula>NOT(ISERROR(SEARCH("Extremo",M20)))</formula>
    </cfRule>
    <cfRule type="colorScale" priority="640">
      <colorScale>
        <cfvo type="min"/>
        <cfvo type="max"/>
        <color rgb="FFFF7128"/>
        <color rgb="FFFFEF9C"/>
      </colorScale>
    </cfRule>
  </conditionalFormatting>
  <conditionalFormatting sqref="N20">
    <cfRule type="containsText" dxfId="501" priority="630" operator="containsText" text="3- Moderado">
      <formula>NOT(ISERROR(SEARCH("3- Moderado",N20)))</formula>
    </cfRule>
    <cfRule type="containsText" dxfId="500" priority="631" operator="containsText" text="6- Moderado">
      <formula>NOT(ISERROR(SEARCH("6- Moderado",N20)))</formula>
    </cfRule>
    <cfRule type="containsText" dxfId="499" priority="632" operator="containsText" text="4- Moderado">
      <formula>NOT(ISERROR(SEARCH("4- Moderado",N20)))</formula>
    </cfRule>
    <cfRule type="containsText" dxfId="498" priority="633" operator="containsText" text="3- Bajo">
      <formula>NOT(ISERROR(SEARCH("3- Bajo",N20)))</formula>
    </cfRule>
    <cfRule type="containsText" dxfId="497" priority="634" operator="containsText" text="4- Bajo">
      <formula>NOT(ISERROR(SEARCH("4- Bajo",N20)))</formula>
    </cfRule>
    <cfRule type="containsText" dxfId="496" priority="635" operator="containsText" text="1- Bajo">
      <formula>NOT(ISERROR(SEARCH("1- Bajo",N20)))</formula>
    </cfRule>
  </conditionalFormatting>
  <conditionalFormatting sqref="H20:H24">
    <cfRule type="containsText" dxfId="495" priority="617" operator="containsText" text="Muy Alta">
      <formula>NOT(ISERROR(SEARCH("Muy Alta",H20)))</formula>
    </cfRule>
    <cfRule type="containsText" dxfId="494" priority="618" operator="containsText" text="Alta">
      <formula>NOT(ISERROR(SEARCH("Alta",H20)))</formula>
    </cfRule>
    <cfRule type="containsText" dxfId="493" priority="619" operator="containsText" text="Muy Alta">
      <formula>NOT(ISERROR(SEARCH("Muy Alta",H20)))</formula>
    </cfRule>
    <cfRule type="containsText" dxfId="492" priority="624" operator="containsText" text="Muy Baja">
      <formula>NOT(ISERROR(SEARCH("Muy Baja",H20)))</formula>
    </cfRule>
    <cfRule type="containsText" dxfId="491" priority="625" operator="containsText" text="Baja">
      <formula>NOT(ISERROR(SEARCH("Baja",H20)))</formula>
    </cfRule>
    <cfRule type="containsText" dxfId="490" priority="626" operator="containsText" text="Media">
      <formula>NOT(ISERROR(SEARCH("Media",H20)))</formula>
    </cfRule>
    <cfRule type="containsText" dxfId="489" priority="627" operator="containsText" text="Alta">
      <formula>NOT(ISERROR(SEARCH("Alta",H20)))</formula>
    </cfRule>
    <cfRule type="containsText" dxfId="488" priority="629" operator="containsText" text="Muy Alta">
      <formula>NOT(ISERROR(SEARCH("Muy Alta",H20)))</formula>
    </cfRule>
  </conditionalFormatting>
  <conditionalFormatting sqref="I20:I24">
    <cfRule type="containsText" dxfId="487" priority="620" operator="containsText" text="Catastrófico">
      <formula>NOT(ISERROR(SEARCH("Catastrófico",I20)))</formula>
    </cfRule>
    <cfRule type="containsText" dxfId="486" priority="621" operator="containsText" text="Mayor">
      <formula>NOT(ISERROR(SEARCH("Mayor",I20)))</formula>
    </cfRule>
    <cfRule type="containsText" dxfId="485" priority="622" operator="containsText" text="Menor">
      <formula>NOT(ISERROR(SEARCH("Menor",I20)))</formula>
    </cfRule>
    <cfRule type="containsText" dxfId="484" priority="623" operator="containsText" text="Leve">
      <formula>NOT(ISERROR(SEARCH("Leve",I20)))</formula>
    </cfRule>
    <cfRule type="containsText" dxfId="483" priority="628" operator="containsText" text="Moderado">
      <formula>NOT(ISERROR(SEARCH("Moderado",I20)))</formula>
    </cfRule>
  </conditionalFormatting>
  <conditionalFormatting sqref="K20:K24">
    <cfRule type="containsText" dxfId="482" priority="615" operator="containsText" text="Media">
      <formula>NOT(ISERROR(SEARCH("Media",K20)))</formula>
    </cfRule>
  </conditionalFormatting>
  <conditionalFormatting sqref="L20:L24">
    <cfRule type="containsText" dxfId="481" priority="614" operator="containsText" text="Moderado">
      <formula>NOT(ISERROR(SEARCH("Moderado",L20)))</formula>
    </cfRule>
  </conditionalFormatting>
  <conditionalFormatting sqref="J20:J24">
    <cfRule type="containsText" dxfId="480" priority="613" operator="containsText" text="Moderado">
      <formula>NOT(ISERROR(SEARCH("Moderado",J20)))</formula>
    </cfRule>
  </conditionalFormatting>
  <conditionalFormatting sqref="J20:J24">
    <cfRule type="containsText" dxfId="479" priority="611" operator="containsText" text="Bajo">
      <formula>NOT(ISERROR(SEARCH("Bajo",J20)))</formula>
    </cfRule>
    <cfRule type="containsText" dxfId="478" priority="612" operator="containsText" text="Extremo">
      <formula>NOT(ISERROR(SEARCH("Extremo",J20)))</formula>
    </cfRule>
  </conditionalFormatting>
  <conditionalFormatting sqref="K20:K24">
    <cfRule type="containsText" dxfId="477" priority="609" operator="containsText" text="Baja">
      <formula>NOT(ISERROR(SEARCH("Baja",K20)))</formula>
    </cfRule>
    <cfRule type="containsText" dxfId="476" priority="610" operator="containsText" text="Muy Baja">
      <formula>NOT(ISERROR(SEARCH("Muy Baja",K20)))</formula>
    </cfRule>
  </conditionalFormatting>
  <conditionalFormatting sqref="K20:K24">
    <cfRule type="containsText" dxfId="475" priority="607" operator="containsText" text="Muy Alta">
      <formula>NOT(ISERROR(SEARCH("Muy Alta",K20)))</formula>
    </cfRule>
    <cfRule type="containsText" dxfId="474" priority="608" operator="containsText" text="Alta">
      <formula>NOT(ISERROR(SEARCH("Alta",K20)))</formula>
    </cfRule>
  </conditionalFormatting>
  <conditionalFormatting sqref="L20:L24">
    <cfRule type="containsText" dxfId="473" priority="603" operator="containsText" text="Catastrófico">
      <formula>NOT(ISERROR(SEARCH("Catastrófico",L20)))</formula>
    </cfRule>
    <cfRule type="containsText" dxfId="472" priority="604" operator="containsText" text="Mayor">
      <formula>NOT(ISERROR(SEARCH("Mayor",L20)))</formula>
    </cfRule>
    <cfRule type="containsText" dxfId="471" priority="605" operator="containsText" text="Menor">
      <formula>NOT(ISERROR(SEARCH("Menor",L20)))</formula>
    </cfRule>
    <cfRule type="containsText" dxfId="470" priority="606" operator="containsText" text="Leve">
      <formula>NOT(ISERROR(SEARCH("Leve",L20)))</formula>
    </cfRule>
  </conditionalFormatting>
  <conditionalFormatting sqref="K25:L25 K30:L30">
    <cfRule type="containsText" dxfId="469" priority="597" operator="containsText" text="3- Moderado">
      <formula>NOT(ISERROR(SEARCH("3- Moderado",K25)))</formula>
    </cfRule>
    <cfRule type="containsText" dxfId="468" priority="598" operator="containsText" text="6- Moderado">
      <formula>NOT(ISERROR(SEARCH("6- Moderado",K25)))</formula>
    </cfRule>
    <cfRule type="containsText" dxfId="467" priority="599" operator="containsText" text="4- Moderado">
      <formula>NOT(ISERROR(SEARCH("4- Moderado",K25)))</formula>
    </cfRule>
    <cfRule type="containsText" dxfId="466" priority="600" operator="containsText" text="3- Bajo">
      <formula>NOT(ISERROR(SEARCH("3- Bajo",K25)))</formula>
    </cfRule>
    <cfRule type="containsText" dxfId="465" priority="601" operator="containsText" text="4- Bajo">
      <formula>NOT(ISERROR(SEARCH("4- Bajo",K25)))</formula>
    </cfRule>
    <cfRule type="containsText" dxfId="464" priority="602" operator="containsText" text="1- Bajo">
      <formula>NOT(ISERROR(SEARCH("1- Bajo",K25)))</formula>
    </cfRule>
  </conditionalFormatting>
  <conditionalFormatting sqref="H25:I25 H30:I30">
    <cfRule type="containsText" dxfId="463" priority="591" operator="containsText" text="3- Moderado">
      <formula>NOT(ISERROR(SEARCH("3- Moderado",H25)))</formula>
    </cfRule>
    <cfRule type="containsText" dxfId="462" priority="592" operator="containsText" text="6- Moderado">
      <formula>NOT(ISERROR(SEARCH("6- Moderado",H25)))</formula>
    </cfRule>
    <cfRule type="containsText" dxfId="461" priority="593" operator="containsText" text="4- Moderado">
      <formula>NOT(ISERROR(SEARCH("4- Moderado",H25)))</formula>
    </cfRule>
    <cfRule type="containsText" dxfId="460" priority="594" operator="containsText" text="3- Bajo">
      <formula>NOT(ISERROR(SEARCH("3- Bajo",H25)))</formula>
    </cfRule>
    <cfRule type="containsText" dxfId="459" priority="595" operator="containsText" text="4- Bajo">
      <formula>NOT(ISERROR(SEARCH("4- Bajo",H25)))</formula>
    </cfRule>
    <cfRule type="containsText" dxfId="458" priority="596" operator="containsText" text="1- Bajo">
      <formula>NOT(ISERROR(SEARCH("1- Bajo",H25)))</formula>
    </cfRule>
  </conditionalFormatting>
  <conditionalFormatting sqref="A25 C25:E25 A30 C30:E30">
    <cfRule type="containsText" dxfId="457" priority="585" operator="containsText" text="3- Moderado">
      <formula>NOT(ISERROR(SEARCH("3- Moderado",A25)))</formula>
    </cfRule>
    <cfRule type="containsText" dxfId="456" priority="586" operator="containsText" text="6- Moderado">
      <formula>NOT(ISERROR(SEARCH("6- Moderado",A25)))</formula>
    </cfRule>
    <cfRule type="containsText" dxfId="455" priority="587" operator="containsText" text="4- Moderado">
      <formula>NOT(ISERROR(SEARCH("4- Moderado",A25)))</formula>
    </cfRule>
    <cfRule type="containsText" dxfId="454" priority="588" operator="containsText" text="3- Bajo">
      <formula>NOT(ISERROR(SEARCH("3- Bajo",A25)))</formula>
    </cfRule>
    <cfRule type="containsText" dxfId="453" priority="589" operator="containsText" text="4- Bajo">
      <formula>NOT(ISERROR(SEARCH("4- Bajo",A25)))</formula>
    </cfRule>
    <cfRule type="containsText" dxfId="452" priority="590" operator="containsText" text="1- Bajo">
      <formula>NOT(ISERROR(SEARCH("1- Bajo",A25)))</formula>
    </cfRule>
  </conditionalFormatting>
  <conditionalFormatting sqref="F25:G25 F30:G30">
    <cfRule type="containsText" dxfId="451" priority="579" operator="containsText" text="3- Moderado">
      <formula>NOT(ISERROR(SEARCH("3- Moderado",F25)))</formula>
    </cfRule>
    <cfRule type="containsText" dxfId="450" priority="580" operator="containsText" text="6- Moderado">
      <formula>NOT(ISERROR(SEARCH("6- Moderado",F25)))</formula>
    </cfRule>
    <cfRule type="containsText" dxfId="449" priority="581" operator="containsText" text="4- Moderado">
      <formula>NOT(ISERROR(SEARCH("4- Moderado",F25)))</formula>
    </cfRule>
    <cfRule type="containsText" dxfId="448" priority="582" operator="containsText" text="3- Bajo">
      <formula>NOT(ISERROR(SEARCH("3- Bajo",F25)))</formula>
    </cfRule>
    <cfRule type="containsText" dxfId="447" priority="583" operator="containsText" text="4- Bajo">
      <formula>NOT(ISERROR(SEARCH("4- Bajo",F25)))</formula>
    </cfRule>
    <cfRule type="containsText" dxfId="446" priority="584" operator="containsText" text="1- Bajo">
      <formula>NOT(ISERROR(SEARCH("1- Bajo",F25)))</formula>
    </cfRule>
  </conditionalFormatting>
  <conditionalFormatting sqref="J25:J34">
    <cfRule type="containsText" dxfId="445" priority="574" operator="containsText" text="Bajo">
      <formula>NOT(ISERROR(SEARCH("Bajo",J25)))</formula>
    </cfRule>
    <cfRule type="containsText" dxfId="444" priority="575" operator="containsText" text="Moderado">
      <formula>NOT(ISERROR(SEARCH("Moderado",J25)))</formula>
    </cfRule>
    <cfRule type="containsText" dxfId="443" priority="576" operator="containsText" text="Alto">
      <formula>NOT(ISERROR(SEARCH("Alto",J25)))</formula>
    </cfRule>
    <cfRule type="containsText" dxfId="442" priority="577" operator="containsText" text="Extremo">
      <formula>NOT(ISERROR(SEARCH("Extremo",J25)))</formula>
    </cfRule>
    <cfRule type="colorScale" priority="578">
      <colorScale>
        <cfvo type="min"/>
        <cfvo type="max"/>
        <color rgb="FFFF7128"/>
        <color rgb="FFFFEF9C"/>
      </colorScale>
    </cfRule>
  </conditionalFormatting>
  <conditionalFormatting sqref="M25:M34">
    <cfRule type="containsText" dxfId="441" priority="549" operator="containsText" text="Moderado">
      <formula>NOT(ISERROR(SEARCH("Moderado",M25)))</formula>
    </cfRule>
    <cfRule type="containsText" dxfId="440" priority="569" operator="containsText" text="Bajo">
      <formula>NOT(ISERROR(SEARCH("Bajo",M25)))</formula>
    </cfRule>
    <cfRule type="containsText" dxfId="439" priority="570" operator="containsText" text="Moderado">
      <formula>NOT(ISERROR(SEARCH("Moderado",M25)))</formula>
    </cfRule>
    <cfRule type="containsText" dxfId="438" priority="571" operator="containsText" text="Alto">
      <formula>NOT(ISERROR(SEARCH("Alto",M25)))</formula>
    </cfRule>
    <cfRule type="containsText" dxfId="437" priority="572" operator="containsText" text="Extremo">
      <formula>NOT(ISERROR(SEARCH("Extremo",M25)))</formula>
    </cfRule>
    <cfRule type="colorScale" priority="573">
      <colorScale>
        <cfvo type="min"/>
        <cfvo type="max"/>
        <color rgb="FFFF7128"/>
        <color rgb="FFFFEF9C"/>
      </colorScale>
    </cfRule>
  </conditionalFormatting>
  <conditionalFormatting sqref="N25 N30">
    <cfRule type="containsText" dxfId="436" priority="563" operator="containsText" text="3- Moderado">
      <formula>NOT(ISERROR(SEARCH("3- Moderado",N25)))</formula>
    </cfRule>
    <cfRule type="containsText" dxfId="435" priority="564" operator="containsText" text="6- Moderado">
      <formula>NOT(ISERROR(SEARCH("6- Moderado",N25)))</formula>
    </cfRule>
    <cfRule type="containsText" dxfId="434" priority="565" operator="containsText" text="4- Moderado">
      <formula>NOT(ISERROR(SEARCH("4- Moderado",N25)))</formula>
    </cfRule>
    <cfRule type="containsText" dxfId="433" priority="566" operator="containsText" text="3- Bajo">
      <formula>NOT(ISERROR(SEARCH("3- Bajo",N25)))</formula>
    </cfRule>
    <cfRule type="containsText" dxfId="432" priority="567" operator="containsText" text="4- Bajo">
      <formula>NOT(ISERROR(SEARCH("4- Bajo",N25)))</formula>
    </cfRule>
    <cfRule type="containsText" dxfId="431" priority="568" operator="containsText" text="1- Bajo">
      <formula>NOT(ISERROR(SEARCH("1- Bajo",N25)))</formula>
    </cfRule>
  </conditionalFormatting>
  <conditionalFormatting sqref="H25:H34">
    <cfRule type="containsText" dxfId="430" priority="550" operator="containsText" text="Muy Alta">
      <formula>NOT(ISERROR(SEARCH("Muy Alta",H25)))</formula>
    </cfRule>
    <cfRule type="containsText" dxfId="429" priority="551" operator="containsText" text="Alta">
      <formula>NOT(ISERROR(SEARCH("Alta",H25)))</formula>
    </cfRule>
    <cfRule type="containsText" dxfId="428" priority="552" operator="containsText" text="Muy Alta">
      <formula>NOT(ISERROR(SEARCH("Muy Alta",H25)))</formula>
    </cfRule>
    <cfRule type="containsText" dxfId="427" priority="557" operator="containsText" text="Muy Baja">
      <formula>NOT(ISERROR(SEARCH("Muy Baja",H25)))</formula>
    </cfRule>
    <cfRule type="containsText" dxfId="426" priority="558" operator="containsText" text="Baja">
      <formula>NOT(ISERROR(SEARCH("Baja",H25)))</formula>
    </cfRule>
    <cfRule type="containsText" dxfId="425" priority="559" operator="containsText" text="Media">
      <formula>NOT(ISERROR(SEARCH("Media",H25)))</formula>
    </cfRule>
    <cfRule type="containsText" dxfId="424" priority="560" operator="containsText" text="Alta">
      <formula>NOT(ISERROR(SEARCH("Alta",H25)))</formula>
    </cfRule>
    <cfRule type="containsText" dxfId="423" priority="562" operator="containsText" text="Muy Alta">
      <formula>NOT(ISERROR(SEARCH("Muy Alta",H25)))</formula>
    </cfRule>
  </conditionalFormatting>
  <conditionalFormatting sqref="I25:I34">
    <cfRule type="containsText" dxfId="422" priority="553" operator="containsText" text="Catastrófico">
      <formula>NOT(ISERROR(SEARCH("Catastrófico",I25)))</formula>
    </cfRule>
    <cfRule type="containsText" dxfId="421" priority="554" operator="containsText" text="Mayor">
      <formula>NOT(ISERROR(SEARCH("Mayor",I25)))</formula>
    </cfRule>
    <cfRule type="containsText" dxfId="420" priority="555" operator="containsText" text="Menor">
      <formula>NOT(ISERROR(SEARCH("Menor",I25)))</formula>
    </cfRule>
    <cfRule type="containsText" dxfId="419" priority="556" operator="containsText" text="Leve">
      <formula>NOT(ISERROR(SEARCH("Leve",I25)))</formula>
    </cfRule>
    <cfRule type="containsText" dxfId="418" priority="561" operator="containsText" text="Moderado">
      <formula>NOT(ISERROR(SEARCH("Moderado",I25)))</formula>
    </cfRule>
  </conditionalFormatting>
  <conditionalFormatting sqref="K25:K34">
    <cfRule type="containsText" dxfId="417" priority="548" operator="containsText" text="Media">
      <formula>NOT(ISERROR(SEARCH("Media",K25)))</formula>
    </cfRule>
  </conditionalFormatting>
  <conditionalFormatting sqref="L25:L34">
    <cfRule type="containsText" dxfId="416" priority="547" operator="containsText" text="Moderado">
      <formula>NOT(ISERROR(SEARCH("Moderado",L25)))</formula>
    </cfRule>
  </conditionalFormatting>
  <conditionalFormatting sqref="J25:J34">
    <cfRule type="containsText" dxfId="415" priority="546" operator="containsText" text="Moderado">
      <formula>NOT(ISERROR(SEARCH("Moderado",J25)))</formula>
    </cfRule>
  </conditionalFormatting>
  <conditionalFormatting sqref="J25:J34">
    <cfRule type="containsText" dxfId="414" priority="544" operator="containsText" text="Bajo">
      <formula>NOT(ISERROR(SEARCH("Bajo",J25)))</formula>
    </cfRule>
    <cfRule type="containsText" dxfId="413" priority="545" operator="containsText" text="Extremo">
      <formula>NOT(ISERROR(SEARCH("Extremo",J25)))</formula>
    </cfRule>
  </conditionalFormatting>
  <conditionalFormatting sqref="K25:K34">
    <cfRule type="containsText" dxfId="412" priority="542" operator="containsText" text="Baja">
      <formula>NOT(ISERROR(SEARCH("Baja",K25)))</formula>
    </cfRule>
    <cfRule type="containsText" dxfId="411" priority="543" operator="containsText" text="Muy Baja">
      <formula>NOT(ISERROR(SEARCH("Muy Baja",K25)))</formula>
    </cfRule>
  </conditionalFormatting>
  <conditionalFormatting sqref="K25:K34">
    <cfRule type="containsText" dxfId="410" priority="540" operator="containsText" text="Muy Alta">
      <formula>NOT(ISERROR(SEARCH("Muy Alta",K25)))</formula>
    </cfRule>
    <cfRule type="containsText" dxfId="409" priority="541" operator="containsText" text="Alta">
      <formula>NOT(ISERROR(SEARCH("Alta",K25)))</formula>
    </cfRule>
  </conditionalFormatting>
  <conditionalFormatting sqref="L25:L34">
    <cfRule type="containsText" dxfId="408" priority="536" operator="containsText" text="Catastrófico">
      <formula>NOT(ISERROR(SEARCH("Catastrófico",L25)))</formula>
    </cfRule>
    <cfRule type="containsText" dxfId="407" priority="537" operator="containsText" text="Mayor">
      <formula>NOT(ISERROR(SEARCH("Mayor",L25)))</formula>
    </cfRule>
    <cfRule type="containsText" dxfId="406" priority="538" operator="containsText" text="Menor">
      <formula>NOT(ISERROR(SEARCH("Menor",L25)))</formula>
    </cfRule>
    <cfRule type="containsText" dxfId="405" priority="539" operator="containsText" text="Leve">
      <formula>NOT(ISERROR(SEARCH("Leve",L25)))</formula>
    </cfRule>
  </conditionalFormatting>
  <conditionalFormatting sqref="K35:L35">
    <cfRule type="containsText" dxfId="404" priority="530" operator="containsText" text="3- Moderado">
      <formula>NOT(ISERROR(SEARCH("3- Moderado",K35)))</formula>
    </cfRule>
    <cfRule type="containsText" dxfId="403" priority="531" operator="containsText" text="6- Moderado">
      <formula>NOT(ISERROR(SEARCH("6- Moderado",K35)))</formula>
    </cfRule>
    <cfRule type="containsText" dxfId="402" priority="532" operator="containsText" text="4- Moderado">
      <formula>NOT(ISERROR(SEARCH("4- Moderado",K35)))</formula>
    </cfRule>
    <cfRule type="containsText" dxfId="401" priority="533" operator="containsText" text="3- Bajo">
      <formula>NOT(ISERROR(SEARCH("3- Bajo",K35)))</formula>
    </cfRule>
    <cfRule type="containsText" dxfId="400" priority="534" operator="containsText" text="4- Bajo">
      <formula>NOT(ISERROR(SEARCH("4- Bajo",K35)))</formula>
    </cfRule>
    <cfRule type="containsText" dxfId="399" priority="535" operator="containsText" text="1- Bajo">
      <formula>NOT(ISERROR(SEARCH("1- Bajo",K35)))</formula>
    </cfRule>
  </conditionalFormatting>
  <conditionalFormatting sqref="H35:I35">
    <cfRule type="containsText" dxfId="398" priority="524" operator="containsText" text="3- Moderado">
      <formula>NOT(ISERROR(SEARCH("3- Moderado",H35)))</formula>
    </cfRule>
    <cfRule type="containsText" dxfId="397" priority="525" operator="containsText" text="6- Moderado">
      <formula>NOT(ISERROR(SEARCH("6- Moderado",H35)))</formula>
    </cfRule>
    <cfRule type="containsText" dxfId="396" priority="526" operator="containsText" text="4- Moderado">
      <formula>NOT(ISERROR(SEARCH("4- Moderado",H35)))</formula>
    </cfRule>
    <cfRule type="containsText" dxfId="395" priority="527" operator="containsText" text="3- Bajo">
      <formula>NOT(ISERROR(SEARCH("3- Bajo",H35)))</formula>
    </cfRule>
    <cfRule type="containsText" dxfId="394" priority="528" operator="containsText" text="4- Bajo">
      <formula>NOT(ISERROR(SEARCH("4- Bajo",H35)))</formula>
    </cfRule>
    <cfRule type="containsText" dxfId="393" priority="529" operator="containsText" text="1- Bajo">
      <formula>NOT(ISERROR(SEARCH("1- Bajo",H35)))</formula>
    </cfRule>
  </conditionalFormatting>
  <conditionalFormatting sqref="A35 C35:E35">
    <cfRule type="containsText" dxfId="392" priority="518" operator="containsText" text="3- Moderado">
      <formula>NOT(ISERROR(SEARCH("3- Moderado",A35)))</formula>
    </cfRule>
    <cfRule type="containsText" dxfId="391" priority="519" operator="containsText" text="6- Moderado">
      <formula>NOT(ISERROR(SEARCH("6- Moderado",A35)))</formula>
    </cfRule>
    <cfRule type="containsText" dxfId="390" priority="520" operator="containsText" text="4- Moderado">
      <formula>NOT(ISERROR(SEARCH("4- Moderado",A35)))</formula>
    </cfRule>
    <cfRule type="containsText" dxfId="389" priority="521" operator="containsText" text="3- Bajo">
      <formula>NOT(ISERROR(SEARCH("3- Bajo",A35)))</formula>
    </cfRule>
    <cfRule type="containsText" dxfId="388" priority="522" operator="containsText" text="4- Bajo">
      <formula>NOT(ISERROR(SEARCH("4- Bajo",A35)))</formula>
    </cfRule>
    <cfRule type="containsText" dxfId="387" priority="523" operator="containsText" text="1- Bajo">
      <formula>NOT(ISERROR(SEARCH("1- Bajo",A35)))</formula>
    </cfRule>
  </conditionalFormatting>
  <conditionalFormatting sqref="F35:G35">
    <cfRule type="containsText" dxfId="386" priority="512" operator="containsText" text="3- Moderado">
      <formula>NOT(ISERROR(SEARCH("3- Moderado",F35)))</formula>
    </cfRule>
    <cfRule type="containsText" dxfId="385" priority="513" operator="containsText" text="6- Moderado">
      <formula>NOT(ISERROR(SEARCH("6- Moderado",F35)))</formula>
    </cfRule>
    <cfRule type="containsText" dxfId="384" priority="514" operator="containsText" text="4- Moderado">
      <formula>NOT(ISERROR(SEARCH("4- Moderado",F35)))</formula>
    </cfRule>
    <cfRule type="containsText" dxfId="383" priority="515" operator="containsText" text="3- Bajo">
      <formula>NOT(ISERROR(SEARCH("3- Bajo",F35)))</formula>
    </cfRule>
    <cfRule type="containsText" dxfId="382" priority="516" operator="containsText" text="4- Bajo">
      <formula>NOT(ISERROR(SEARCH("4- Bajo",F35)))</formula>
    </cfRule>
    <cfRule type="containsText" dxfId="381" priority="517" operator="containsText" text="1- Bajo">
      <formula>NOT(ISERROR(SEARCH("1- Bajo",F35)))</formula>
    </cfRule>
  </conditionalFormatting>
  <conditionalFormatting sqref="J35:J39">
    <cfRule type="containsText" dxfId="380" priority="507" operator="containsText" text="Bajo">
      <formula>NOT(ISERROR(SEARCH("Bajo",J35)))</formula>
    </cfRule>
    <cfRule type="containsText" dxfId="379" priority="508" operator="containsText" text="Moderado">
      <formula>NOT(ISERROR(SEARCH("Moderado",J35)))</formula>
    </cfRule>
    <cfRule type="containsText" dxfId="378" priority="509" operator="containsText" text="Alto">
      <formula>NOT(ISERROR(SEARCH("Alto",J35)))</formula>
    </cfRule>
    <cfRule type="containsText" dxfId="377" priority="510" operator="containsText" text="Extremo">
      <formula>NOT(ISERROR(SEARCH("Extremo",J35)))</formula>
    </cfRule>
    <cfRule type="colorScale" priority="511">
      <colorScale>
        <cfvo type="min"/>
        <cfvo type="max"/>
        <color rgb="FFFF7128"/>
        <color rgb="FFFFEF9C"/>
      </colorScale>
    </cfRule>
  </conditionalFormatting>
  <conditionalFormatting sqref="M35:M39">
    <cfRule type="containsText" dxfId="376" priority="482" operator="containsText" text="Moderado">
      <formula>NOT(ISERROR(SEARCH("Moderado",M35)))</formula>
    </cfRule>
    <cfRule type="containsText" dxfId="375" priority="502" operator="containsText" text="Bajo">
      <formula>NOT(ISERROR(SEARCH("Bajo",M35)))</formula>
    </cfRule>
    <cfRule type="containsText" dxfId="374" priority="503" operator="containsText" text="Moderado">
      <formula>NOT(ISERROR(SEARCH("Moderado",M35)))</formula>
    </cfRule>
    <cfRule type="containsText" dxfId="373" priority="504" operator="containsText" text="Alto">
      <formula>NOT(ISERROR(SEARCH("Alto",M35)))</formula>
    </cfRule>
    <cfRule type="containsText" dxfId="372" priority="505" operator="containsText" text="Extremo">
      <formula>NOT(ISERROR(SEARCH("Extremo",M35)))</formula>
    </cfRule>
    <cfRule type="colorScale" priority="506">
      <colorScale>
        <cfvo type="min"/>
        <cfvo type="max"/>
        <color rgb="FFFF7128"/>
        <color rgb="FFFFEF9C"/>
      </colorScale>
    </cfRule>
  </conditionalFormatting>
  <conditionalFormatting sqref="N35">
    <cfRule type="containsText" dxfId="371" priority="496" operator="containsText" text="3- Moderado">
      <formula>NOT(ISERROR(SEARCH("3- Moderado",N35)))</formula>
    </cfRule>
    <cfRule type="containsText" dxfId="370" priority="497" operator="containsText" text="6- Moderado">
      <formula>NOT(ISERROR(SEARCH("6- Moderado",N35)))</formula>
    </cfRule>
    <cfRule type="containsText" dxfId="369" priority="498" operator="containsText" text="4- Moderado">
      <formula>NOT(ISERROR(SEARCH("4- Moderado",N35)))</formula>
    </cfRule>
    <cfRule type="containsText" dxfId="368" priority="499" operator="containsText" text="3- Bajo">
      <formula>NOT(ISERROR(SEARCH("3- Bajo",N35)))</formula>
    </cfRule>
    <cfRule type="containsText" dxfId="367" priority="500" operator="containsText" text="4- Bajo">
      <formula>NOT(ISERROR(SEARCH("4- Bajo",N35)))</formula>
    </cfRule>
    <cfRule type="containsText" dxfId="366" priority="501" operator="containsText" text="1- Bajo">
      <formula>NOT(ISERROR(SEARCH("1- Bajo",N35)))</formula>
    </cfRule>
  </conditionalFormatting>
  <conditionalFormatting sqref="H35:H39">
    <cfRule type="containsText" dxfId="365" priority="483" operator="containsText" text="Muy Alta">
      <formula>NOT(ISERROR(SEARCH("Muy Alta",H35)))</formula>
    </cfRule>
    <cfRule type="containsText" dxfId="364" priority="484" operator="containsText" text="Alta">
      <formula>NOT(ISERROR(SEARCH("Alta",H35)))</formula>
    </cfRule>
    <cfRule type="containsText" dxfId="363" priority="485" operator="containsText" text="Muy Alta">
      <formula>NOT(ISERROR(SEARCH("Muy Alta",H35)))</formula>
    </cfRule>
    <cfRule type="containsText" dxfId="362" priority="490" operator="containsText" text="Muy Baja">
      <formula>NOT(ISERROR(SEARCH("Muy Baja",H35)))</formula>
    </cfRule>
    <cfRule type="containsText" dxfId="361" priority="491" operator="containsText" text="Baja">
      <formula>NOT(ISERROR(SEARCH("Baja",H35)))</formula>
    </cfRule>
    <cfRule type="containsText" dxfId="360" priority="492" operator="containsText" text="Media">
      <formula>NOT(ISERROR(SEARCH("Media",H35)))</formula>
    </cfRule>
    <cfRule type="containsText" dxfId="359" priority="493" operator="containsText" text="Alta">
      <formula>NOT(ISERROR(SEARCH("Alta",H35)))</formula>
    </cfRule>
    <cfRule type="containsText" dxfId="358" priority="495" operator="containsText" text="Muy Alta">
      <formula>NOT(ISERROR(SEARCH("Muy Alta",H35)))</formula>
    </cfRule>
  </conditionalFormatting>
  <conditionalFormatting sqref="I35:I39">
    <cfRule type="containsText" dxfId="357" priority="486" operator="containsText" text="Catastrófico">
      <formula>NOT(ISERROR(SEARCH("Catastrófico",I35)))</formula>
    </cfRule>
    <cfRule type="containsText" dxfId="356" priority="487" operator="containsText" text="Mayor">
      <formula>NOT(ISERROR(SEARCH("Mayor",I35)))</formula>
    </cfRule>
    <cfRule type="containsText" dxfId="355" priority="488" operator="containsText" text="Menor">
      <formula>NOT(ISERROR(SEARCH("Menor",I35)))</formula>
    </cfRule>
    <cfRule type="containsText" dxfId="354" priority="489" operator="containsText" text="Leve">
      <formula>NOT(ISERROR(SEARCH("Leve",I35)))</formula>
    </cfRule>
    <cfRule type="containsText" dxfId="353" priority="494" operator="containsText" text="Moderado">
      <formula>NOT(ISERROR(SEARCH("Moderado",I35)))</formula>
    </cfRule>
  </conditionalFormatting>
  <conditionalFormatting sqref="K35:K39">
    <cfRule type="containsText" dxfId="352" priority="481" operator="containsText" text="Media">
      <formula>NOT(ISERROR(SEARCH("Media",K35)))</formula>
    </cfRule>
  </conditionalFormatting>
  <conditionalFormatting sqref="L35:L39">
    <cfRule type="containsText" dxfId="351" priority="480" operator="containsText" text="Moderado">
      <formula>NOT(ISERROR(SEARCH("Moderado",L35)))</formula>
    </cfRule>
  </conditionalFormatting>
  <conditionalFormatting sqref="J35:J39">
    <cfRule type="containsText" dxfId="350" priority="479" operator="containsText" text="Moderado">
      <formula>NOT(ISERROR(SEARCH("Moderado",J35)))</formula>
    </cfRule>
  </conditionalFormatting>
  <conditionalFormatting sqref="J35:J39">
    <cfRule type="containsText" dxfId="349" priority="477" operator="containsText" text="Bajo">
      <formula>NOT(ISERROR(SEARCH("Bajo",J35)))</formula>
    </cfRule>
    <cfRule type="containsText" dxfId="348" priority="478" operator="containsText" text="Extremo">
      <formula>NOT(ISERROR(SEARCH("Extremo",J35)))</formula>
    </cfRule>
  </conditionalFormatting>
  <conditionalFormatting sqref="K35:K39">
    <cfRule type="containsText" dxfId="347" priority="475" operator="containsText" text="Baja">
      <formula>NOT(ISERROR(SEARCH("Baja",K35)))</formula>
    </cfRule>
    <cfRule type="containsText" dxfId="346" priority="476" operator="containsText" text="Muy Baja">
      <formula>NOT(ISERROR(SEARCH("Muy Baja",K35)))</formula>
    </cfRule>
  </conditionalFormatting>
  <conditionalFormatting sqref="K35:K39">
    <cfRule type="containsText" dxfId="345" priority="473" operator="containsText" text="Muy Alta">
      <formula>NOT(ISERROR(SEARCH("Muy Alta",K35)))</formula>
    </cfRule>
    <cfRule type="containsText" dxfId="344" priority="474" operator="containsText" text="Alta">
      <formula>NOT(ISERROR(SEARCH("Alta",K35)))</formula>
    </cfRule>
  </conditionalFormatting>
  <conditionalFormatting sqref="L35:L39">
    <cfRule type="containsText" dxfId="343" priority="469" operator="containsText" text="Catastrófico">
      <formula>NOT(ISERROR(SEARCH("Catastrófico",L35)))</formula>
    </cfRule>
    <cfRule type="containsText" dxfId="342" priority="470" operator="containsText" text="Mayor">
      <formula>NOT(ISERROR(SEARCH("Mayor",L35)))</formula>
    </cfRule>
    <cfRule type="containsText" dxfId="341" priority="471" operator="containsText" text="Menor">
      <formula>NOT(ISERROR(SEARCH("Menor",L35)))</formula>
    </cfRule>
    <cfRule type="containsText" dxfId="340" priority="472" operator="containsText" text="Leve">
      <formula>NOT(ISERROR(SEARCH("Leve",L35)))</formula>
    </cfRule>
  </conditionalFormatting>
  <conditionalFormatting sqref="K40:L40">
    <cfRule type="containsText" dxfId="339" priority="463" operator="containsText" text="3- Moderado">
      <formula>NOT(ISERROR(SEARCH("3- Moderado",K40)))</formula>
    </cfRule>
    <cfRule type="containsText" dxfId="338" priority="464" operator="containsText" text="6- Moderado">
      <formula>NOT(ISERROR(SEARCH("6- Moderado",K40)))</formula>
    </cfRule>
    <cfRule type="containsText" dxfId="337" priority="465" operator="containsText" text="4- Moderado">
      <formula>NOT(ISERROR(SEARCH("4- Moderado",K40)))</formula>
    </cfRule>
    <cfRule type="containsText" dxfId="336" priority="466" operator="containsText" text="3- Bajo">
      <formula>NOT(ISERROR(SEARCH("3- Bajo",K40)))</formula>
    </cfRule>
    <cfRule type="containsText" dxfId="335" priority="467" operator="containsText" text="4- Bajo">
      <formula>NOT(ISERROR(SEARCH("4- Bajo",K40)))</formula>
    </cfRule>
    <cfRule type="containsText" dxfId="334" priority="468" operator="containsText" text="1- Bajo">
      <formula>NOT(ISERROR(SEARCH("1- Bajo",K40)))</formula>
    </cfRule>
  </conditionalFormatting>
  <conditionalFormatting sqref="H40:I40">
    <cfRule type="containsText" dxfId="333" priority="457" operator="containsText" text="3- Moderado">
      <formula>NOT(ISERROR(SEARCH("3- Moderado",H40)))</formula>
    </cfRule>
    <cfRule type="containsText" dxfId="332" priority="458" operator="containsText" text="6- Moderado">
      <formula>NOT(ISERROR(SEARCH("6- Moderado",H40)))</formula>
    </cfRule>
    <cfRule type="containsText" dxfId="331" priority="459" operator="containsText" text="4- Moderado">
      <formula>NOT(ISERROR(SEARCH("4- Moderado",H40)))</formula>
    </cfRule>
    <cfRule type="containsText" dxfId="330" priority="460" operator="containsText" text="3- Bajo">
      <formula>NOT(ISERROR(SEARCH("3- Bajo",H40)))</formula>
    </cfRule>
    <cfRule type="containsText" dxfId="329" priority="461" operator="containsText" text="4- Bajo">
      <formula>NOT(ISERROR(SEARCH("4- Bajo",H40)))</formula>
    </cfRule>
    <cfRule type="containsText" dxfId="328" priority="462" operator="containsText" text="1- Bajo">
      <formula>NOT(ISERROR(SEARCH("1- Bajo",H40)))</formula>
    </cfRule>
  </conditionalFormatting>
  <conditionalFormatting sqref="A40 C40:E40">
    <cfRule type="containsText" dxfId="327" priority="451" operator="containsText" text="3- Moderado">
      <formula>NOT(ISERROR(SEARCH("3- Moderado",A40)))</formula>
    </cfRule>
    <cfRule type="containsText" dxfId="326" priority="452" operator="containsText" text="6- Moderado">
      <formula>NOT(ISERROR(SEARCH("6- Moderado",A40)))</formula>
    </cfRule>
    <cfRule type="containsText" dxfId="325" priority="453" operator="containsText" text="4- Moderado">
      <formula>NOT(ISERROR(SEARCH("4- Moderado",A40)))</formula>
    </cfRule>
    <cfRule type="containsText" dxfId="324" priority="454" operator="containsText" text="3- Bajo">
      <formula>NOT(ISERROR(SEARCH("3- Bajo",A40)))</formula>
    </cfRule>
    <cfRule type="containsText" dxfId="323" priority="455" operator="containsText" text="4- Bajo">
      <formula>NOT(ISERROR(SEARCH("4- Bajo",A40)))</formula>
    </cfRule>
    <cfRule type="containsText" dxfId="322" priority="456" operator="containsText" text="1- Bajo">
      <formula>NOT(ISERROR(SEARCH("1- Bajo",A40)))</formula>
    </cfRule>
  </conditionalFormatting>
  <conditionalFormatting sqref="F40:G40">
    <cfRule type="containsText" dxfId="321" priority="445" operator="containsText" text="3- Moderado">
      <formula>NOT(ISERROR(SEARCH("3- Moderado",F40)))</formula>
    </cfRule>
    <cfRule type="containsText" dxfId="320" priority="446" operator="containsText" text="6- Moderado">
      <formula>NOT(ISERROR(SEARCH("6- Moderado",F40)))</formula>
    </cfRule>
    <cfRule type="containsText" dxfId="319" priority="447" operator="containsText" text="4- Moderado">
      <formula>NOT(ISERROR(SEARCH("4- Moderado",F40)))</formula>
    </cfRule>
    <cfRule type="containsText" dxfId="318" priority="448" operator="containsText" text="3- Bajo">
      <formula>NOT(ISERROR(SEARCH("3- Bajo",F40)))</formula>
    </cfRule>
    <cfRule type="containsText" dxfId="317" priority="449" operator="containsText" text="4- Bajo">
      <formula>NOT(ISERROR(SEARCH("4- Bajo",F40)))</formula>
    </cfRule>
    <cfRule type="containsText" dxfId="316" priority="450" operator="containsText" text="1- Bajo">
      <formula>NOT(ISERROR(SEARCH("1- Bajo",F40)))</formula>
    </cfRule>
  </conditionalFormatting>
  <conditionalFormatting sqref="J40:J44">
    <cfRule type="containsText" dxfId="315" priority="440" operator="containsText" text="Bajo">
      <formula>NOT(ISERROR(SEARCH("Bajo",J40)))</formula>
    </cfRule>
    <cfRule type="containsText" dxfId="314" priority="441" operator="containsText" text="Moderado">
      <formula>NOT(ISERROR(SEARCH("Moderado",J40)))</formula>
    </cfRule>
    <cfRule type="containsText" dxfId="313" priority="442" operator="containsText" text="Alto">
      <formula>NOT(ISERROR(SEARCH("Alto",J40)))</formula>
    </cfRule>
    <cfRule type="containsText" dxfId="312" priority="443" operator="containsText" text="Extremo">
      <formula>NOT(ISERROR(SEARCH("Extremo",J40)))</formula>
    </cfRule>
    <cfRule type="colorScale" priority="444">
      <colorScale>
        <cfvo type="min"/>
        <cfvo type="max"/>
        <color rgb="FFFF7128"/>
        <color rgb="FFFFEF9C"/>
      </colorScale>
    </cfRule>
  </conditionalFormatting>
  <conditionalFormatting sqref="M40:M44">
    <cfRule type="containsText" dxfId="311" priority="415" operator="containsText" text="Moderado">
      <formula>NOT(ISERROR(SEARCH("Moderado",M40)))</formula>
    </cfRule>
    <cfRule type="containsText" dxfId="310" priority="435" operator="containsText" text="Bajo">
      <formula>NOT(ISERROR(SEARCH("Bajo",M40)))</formula>
    </cfRule>
    <cfRule type="containsText" dxfId="309" priority="436" operator="containsText" text="Moderado">
      <formula>NOT(ISERROR(SEARCH("Moderado",M40)))</formula>
    </cfRule>
    <cfRule type="containsText" dxfId="308" priority="437" operator="containsText" text="Alto">
      <formula>NOT(ISERROR(SEARCH("Alto",M40)))</formula>
    </cfRule>
    <cfRule type="containsText" dxfId="307" priority="438" operator="containsText" text="Extremo">
      <formula>NOT(ISERROR(SEARCH("Extremo",M40)))</formula>
    </cfRule>
    <cfRule type="colorScale" priority="439">
      <colorScale>
        <cfvo type="min"/>
        <cfvo type="max"/>
        <color rgb="FFFF7128"/>
        <color rgb="FFFFEF9C"/>
      </colorScale>
    </cfRule>
  </conditionalFormatting>
  <conditionalFormatting sqref="N40">
    <cfRule type="containsText" dxfId="306" priority="429" operator="containsText" text="3- Moderado">
      <formula>NOT(ISERROR(SEARCH("3- Moderado",N40)))</formula>
    </cfRule>
    <cfRule type="containsText" dxfId="305" priority="430" operator="containsText" text="6- Moderado">
      <formula>NOT(ISERROR(SEARCH("6- Moderado",N40)))</formula>
    </cfRule>
    <cfRule type="containsText" dxfId="304" priority="431" operator="containsText" text="4- Moderado">
      <formula>NOT(ISERROR(SEARCH("4- Moderado",N40)))</formula>
    </cfRule>
    <cfRule type="containsText" dxfId="303" priority="432" operator="containsText" text="3- Bajo">
      <formula>NOT(ISERROR(SEARCH("3- Bajo",N40)))</formula>
    </cfRule>
    <cfRule type="containsText" dxfId="302" priority="433" operator="containsText" text="4- Bajo">
      <formula>NOT(ISERROR(SEARCH("4- Bajo",N40)))</formula>
    </cfRule>
    <cfRule type="containsText" dxfId="301" priority="434" operator="containsText" text="1- Bajo">
      <formula>NOT(ISERROR(SEARCH("1- Bajo",N40)))</formula>
    </cfRule>
  </conditionalFormatting>
  <conditionalFormatting sqref="H40:H44">
    <cfRule type="containsText" dxfId="300" priority="416" operator="containsText" text="Muy Alta">
      <formula>NOT(ISERROR(SEARCH("Muy Alta",H40)))</formula>
    </cfRule>
    <cfRule type="containsText" dxfId="299" priority="417" operator="containsText" text="Alta">
      <formula>NOT(ISERROR(SEARCH("Alta",H40)))</formula>
    </cfRule>
    <cfRule type="containsText" dxfId="298" priority="418" operator="containsText" text="Muy Alta">
      <formula>NOT(ISERROR(SEARCH("Muy Alta",H40)))</formula>
    </cfRule>
    <cfRule type="containsText" dxfId="297" priority="423" operator="containsText" text="Muy Baja">
      <formula>NOT(ISERROR(SEARCH("Muy Baja",H40)))</formula>
    </cfRule>
    <cfRule type="containsText" dxfId="296" priority="424" operator="containsText" text="Baja">
      <formula>NOT(ISERROR(SEARCH("Baja",H40)))</formula>
    </cfRule>
    <cfRule type="containsText" dxfId="295" priority="425" operator="containsText" text="Media">
      <formula>NOT(ISERROR(SEARCH("Media",H40)))</formula>
    </cfRule>
    <cfRule type="containsText" dxfId="294" priority="426" operator="containsText" text="Alta">
      <formula>NOT(ISERROR(SEARCH("Alta",H40)))</formula>
    </cfRule>
    <cfRule type="containsText" dxfId="293" priority="428" operator="containsText" text="Muy Alta">
      <formula>NOT(ISERROR(SEARCH("Muy Alta",H40)))</formula>
    </cfRule>
  </conditionalFormatting>
  <conditionalFormatting sqref="I40:I44">
    <cfRule type="containsText" dxfId="292" priority="419" operator="containsText" text="Catastrófico">
      <formula>NOT(ISERROR(SEARCH("Catastrófico",I40)))</formula>
    </cfRule>
    <cfRule type="containsText" dxfId="291" priority="420" operator="containsText" text="Mayor">
      <formula>NOT(ISERROR(SEARCH("Mayor",I40)))</formula>
    </cfRule>
    <cfRule type="containsText" dxfId="290" priority="421" operator="containsText" text="Menor">
      <formula>NOT(ISERROR(SEARCH("Menor",I40)))</formula>
    </cfRule>
    <cfRule type="containsText" dxfId="289" priority="422" operator="containsText" text="Leve">
      <formula>NOT(ISERROR(SEARCH("Leve",I40)))</formula>
    </cfRule>
    <cfRule type="containsText" dxfId="288" priority="427" operator="containsText" text="Moderado">
      <formula>NOT(ISERROR(SEARCH("Moderado",I40)))</formula>
    </cfRule>
  </conditionalFormatting>
  <conditionalFormatting sqref="K40:K44">
    <cfRule type="containsText" dxfId="287" priority="414" operator="containsText" text="Media">
      <formula>NOT(ISERROR(SEARCH("Media",K40)))</formula>
    </cfRule>
  </conditionalFormatting>
  <conditionalFormatting sqref="L40:L44">
    <cfRule type="containsText" dxfId="286" priority="413" operator="containsText" text="Moderado">
      <formula>NOT(ISERROR(SEARCH("Moderado",L40)))</formula>
    </cfRule>
  </conditionalFormatting>
  <conditionalFormatting sqref="J40:J44">
    <cfRule type="containsText" dxfId="285" priority="412" operator="containsText" text="Moderado">
      <formula>NOT(ISERROR(SEARCH("Moderado",J40)))</formula>
    </cfRule>
  </conditionalFormatting>
  <conditionalFormatting sqref="J40:J44">
    <cfRule type="containsText" dxfId="284" priority="410" operator="containsText" text="Bajo">
      <formula>NOT(ISERROR(SEARCH("Bajo",J40)))</formula>
    </cfRule>
    <cfRule type="containsText" dxfId="283" priority="411" operator="containsText" text="Extremo">
      <formula>NOT(ISERROR(SEARCH("Extremo",J40)))</formula>
    </cfRule>
  </conditionalFormatting>
  <conditionalFormatting sqref="K40:K44">
    <cfRule type="containsText" dxfId="282" priority="408" operator="containsText" text="Baja">
      <formula>NOT(ISERROR(SEARCH("Baja",K40)))</formula>
    </cfRule>
    <cfRule type="containsText" dxfId="281" priority="409" operator="containsText" text="Muy Baja">
      <formula>NOT(ISERROR(SEARCH("Muy Baja",K40)))</formula>
    </cfRule>
  </conditionalFormatting>
  <conditionalFormatting sqref="K40:K44">
    <cfRule type="containsText" dxfId="280" priority="406" operator="containsText" text="Muy Alta">
      <formula>NOT(ISERROR(SEARCH("Muy Alta",K40)))</formula>
    </cfRule>
    <cfRule type="containsText" dxfId="279" priority="407" operator="containsText" text="Alta">
      <formula>NOT(ISERROR(SEARCH("Alta",K40)))</formula>
    </cfRule>
  </conditionalFormatting>
  <conditionalFormatting sqref="L40:L44">
    <cfRule type="containsText" dxfId="278" priority="402" operator="containsText" text="Catastrófico">
      <formula>NOT(ISERROR(SEARCH("Catastrófico",L40)))</formula>
    </cfRule>
    <cfRule type="containsText" dxfId="277" priority="403" operator="containsText" text="Mayor">
      <formula>NOT(ISERROR(SEARCH("Mayor",L40)))</formula>
    </cfRule>
    <cfRule type="containsText" dxfId="276" priority="404" operator="containsText" text="Menor">
      <formula>NOT(ISERROR(SEARCH("Menor",L40)))</formula>
    </cfRule>
    <cfRule type="containsText" dxfId="275" priority="405" operator="containsText" text="Leve">
      <formula>NOT(ISERROR(SEARCH("Leve",L40)))</formula>
    </cfRule>
  </conditionalFormatting>
  <conditionalFormatting sqref="K45:L45">
    <cfRule type="containsText" dxfId="274" priority="396" operator="containsText" text="3- Moderado">
      <formula>NOT(ISERROR(SEARCH("3- Moderado",K45)))</formula>
    </cfRule>
    <cfRule type="containsText" dxfId="273" priority="397" operator="containsText" text="6- Moderado">
      <formula>NOT(ISERROR(SEARCH("6- Moderado",K45)))</formula>
    </cfRule>
    <cfRule type="containsText" dxfId="272" priority="398" operator="containsText" text="4- Moderado">
      <formula>NOT(ISERROR(SEARCH("4- Moderado",K45)))</formula>
    </cfRule>
    <cfRule type="containsText" dxfId="271" priority="399" operator="containsText" text="3- Bajo">
      <formula>NOT(ISERROR(SEARCH("3- Bajo",K45)))</formula>
    </cfRule>
    <cfRule type="containsText" dxfId="270" priority="400" operator="containsText" text="4- Bajo">
      <formula>NOT(ISERROR(SEARCH("4- Bajo",K45)))</formula>
    </cfRule>
    <cfRule type="containsText" dxfId="269" priority="401" operator="containsText" text="1- Bajo">
      <formula>NOT(ISERROR(SEARCH("1- Bajo",K45)))</formula>
    </cfRule>
  </conditionalFormatting>
  <conditionalFormatting sqref="H45:I45">
    <cfRule type="containsText" dxfId="268" priority="390" operator="containsText" text="3- Moderado">
      <formula>NOT(ISERROR(SEARCH("3- Moderado",H45)))</formula>
    </cfRule>
    <cfRule type="containsText" dxfId="267" priority="391" operator="containsText" text="6- Moderado">
      <formula>NOT(ISERROR(SEARCH("6- Moderado",H45)))</formula>
    </cfRule>
    <cfRule type="containsText" dxfId="266" priority="392" operator="containsText" text="4- Moderado">
      <formula>NOT(ISERROR(SEARCH("4- Moderado",H45)))</formula>
    </cfRule>
    <cfRule type="containsText" dxfId="265" priority="393" operator="containsText" text="3- Bajo">
      <formula>NOT(ISERROR(SEARCH("3- Bajo",H45)))</formula>
    </cfRule>
    <cfRule type="containsText" dxfId="264" priority="394" operator="containsText" text="4- Bajo">
      <formula>NOT(ISERROR(SEARCH("4- Bajo",H45)))</formula>
    </cfRule>
    <cfRule type="containsText" dxfId="263" priority="395" operator="containsText" text="1- Bajo">
      <formula>NOT(ISERROR(SEARCH("1- Bajo",H45)))</formula>
    </cfRule>
  </conditionalFormatting>
  <conditionalFormatting sqref="A45 C45:E45">
    <cfRule type="containsText" dxfId="262" priority="384" operator="containsText" text="3- Moderado">
      <formula>NOT(ISERROR(SEARCH("3- Moderado",A45)))</formula>
    </cfRule>
    <cfRule type="containsText" dxfId="261" priority="385" operator="containsText" text="6- Moderado">
      <formula>NOT(ISERROR(SEARCH("6- Moderado",A45)))</formula>
    </cfRule>
    <cfRule type="containsText" dxfId="260" priority="386" operator="containsText" text="4- Moderado">
      <formula>NOT(ISERROR(SEARCH("4- Moderado",A45)))</formula>
    </cfRule>
    <cfRule type="containsText" dxfId="259" priority="387" operator="containsText" text="3- Bajo">
      <formula>NOT(ISERROR(SEARCH("3- Bajo",A45)))</formula>
    </cfRule>
    <cfRule type="containsText" dxfId="258" priority="388" operator="containsText" text="4- Bajo">
      <formula>NOT(ISERROR(SEARCH("4- Bajo",A45)))</formula>
    </cfRule>
    <cfRule type="containsText" dxfId="257" priority="389" operator="containsText" text="1- Bajo">
      <formula>NOT(ISERROR(SEARCH("1- Bajo",A45)))</formula>
    </cfRule>
  </conditionalFormatting>
  <conditionalFormatting sqref="F45:G45">
    <cfRule type="containsText" dxfId="256" priority="378" operator="containsText" text="3- Moderado">
      <formula>NOT(ISERROR(SEARCH("3- Moderado",F45)))</formula>
    </cfRule>
    <cfRule type="containsText" dxfId="255" priority="379" operator="containsText" text="6- Moderado">
      <formula>NOT(ISERROR(SEARCH("6- Moderado",F45)))</formula>
    </cfRule>
    <cfRule type="containsText" dxfId="254" priority="380" operator="containsText" text="4- Moderado">
      <formula>NOT(ISERROR(SEARCH("4- Moderado",F45)))</formula>
    </cfRule>
    <cfRule type="containsText" dxfId="253" priority="381" operator="containsText" text="3- Bajo">
      <formula>NOT(ISERROR(SEARCH("3- Bajo",F45)))</formula>
    </cfRule>
    <cfRule type="containsText" dxfId="252" priority="382" operator="containsText" text="4- Bajo">
      <formula>NOT(ISERROR(SEARCH("4- Bajo",F45)))</formula>
    </cfRule>
    <cfRule type="containsText" dxfId="251" priority="383" operator="containsText" text="1- Bajo">
      <formula>NOT(ISERROR(SEARCH("1- Bajo",F45)))</formula>
    </cfRule>
  </conditionalFormatting>
  <conditionalFormatting sqref="J45:J49">
    <cfRule type="containsText" dxfId="250" priority="373" operator="containsText" text="Bajo">
      <formula>NOT(ISERROR(SEARCH("Bajo",J45)))</formula>
    </cfRule>
    <cfRule type="containsText" dxfId="249" priority="374" operator="containsText" text="Moderado">
      <formula>NOT(ISERROR(SEARCH("Moderado",J45)))</formula>
    </cfRule>
    <cfRule type="containsText" dxfId="248" priority="375" operator="containsText" text="Alto">
      <formula>NOT(ISERROR(SEARCH("Alto",J45)))</formula>
    </cfRule>
    <cfRule type="containsText" dxfId="247" priority="376" operator="containsText" text="Extremo">
      <formula>NOT(ISERROR(SEARCH("Extremo",J45)))</formula>
    </cfRule>
    <cfRule type="colorScale" priority="377">
      <colorScale>
        <cfvo type="min"/>
        <cfvo type="max"/>
        <color rgb="FFFF7128"/>
        <color rgb="FFFFEF9C"/>
      </colorScale>
    </cfRule>
  </conditionalFormatting>
  <conditionalFormatting sqref="M45:M49">
    <cfRule type="containsText" dxfId="246" priority="348" operator="containsText" text="Moderado">
      <formula>NOT(ISERROR(SEARCH("Moderado",M45)))</formula>
    </cfRule>
    <cfRule type="containsText" dxfId="245" priority="368" operator="containsText" text="Bajo">
      <formula>NOT(ISERROR(SEARCH("Bajo",M45)))</formula>
    </cfRule>
    <cfRule type="containsText" dxfId="244" priority="369" operator="containsText" text="Moderado">
      <formula>NOT(ISERROR(SEARCH("Moderado",M45)))</formula>
    </cfRule>
    <cfRule type="containsText" dxfId="243" priority="370" operator="containsText" text="Alto">
      <formula>NOT(ISERROR(SEARCH("Alto",M45)))</formula>
    </cfRule>
    <cfRule type="containsText" dxfId="242" priority="371" operator="containsText" text="Extremo">
      <formula>NOT(ISERROR(SEARCH("Extremo",M45)))</formula>
    </cfRule>
    <cfRule type="colorScale" priority="372">
      <colorScale>
        <cfvo type="min"/>
        <cfvo type="max"/>
        <color rgb="FFFF7128"/>
        <color rgb="FFFFEF9C"/>
      </colorScale>
    </cfRule>
  </conditionalFormatting>
  <conditionalFormatting sqref="N45">
    <cfRule type="containsText" dxfId="241" priority="362" operator="containsText" text="3- Moderado">
      <formula>NOT(ISERROR(SEARCH("3- Moderado",N45)))</formula>
    </cfRule>
    <cfRule type="containsText" dxfId="240" priority="363" operator="containsText" text="6- Moderado">
      <formula>NOT(ISERROR(SEARCH("6- Moderado",N45)))</formula>
    </cfRule>
    <cfRule type="containsText" dxfId="239" priority="364" operator="containsText" text="4- Moderado">
      <formula>NOT(ISERROR(SEARCH("4- Moderado",N45)))</formula>
    </cfRule>
    <cfRule type="containsText" dxfId="238" priority="365" operator="containsText" text="3- Bajo">
      <formula>NOT(ISERROR(SEARCH("3- Bajo",N45)))</formula>
    </cfRule>
    <cfRule type="containsText" dxfId="237" priority="366" operator="containsText" text="4- Bajo">
      <formula>NOT(ISERROR(SEARCH("4- Bajo",N45)))</formula>
    </cfRule>
    <cfRule type="containsText" dxfId="236" priority="367" operator="containsText" text="1- Bajo">
      <formula>NOT(ISERROR(SEARCH("1- Bajo",N45)))</formula>
    </cfRule>
  </conditionalFormatting>
  <conditionalFormatting sqref="H45:H49">
    <cfRule type="containsText" dxfId="235" priority="349" operator="containsText" text="Muy Alta">
      <formula>NOT(ISERROR(SEARCH("Muy Alta",H45)))</formula>
    </cfRule>
    <cfRule type="containsText" dxfId="234" priority="350" operator="containsText" text="Alta">
      <formula>NOT(ISERROR(SEARCH("Alta",H45)))</formula>
    </cfRule>
    <cfRule type="containsText" dxfId="233" priority="351" operator="containsText" text="Muy Alta">
      <formula>NOT(ISERROR(SEARCH("Muy Alta",H45)))</formula>
    </cfRule>
    <cfRule type="containsText" dxfId="232" priority="356" operator="containsText" text="Muy Baja">
      <formula>NOT(ISERROR(SEARCH("Muy Baja",H45)))</formula>
    </cfRule>
    <cfRule type="containsText" dxfId="231" priority="357" operator="containsText" text="Baja">
      <formula>NOT(ISERROR(SEARCH("Baja",H45)))</formula>
    </cfRule>
    <cfRule type="containsText" dxfId="230" priority="358" operator="containsText" text="Media">
      <formula>NOT(ISERROR(SEARCH("Media",H45)))</formula>
    </cfRule>
    <cfRule type="containsText" dxfId="229" priority="359" operator="containsText" text="Alta">
      <formula>NOT(ISERROR(SEARCH("Alta",H45)))</formula>
    </cfRule>
    <cfRule type="containsText" dxfId="228" priority="361" operator="containsText" text="Muy Alta">
      <formula>NOT(ISERROR(SEARCH("Muy Alta",H45)))</formula>
    </cfRule>
  </conditionalFormatting>
  <conditionalFormatting sqref="I45:I49">
    <cfRule type="containsText" dxfId="227" priority="352" operator="containsText" text="Catastrófico">
      <formula>NOT(ISERROR(SEARCH("Catastrófico",I45)))</formula>
    </cfRule>
    <cfRule type="containsText" dxfId="226" priority="353" operator="containsText" text="Mayor">
      <formula>NOT(ISERROR(SEARCH("Mayor",I45)))</formula>
    </cfRule>
    <cfRule type="containsText" dxfId="225" priority="354" operator="containsText" text="Menor">
      <formula>NOT(ISERROR(SEARCH("Menor",I45)))</formula>
    </cfRule>
    <cfRule type="containsText" dxfId="224" priority="355" operator="containsText" text="Leve">
      <formula>NOT(ISERROR(SEARCH("Leve",I45)))</formula>
    </cfRule>
    <cfRule type="containsText" dxfId="223" priority="360" operator="containsText" text="Moderado">
      <formula>NOT(ISERROR(SEARCH("Moderado",I45)))</formula>
    </cfRule>
  </conditionalFormatting>
  <conditionalFormatting sqref="K45:K49">
    <cfRule type="containsText" dxfId="222" priority="347" operator="containsText" text="Media">
      <formula>NOT(ISERROR(SEARCH("Media",K45)))</formula>
    </cfRule>
  </conditionalFormatting>
  <conditionalFormatting sqref="L45:L49">
    <cfRule type="containsText" dxfId="221" priority="346" operator="containsText" text="Moderado">
      <formula>NOT(ISERROR(SEARCH("Moderado",L45)))</formula>
    </cfRule>
  </conditionalFormatting>
  <conditionalFormatting sqref="J45:J49">
    <cfRule type="containsText" dxfId="220" priority="345" operator="containsText" text="Moderado">
      <formula>NOT(ISERROR(SEARCH("Moderado",J45)))</formula>
    </cfRule>
  </conditionalFormatting>
  <conditionalFormatting sqref="J45:J49">
    <cfRule type="containsText" dxfId="219" priority="343" operator="containsText" text="Bajo">
      <formula>NOT(ISERROR(SEARCH("Bajo",J45)))</formula>
    </cfRule>
    <cfRule type="containsText" dxfId="218" priority="344" operator="containsText" text="Extremo">
      <formula>NOT(ISERROR(SEARCH("Extremo",J45)))</formula>
    </cfRule>
  </conditionalFormatting>
  <conditionalFormatting sqref="K45:K49">
    <cfRule type="containsText" dxfId="217" priority="341" operator="containsText" text="Baja">
      <formula>NOT(ISERROR(SEARCH("Baja",K45)))</formula>
    </cfRule>
    <cfRule type="containsText" dxfId="216" priority="342" operator="containsText" text="Muy Baja">
      <formula>NOT(ISERROR(SEARCH("Muy Baja",K45)))</formula>
    </cfRule>
  </conditionalFormatting>
  <conditionalFormatting sqref="K45:K49">
    <cfRule type="containsText" dxfId="215" priority="339" operator="containsText" text="Muy Alta">
      <formula>NOT(ISERROR(SEARCH("Muy Alta",K45)))</formula>
    </cfRule>
    <cfRule type="containsText" dxfId="214" priority="340" operator="containsText" text="Alta">
      <formula>NOT(ISERROR(SEARCH("Alta",K45)))</formula>
    </cfRule>
  </conditionalFormatting>
  <conditionalFormatting sqref="L45:L49">
    <cfRule type="containsText" dxfId="213" priority="335" operator="containsText" text="Catastrófico">
      <formula>NOT(ISERROR(SEARCH("Catastrófico",L45)))</formula>
    </cfRule>
    <cfRule type="containsText" dxfId="212" priority="336" operator="containsText" text="Mayor">
      <formula>NOT(ISERROR(SEARCH("Mayor",L45)))</formula>
    </cfRule>
    <cfRule type="containsText" dxfId="211" priority="337" operator="containsText" text="Menor">
      <formula>NOT(ISERROR(SEARCH("Menor",L45)))</formula>
    </cfRule>
    <cfRule type="containsText" dxfId="210" priority="338" operator="containsText" text="Leve">
      <formula>NOT(ISERROR(SEARCH("Leve",L45)))</formula>
    </cfRule>
  </conditionalFormatting>
  <conditionalFormatting sqref="K50:L50">
    <cfRule type="containsText" dxfId="209" priority="329" operator="containsText" text="3- Moderado">
      <formula>NOT(ISERROR(SEARCH("3- Moderado",K50)))</formula>
    </cfRule>
    <cfRule type="containsText" dxfId="208" priority="330" operator="containsText" text="6- Moderado">
      <formula>NOT(ISERROR(SEARCH("6- Moderado",K50)))</formula>
    </cfRule>
    <cfRule type="containsText" dxfId="207" priority="331" operator="containsText" text="4- Moderado">
      <formula>NOT(ISERROR(SEARCH("4- Moderado",K50)))</formula>
    </cfRule>
    <cfRule type="containsText" dxfId="206" priority="332" operator="containsText" text="3- Bajo">
      <formula>NOT(ISERROR(SEARCH("3- Bajo",K50)))</formula>
    </cfRule>
    <cfRule type="containsText" dxfId="205" priority="333" operator="containsText" text="4- Bajo">
      <formula>NOT(ISERROR(SEARCH("4- Bajo",K50)))</formula>
    </cfRule>
    <cfRule type="containsText" dxfId="204" priority="334" operator="containsText" text="1- Bajo">
      <formula>NOT(ISERROR(SEARCH("1- Bajo",K50)))</formula>
    </cfRule>
  </conditionalFormatting>
  <conditionalFormatting sqref="H50:I50">
    <cfRule type="containsText" dxfId="203" priority="323" operator="containsText" text="3- Moderado">
      <formula>NOT(ISERROR(SEARCH("3- Moderado",H50)))</formula>
    </cfRule>
    <cfRule type="containsText" dxfId="202" priority="324" operator="containsText" text="6- Moderado">
      <formula>NOT(ISERROR(SEARCH("6- Moderado",H50)))</formula>
    </cfRule>
    <cfRule type="containsText" dxfId="201" priority="325" operator="containsText" text="4- Moderado">
      <formula>NOT(ISERROR(SEARCH("4- Moderado",H50)))</formula>
    </cfRule>
    <cfRule type="containsText" dxfId="200" priority="326" operator="containsText" text="3- Bajo">
      <formula>NOT(ISERROR(SEARCH("3- Bajo",H50)))</formula>
    </cfRule>
    <cfRule type="containsText" dxfId="199" priority="327" operator="containsText" text="4- Bajo">
      <formula>NOT(ISERROR(SEARCH("4- Bajo",H50)))</formula>
    </cfRule>
    <cfRule type="containsText" dxfId="198" priority="328" operator="containsText" text="1- Bajo">
      <formula>NOT(ISERROR(SEARCH("1- Bajo",H50)))</formula>
    </cfRule>
  </conditionalFormatting>
  <conditionalFormatting sqref="A50 C50:E50">
    <cfRule type="containsText" dxfId="197" priority="317" operator="containsText" text="3- Moderado">
      <formula>NOT(ISERROR(SEARCH("3- Moderado",A50)))</formula>
    </cfRule>
    <cfRule type="containsText" dxfId="196" priority="318" operator="containsText" text="6- Moderado">
      <formula>NOT(ISERROR(SEARCH("6- Moderado",A50)))</formula>
    </cfRule>
    <cfRule type="containsText" dxfId="195" priority="319" operator="containsText" text="4- Moderado">
      <formula>NOT(ISERROR(SEARCH("4- Moderado",A50)))</formula>
    </cfRule>
    <cfRule type="containsText" dxfId="194" priority="320" operator="containsText" text="3- Bajo">
      <formula>NOT(ISERROR(SEARCH("3- Bajo",A50)))</formula>
    </cfRule>
    <cfRule type="containsText" dxfId="193" priority="321" operator="containsText" text="4- Bajo">
      <formula>NOT(ISERROR(SEARCH("4- Bajo",A50)))</formula>
    </cfRule>
    <cfRule type="containsText" dxfId="192" priority="322" operator="containsText" text="1- Bajo">
      <formula>NOT(ISERROR(SEARCH("1- Bajo",A50)))</formula>
    </cfRule>
  </conditionalFormatting>
  <conditionalFormatting sqref="F50:G50">
    <cfRule type="containsText" dxfId="191" priority="311" operator="containsText" text="3- Moderado">
      <formula>NOT(ISERROR(SEARCH("3- Moderado",F50)))</formula>
    </cfRule>
    <cfRule type="containsText" dxfId="190" priority="312" operator="containsText" text="6- Moderado">
      <formula>NOT(ISERROR(SEARCH("6- Moderado",F50)))</formula>
    </cfRule>
    <cfRule type="containsText" dxfId="189" priority="313" operator="containsText" text="4- Moderado">
      <formula>NOT(ISERROR(SEARCH("4- Moderado",F50)))</formula>
    </cfRule>
    <cfRule type="containsText" dxfId="188" priority="314" operator="containsText" text="3- Bajo">
      <formula>NOT(ISERROR(SEARCH("3- Bajo",F50)))</formula>
    </cfRule>
    <cfRule type="containsText" dxfId="187" priority="315" operator="containsText" text="4- Bajo">
      <formula>NOT(ISERROR(SEARCH("4- Bajo",F50)))</formula>
    </cfRule>
    <cfRule type="containsText" dxfId="186" priority="316" operator="containsText" text="1- Bajo">
      <formula>NOT(ISERROR(SEARCH("1- Bajo",F50)))</formula>
    </cfRule>
  </conditionalFormatting>
  <conditionalFormatting sqref="J50:J54">
    <cfRule type="containsText" dxfId="185" priority="306" operator="containsText" text="Bajo">
      <formula>NOT(ISERROR(SEARCH("Bajo",J50)))</formula>
    </cfRule>
    <cfRule type="containsText" dxfId="184" priority="307" operator="containsText" text="Moderado">
      <formula>NOT(ISERROR(SEARCH("Moderado",J50)))</formula>
    </cfRule>
    <cfRule type="containsText" dxfId="183" priority="308" operator="containsText" text="Alto">
      <formula>NOT(ISERROR(SEARCH("Alto",J50)))</formula>
    </cfRule>
    <cfRule type="containsText" dxfId="182" priority="309" operator="containsText" text="Extremo">
      <formula>NOT(ISERROR(SEARCH("Extremo",J50)))</formula>
    </cfRule>
    <cfRule type="colorScale" priority="310">
      <colorScale>
        <cfvo type="min"/>
        <cfvo type="max"/>
        <color rgb="FFFF7128"/>
        <color rgb="FFFFEF9C"/>
      </colorScale>
    </cfRule>
  </conditionalFormatting>
  <conditionalFormatting sqref="M50:M54">
    <cfRule type="containsText" dxfId="181" priority="281" operator="containsText" text="Moderado">
      <formula>NOT(ISERROR(SEARCH("Moderado",M50)))</formula>
    </cfRule>
    <cfRule type="containsText" dxfId="180" priority="301" operator="containsText" text="Bajo">
      <formula>NOT(ISERROR(SEARCH("Bajo",M50)))</formula>
    </cfRule>
    <cfRule type="containsText" dxfId="179" priority="302" operator="containsText" text="Moderado">
      <formula>NOT(ISERROR(SEARCH("Moderado",M50)))</formula>
    </cfRule>
    <cfRule type="containsText" dxfId="178" priority="303" operator="containsText" text="Alto">
      <formula>NOT(ISERROR(SEARCH("Alto",M50)))</formula>
    </cfRule>
    <cfRule type="containsText" dxfId="177" priority="304" operator="containsText" text="Extremo">
      <formula>NOT(ISERROR(SEARCH("Extremo",M50)))</formula>
    </cfRule>
    <cfRule type="colorScale" priority="305">
      <colorScale>
        <cfvo type="min"/>
        <cfvo type="max"/>
        <color rgb="FFFF7128"/>
        <color rgb="FFFFEF9C"/>
      </colorScale>
    </cfRule>
  </conditionalFormatting>
  <conditionalFormatting sqref="N50">
    <cfRule type="containsText" dxfId="176" priority="295" operator="containsText" text="3- Moderado">
      <formula>NOT(ISERROR(SEARCH("3- Moderado",N50)))</formula>
    </cfRule>
    <cfRule type="containsText" dxfId="175" priority="296" operator="containsText" text="6- Moderado">
      <formula>NOT(ISERROR(SEARCH("6- Moderado",N50)))</formula>
    </cfRule>
    <cfRule type="containsText" dxfId="174" priority="297" operator="containsText" text="4- Moderado">
      <formula>NOT(ISERROR(SEARCH("4- Moderado",N50)))</formula>
    </cfRule>
    <cfRule type="containsText" dxfId="173" priority="298" operator="containsText" text="3- Bajo">
      <formula>NOT(ISERROR(SEARCH("3- Bajo",N50)))</formula>
    </cfRule>
    <cfRule type="containsText" dxfId="172" priority="299" operator="containsText" text="4- Bajo">
      <formula>NOT(ISERROR(SEARCH("4- Bajo",N50)))</formula>
    </cfRule>
    <cfRule type="containsText" dxfId="171" priority="300" operator="containsText" text="1- Bajo">
      <formula>NOT(ISERROR(SEARCH("1- Bajo",N50)))</formula>
    </cfRule>
  </conditionalFormatting>
  <conditionalFormatting sqref="H50:H54">
    <cfRule type="containsText" dxfId="170" priority="282" operator="containsText" text="Muy Alta">
      <formula>NOT(ISERROR(SEARCH("Muy Alta",H50)))</formula>
    </cfRule>
    <cfRule type="containsText" dxfId="169" priority="283" operator="containsText" text="Alta">
      <formula>NOT(ISERROR(SEARCH("Alta",H50)))</formula>
    </cfRule>
    <cfRule type="containsText" dxfId="168" priority="284" operator="containsText" text="Muy Alta">
      <formula>NOT(ISERROR(SEARCH("Muy Alta",H50)))</formula>
    </cfRule>
    <cfRule type="containsText" dxfId="167" priority="289" operator="containsText" text="Muy Baja">
      <formula>NOT(ISERROR(SEARCH("Muy Baja",H50)))</formula>
    </cfRule>
    <cfRule type="containsText" dxfId="166" priority="290" operator="containsText" text="Baja">
      <formula>NOT(ISERROR(SEARCH("Baja",H50)))</formula>
    </cfRule>
    <cfRule type="containsText" dxfId="165" priority="291" operator="containsText" text="Media">
      <formula>NOT(ISERROR(SEARCH("Media",H50)))</formula>
    </cfRule>
    <cfRule type="containsText" dxfId="164" priority="292" operator="containsText" text="Alta">
      <formula>NOT(ISERROR(SEARCH("Alta",H50)))</formula>
    </cfRule>
    <cfRule type="containsText" dxfId="163" priority="294" operator="containsText" text="Muy Alta">
      <formula>NOT(ISERROR(SEARCH("Muy Alta",H50)))</formula>
    </cfRule>
  </conditionalFormatting>
  <conditionalFormatting sqref="I50:I54">
    <cfRule type="containsText" dxfId="162" priority="285" operator="containsText" text="Catastrófico">
      <formula>NOT(ISERROR(SEARCH("Catastrófico",I50)))</formula>
    </cfRule>
    <cfRule type="containsText" dxfId="161" priority="286" operator="containsText" text="Mayor">
      <formula>NOT(ISERROR(SEARCH("Mayor",I50)))</formula>
    </cfRule>
    <cfRule type="containsText" dxfId="160" priority="287" operator="containsText" text="Menor">
      <formula>NOT(ISERROR(SEARCH("Menor",I50)))</formula>
    </cfRule>
    <cfRule type="containsText" dxfId="159" priority="288" operator="containsText" text="Leve">
      <formula>NOT(ISERROR(SEARCH("Leve",I50)))</formula>
    </cfRule>
    <cfRule type="containsText" dxfId="158" priority="293" operator="containsText" text="Moderado">
      <formula>NOT(ISERROR(SEARCH("Moderado",I50)))</formula>
    </cfRule>
  </conditionalFormatting>
  <conditionalFormatting sqref="K50:K54">
    <cfRule type="containsText" dxfId="157" priority="280" operator="containsText" text="Media">
      <formula>NOT(ISERROR(SEARCH("Media",K50)))</formula>
    </cfRule>
  </conditionalFormatting>
  <conditionalFormatting sqref="L50:L54">
    <cfRule type="containsText" dxfId="156" priority="279" operator="containsText" text="Moderado">
      <formula>NOT(ISERROR(SEARCH("Moderado",L50)))</formula>
    </cfRule>
  </conditionalFormatting>
  <conditionalFormatting sqref="J50:J54">
    <cfRule type="containsText" dxfId="155" priority="278" operator="containsText" text="Moderado">
      <formula>NOT(ISERROR(SEARCH("Moderado",J50)))</formula>
    </cfRule>
  </conditionalFormatting>
  <conditionalFormatting sqref="J50:J54">
    <cfRule type="containsText" dxfId="154" priority="276" operator="containsText" text="Bajo">
      <formula>NOT(ISERROR(SEARCH("Bajo",J50)))</formula>
    </cfRule>
    <cfRule type="containsText" dxfId="153" priority="277" operator="containsText" text="Extremo">
      <formula>NOT(ISERROR(SEARCH("Extremo",J50)))</formula>
    </cfRule>
  </conditionalFormatting>
  <conditionalFormatting sqref="K50:K54">
    <cfRule type="containsText" dxfId="152" priority="274" operator="containsText" text="Baja">
      <formula>NOT(ISERROR(SEARCH("Baja",K50)))</formula>
    </cfRule>
    <cfRule type="containsText" dxfId="151" priority="275" operator="containsText" text="Muy Baja">
      <formula>NOT(ISERROR(SEARCH("Muy Baja",K50)))</formula>
    </cfRule>
  </conditionalFormatting>
  <conditionalFormatting sqref="K50:K54">
    <cfRule type="containsText" dxfId="150" priority="272" operator="containsText" text="Muy Alta">
      <formula>NOT(ISERROR(SEARCH("Muy Alta",K50)))</formula>
    </cfRule>
    <cfRule type="containsText" dxfId="149" priority="273" operator="containsText" text="Alta">
      <formula>NOT(ISERROR(SEARCH("Alta",K50)))</formula>
    </cfRule>
  </conditionalFormatting>
  <conditionalFormatting sqref="L50:L54">
    <cfRule type="containsText" dxfId="148" priority="268" operator="containsText" text="Catastrófico">
      <formula>NOT(ISERROR(SEARCH("Catastrófico",L50)))</formula>
    </cfRule>
    <cfRule type="containsText" dxfId="147" priority="269" operator="containsText" text="Mayor">
      <formula>NOT(ISERROR(SEARCH("Mayor",L50)))</formula>
    </cfRule>
    <cfRule type="containsText" dxfId="146" priority="270" operator="containsText" text="Menor">
      <formula>NOT(ISERROR(SEARCH("Menor",L50)))</formula>
    </cfRule>
    <cfRule type="containsText" dxfId="145" priority="271" operator="containsText" text="Leve">
      <formula>NOT(ISERROR(SEARCH("Leve",L50)))</formula>
    </cfRule>
  </conditionalFormatting>
  <conditionalFormatting sqref="K60:L60">
    <cfRule type="containsText" dxfId="144" priority="262" operator="containsText" text="3- Moderado">
      <formula>NOT(ISERROR(SEARCH("3- Moderado",K60)))</formula>
    </cfRule>
    <cfRule type="containsText" dxfId="143" priority="263" operator="containsText" text="6- Moderado">
      <formula>NOT(ISERROR(SEARCH("6- Moderado",K60)))</formula>
    </cfRule>
    <cfRule type="containsText" dxfId="142" priority="264" operator="containsText" text="4- Moderado">
      <formula>NOT(ISERROR(SEARCH("4- Moderado",K60)))</formula>
    </cfRule>
    <cfRule type="containsText" dxfId="141" priority="265" operator="containsText" text="3- Bajo">
      <formula>NOT(ISERROR(SEARCH("3- Bajo",K60)))</formula>
    </cfRule>
    <cfRule type="containsText" dxfId="140" priority="266" operator="containsText" text="4- Bajo">
      <formula>NOT(ISERROR(SEARCH("4- Bajo",K60)))</formula>
    </cfRule>
    <cfRule type="containsText" dxfId="139" priority="267" operator="containsText" text="1- Bajo">
      <formula>NOT(ISERROR(SEARCH("1- Bajo",K60)))</formula>
    </cfRule>
  </conditionalFormatting>
  <conditionalFormatting sqref="H60:I60">
    <cfRule type="containsText" dxfId="138" priority="256" operator="containsText" text="3- Moderado">
      <formula>NOT(ISERROR(SEARCH("3- Moderado",H60)))</formula>
    </cfRule>
    <cfRule type="containsText" dxfId="137" priority="257" operator="containsText" text="6- Moderado">
      <formula>NOT(ISERROR(SEARCH("6- Moderado",H60)))</formula>
    </cfRule>
    <cfRule type="containsText" dxfId="136" priority="258" operator="containsText" text="4- Moderado">
      <formula>NOT(ISERROR(SEARCH("4- Moderado",H60)))</formula>
    </cfRule>
    <cfRule type="containsText" dxfId="135" priority="259" operator="containsText" text="3- Bajo">
      <formula>NOT(ISERROR(SEARCH("3- Bajo",H60)))</formula>
    </cfRule>
    <cfRule type="containsText" dxfId="134" priority="260" operator="containsText" text="4- Bajo">
      <formula>NOT(ISERROR(SEARCH("4- Bajo",H60)))</formula>
    </cfRule>
    <cfRule type="containsText" dxfId="133" priority="261" operator="containsText" text="1- Bajo">
      <formula>NOT(ISERROR(SEARCH("1- Bajo",H60)))</formula>
    </cfRule>
  </conditionalFormatting>
  <conditionalFormatting sqref="A60 C60:E60">
    <cfRule type="containsText" dxfId="132" priority="250" operator="containsText" text="3- Moderado">
      <formula>NOT(ISERROR(SEARCH("3- Moderado",A60)))</formula>
    </cfRule>
    <cfRule type="containsText" dxfId="131" priority="251" operator="containsText" text="6- Moderado">
      <formula>NOT(ISERROR(SEARCH("6- Moderado",A60)))</formula>
    </cfRule>
    <cfRule type="containsText" dxfId="130" priority="252" operator="containsText" text="4- Moderado">
      <formula>NOT(ISERROR(SEARCH("4- Moderado",A60)))</formula>
    </cfRule>
    <cfRule type="containsText" dxfId="129" priority="253" operator="containsText" text="3- Bajo">
      <formula>NOT(ISERROR(SEARCH("3- Bajo",A60)))</formula>
    </cfRule>
    <cfRule type="containsText" dxfId="128" priority="254" operator="containsText" text="4- Bajo">
      <formula>NOT(ISERROR(SEARCH("4- Bajo",A60)))</formula>
    </cfRule>
    <cfRule type="containsText" dxfId="127" priority="255" operator="containsText" text="1- Bajo">
      <formula>NOT(ISERROR(SEARCH("1- Bajo",A60)))</formula>
    </cfRule>
  </conditionalFormatting>
  <conditionalFormatting sqref="F60:G60">
    <cfRule type="containsText" dxfId="126" priority="244" operator="containsText" text="3- Moderado">
      <formula>NOT(ISERROR(SEARCH("3- Moderado",F60)))</formula>
    </cfRule>
    <cfRule type="containsText" dxfId="125" priority="245" operator="containsText" text="6- Moderado">
      <formula>NOT(ISERROR(SEARCH("6- Moderado",F60)))</formula>
    </cfRule>
    <cfRule type="containsText" dxfId="124" priority="246" operator="containsText" text="4- Moderado">
      <formula>NOT(ISERROR(SEARCH("4- Moderado",F60)))</formula>
    </cfRule>
    <cfRule type="containsText" dxfId="123" priority="247" operator="containsText" text="3- Bajo">
      <formula>NOT(ISERROR(SEARCH("3- Bajo",F60)))</formula>
    </cfRule>
    <cfRule type="containsText" dxfId="122" priority="248" operator="containsText" text="4- Bajo">
      <formula>NOT(ISERROR(SEARCH("4- Bajo",F60)))</formula>
    </cfRule>
    <cfRule type="containsText" dxfId="121" priority="249" operator="containsText" text="1- Bajo">
      <formula>NOT(ISERROR(SEARCH("1- Bajo",F60)))</formula>
    </cfRule>
  </conditionalFormatting>
  <conditionalFormatting sqref="J60:J64">
    <cfRule type="containsText" dxfId="120" priority="239" operator="containsText" text="Bajo">
      <formula>NOT(ISERROR(SEARCH("Bajo",J60)))</formula>
    </cfRule>
    <cfRule type="containsText" dxfId="119" priority="240" operator="containsText" text="Moderado">
      <formula>NOT(ISERROR(SEARCH("Moderado",J60)))</formula>
    </cfRule>
    <cfRule type="containsText" dxfId="118" priority="241" operator="containsText" text="Alto">
      <formula>NOT(ISERROR(SEARCH("Alto",J60)))</formula>
    </cfRule>
    <cfRule type="containsText" dxfId="117" priority="242" operator="containsText" text="Extremo">
      <formula>NOT(ISERROR(SEARCH("Extremo",J60)))</formula>
    </cfRule>
    <cfRule type="colorScale" priority="243">
      <colorScale>
        <cfvo type="min"/>
        <cfvo type="max"/>
        <color rgb="FFFF7128"/>
        <color rgb="FFFFEF9C"/>
      </colorScale>
    </cfRule>
  </conditionalFormatting>
  <conditionalFormatting sqref="M60:M64">
    <cfRule type="containsText" dxfId="116" priority="214" operator="containsText" text="Moderado">
      <formula>NOT(ISERROR(SEARCH("Moderado",M60)))</formula>
    </cfRule>
    <cfRule type="containsText" dxfId="115" priority="234" operator="containsText" text="Bajo">
      <formula>NOT(ISERROR(SEARCH("Bajo",M60)))</formula>
    </cfRule>
    <cfRule type="containsText" dxfId="114" priority="235" operator="containsText" text="Moderado">
      <formula>NOT(ISERROR(SEARCH("Moderado",M60)))</formula>
    </cfRule>
    <cfRule type="containsText" dxfId="113" priority="236" operator="containsText" text="Alto">
      <formula>NOT(ISERROR(SEARCH("Alto",M60)))</formula>
    </cfRule>
    <cfRule type="containsText" dxfId="112" priority="237" operator="containsText" text="Extremo">
      <formula>NOT(ISERROR(SEARCH("Extremo",M60)))</formula>
    </cfRule>
    <cfRule type="colorScale" priority="238">
      <colorScale>
        <cfvo type="min"/>
        <cfvo type="max"/>
        <color rgb="FFFF7128"/>
        <color rgb="FFFFEF9C"/>
      </colorScale>
    </cfRule>
  </conditionalFormatting>
  <conditionalFormatting sqref="N60">
    <cfRule type="containsText" dxfId="111" priority="228" operator="containsText" text="3- Moderado">
      <formula>NOT(ISERROR(SEARCH("3- Moderado",N60)))</formula>
    </cfRule>
    <cfRule type="containsText" dxfId="110" priority="229" operator="containsText" text="6- Moderado">
      <formula>NOT(ISERROR(SEARCH("6- Moderado",N60)))</formula>
    </cfRule>
    <cfRule type="containsText" dxfId="109" priority="230" operator="containsText" text="4- Moderado">
      <formula>NOT(ISERROR(SEARCH("4- Moderado",N60)))</formula>
    </cfRule>
    <cfRule type="containsText" dxfId="108" priority="231" operator="containsText" text="3- Bajo">
      <formula>NOT(ISERROR(SEARCH("3- Bajo",N60)))</formula>
    </cfRule>
    <cfRule type="containsText" dxfId="107" priority="232" operator="containsText" text="4- Bajo">
      <formula>NOT(ISERROR(SEARCH("4- Bajo",N60)))</formula>
    </cfRule>
    <cfRule type="containsText" dxfId="106" priority="233" operator="containsText" text="1- Bajo">
      <formula>NOT(ISERROR(SEARCH("1- Bajo",N60)))</formula>
    </cfRule>
  </conditionalFormatting>
  <conditionalFormatting sqref="H60:H64">
    <cfRule type="containsText" dxfId="105" priority="215" operator="containsText" text="Muy Alta">
      <formula>NOT(ISERROR(SEARCH("Muy Alta",H60)))</formula>
    </cfRule>
    <cfRule type="containsText" dxfId="104" priority="216" operator="containsText" text="Alta">
      <formula>NOT(ISERROR(SEARCH("Alta",H60)))</formula>
    </cfRule>
    <cfRule type="containsText" dxfId="103" priority="217" operator="containsText" text="Muy Alta">
      <formula>NOT(ISERROR(SEARCH("Muy Alta",H60)))</formula>
    </cfRule>
    <cfRule type="containsText" dxfId="102" priority="222" operator="containsText" text="Muy Baja">
      <formula>NOT(ISERROR(SEARCH("Muy Baja",H60)))</formula>
    </cfRule>
    <cfRule type="containsText" dxfId="101" priority="223" operator="containsText" text="Baja">
      <formula>NOT(ISERROR(SEARCH("Baja",H60)))</formula>
    </cfRule>
    <cfRule type="containsText" dxfId="100" priority="224" operator="containsText" text="Media">
      <formula>NOT(ISERROR(SEARCH("Media",H60)))</formula>
    </cfRule>
    <cfRule type="containsText" dxfId="99" priority="225" operator="containsText" text="Alta">
      <formula>NOT(ISERROR(SEARCH("Alta",H60)))</formula>
    </cfRule>
    <cfRule type="containsText" dxfId="98" priority="227" operator="containsText" text="Muy Alta">
      <formula>NOT(ISERROR(SEARCH("Muy Alta",H60)))</formula>
    </cfRule>
  </conditionalFormatting>
  <conditionalFormatting sqref="I60:I64">
    <cfRule type="containsText" dxfId="97" priority="218" operator="containsText" text="Catastrófico">
      <formula>NOT(ISERROR(SEARCH("Catastrófico",I60)))</formula>
    </cfRule>
    <cfRule type="containsText" dxfId="96" priority="219" operator="containsText" text="Mayor">
      <formula>NOT(ISERROR(SEARCH("Mayor",I60)))</formula>
    </cfRule>
    <cfRule type="containsText" dxfId="95" priority="220" operator="containsText" text="Menor">
      <formula>NOT(ISERROR(SEARCH("Menor",I60)))</formula>
    </cfRule>
    <cfRule type="containsText" dxfId="94" priority="221" operator="containsText" text="Leve">
      <formula>NOT(ISERROR(SEARCH("Leve",I60)))</formula>
    </cfRule>
    <cfRule type="containsText" dxfId="93" priority="226" operator="containsText" text="Moderado">
      <formula>NOT(ISERROR(SEARCH("Moderado",I60)))</formula>
    </cfRule>
  </conditionalFormatting>
  <conditionalFormatting sqref="K60:K64">
    <cfRule type="containsText" dxfId="92" priority="213" operator="containsText" text="Media">
      <formula>NOT(ISERROR(SEARCH("Media",K60)))</formula>
    </cfRule>
  </conditionalFormatting>
  <conditionalFormatting sqref="L60:L64">
    <cfRule type="containsText" dxfId="91" priority="212" operator="containsText" text="Moderado">
      <formula>NOT(ISERROR(SEARCH("Moderado",L60)))</formula>
    </cfRule>
  </conditionalFormatting>
  <conditionalFormatting sqref="J60:J64">
    <cfRule type="containsText" dxfId="90" priority="211" operator="containsText" text="Moderado">
      <formula>NOT(ISERROR(SEARCH("Moderado",J60)))</formula>
    </cfRule>
  </conditionalFormatting>
  <conditionalFormatting sqref="J60:J64">
    <cfRule type="containsText" dxfId="89" priority="209" operator="containsText" text="Bajo">
      <formula>NOT(ISERROR(SEARCH("Bajo",J60)))</formula>
    </cfRule>
    <cfRule type="containsText" dxfId="88" priority="210" operator="containsText" text="Extremo">
      <formula>NOT(ISERROR(SEARCH("Extremo",J60)))</formula>
    </cfRule>
  </conditionalFormatting>
  <conditionalFormatting sqref="K60:K64">
    <cfRule type="containsText" dxfId="87" priority="207" operator="containsText" text="Baja">
      <formula>NOT(ISERROR(SEARCH("Baja",K60)))</formula>
    </cfRule>
    <cfRule type="containsText" dxfId="86" priority="208" operator="containsText" text="Muy Baja">
      <formula>NOT(ISERROR(SEARCH("Muy Baja",K60)))</formula>
    </cfRule>
  </conditionalFormatting>
  <conditionalFormatting sqref="K60:K64">
    <cfRule type="containsText" dxfId="85" priority="205" operator="containsText" text="Muy Alta">
      <formula>NOT(ISERROR(SEARCH("Muy Alta",K60)))</formula>
    </cfRule>
    <cfRule type="containsText" dxfId="84" priority="206" operator="containsText" text="Alta">
      <formula>NOT(ISERROR(SEARCH("Alta",K60)))</formula>
    </cfRule>
  </conditionalFormatting>
  <conditionalFormatting sqref="L60:L64">
    <cfRule type="containsText" dxfId="83" priority="201" operator="containsText" text="Catastrófico">
      <formula>NOT(ISERROR(SEARCH("Catastrófico",L60)))</formula>
    </cfRule>
    <cfRule type="containsText" dxfId="82" priority="202" operator="containsText" text="Mayor">
      <formula>NOT(ISERROR(SEARCH("Mayor",L60)))</formula>
    </cfRule>
    <cfRule type="containsText" dxfId="81" priority="203" operator="containsText" text="Menor">
      <formula>NOT(ISERROR(SEARCH("Menor",L60)))</formula>
    </cfRule>
    <cfRule type="containsText" dxfId="80" priority="204" operator="containsText" text="Leve">
      <formula>NOT(ISERROR(SEARCH("Leve",L60)))</formula>
    </cfRule>
  </conditionalFormatting>
  <conditionalFormatting sqref="B55">
    <cfRule type="containsText" dxfId="79" priority="135" operator="containsText" text="3- Moderado">
      <formula>NOT(ISERROR(SEARCH("3- Moderado",B55)))</formula>
    </cfRule>
    <cfRule type="containsText" dxfId="78" priority="136" operator="containsText" text="6- Moderado">
      <formula>NOT(ISERROR(SEARCH("6- Moderado",B55)))</formula>
    </cfRule>
    <cfRule type="containsText" dxfId="77" priority="137" operator="containsText" text="4- Moderado">
      <formula>NOT(ISERROR(SEARCH("4- Moderado",B55)))</formula>
    </cfRule>
    <cfRule type="containsText" dxfId="76" priority="138" operator="containsText" text="3- Bajo">
      <formula>NOT(ISERROR(SEARCH("3- Bajo",B55)))</formula>
    </cfRule>
    <cfRule type="containsText" dxfId="75" priority="139" operator="containsText" text="4- Bajo">
      <formula>NOT(ISERROR(SEARCH("4- Bajo",B55)))</formula>
    </cfRule>
    <cfRule type="containsText" dxfId="74" priority="140" operator="containsText" text="1- Bajo">
      <formula>NOT(ISERROR(SEARCH("1- Bajo",B55)))</formula>
    </cfRule>
  </conditionalFormatting>
  <conditionalFormatting sqref="K55:L55">
    <cfRule type="containsText" dxfId="73" priority="129" operator="containsText" text="3- Moderado">
      <formula>NOT(ISERROR(SEARCH("3- Moderado",K55)))</formula>
    </cfRule>
    <cfRule type="containsText" dxfId="72" priority="130" operator="containsText" text="6- Moderado">
      <formula>NOT(ISERROR(SEARCH("6- Moderado",K55)))</formula>
    </cfRule>
    <cfRule type="containsText" dxfId="71" priority="131" operator="containsText" text="4- Moderado">
      <formula>NOT(ISERROR(SEARCH("4- Moderado",K55)))</formula>
    </cfRule>
    <cfRule type="containsText" dxfId="70" priority="132" operator="containsText" text="3- Bajo">
      <formula>NOT(ISERROR(SEARCH("3- Bajo",K55)))</formula>
    </cfRule>
    <cfRule type="containsText" dxfId="69" priority="133" operator="containsText" text="4- Bajo">
      <formula>NOT(ISERROR(SEARCH("4- Bajo",K55)))</formula>
    </cfRule>
    <cfRule type="containsText" dxfId="68" priority="134" operator="containsText" text="1- Bajo">
      <formula>NOT(ISERROR(SEARCH("1- Bajo",K55)))</formula>
    </cfRule>
  </conditionalFormatting>
  <conditionalFormatting sqref="H55:I55">
    <cfRule type="containsText" dxfId="67" priority="123" operator="containsText" text="3- Moderado">
      <formula>NOT(ISERROR(SEARCH("3- Moderado",H55)))</formula>
    </cfRule>
    <cfRule type="containsText" dxfId="66" priority="124" operator="containsText" text="6- Moderado">
      <formula>NOT(ISERROR(SEARCH("6- Moderado",H55)))</formula>
    </cfRule>
    <cfRule type="containsText" dxfId="65" priority="125" operator="containsText" text="4- Moderado">
      <formula>NOT(ISERROR(SEARCH("4- Moderado",H55)))</formula>
    </cfRule>
    <cfRule type="containsText" dxfId="64" priority="126" operator="containsText" text="3- Bajo">
      <formula>NOT(ISERROR(SEARCH("3- Bajo",H55)))</formula>
    </cfRule>
    <cfRule type="containsText" dxfId="63" priority="127" operator="containsText" text="4- Bajo">
      <formula>NOT(ISERROR(SEARCH("4- Bajo",H55)))</formula>
    </cfRule>
    <cfRule type="containsText" dxfId="62" priority="128" operator="containsText" text="1- Bajo">
      <formula>NOT(ISERROR(SEARCH("1- Bajo",H55)))</formula>
    </cfRule>
  </conditionalFormatting>
  <conditionalFormatting sqref="A55 C55:E55">
    <cfRule type="containsText" dxfId="61" priority="117" operator="containsText" text="3- Moderado">
      <formula>NOT(ISERROR(SEARCH("3- Moderado",A55)))</formula>
    </cfRule>
    <cfRule type="containsText" dxfId="60" priority="118" operator="containsText" text="6- Moderado">
      <formula>NOT(ISERROR(SEARCH("6- Moderado",A55)))</formula>
    </cfRule>
    <cfRule type="containsText" dxfId="59" priority="119" operator="containsText" text="4- Moderado">
      <formula>NOT(ISERROR(SEARCH("4- Moderado",A55)))</formula>
    </cfRule>
    <cfRule type="containsText" dxfId="58" priority="120" operator="containsText" text="3- Bajo">
      <formula>NOT(ISERROR(SEARCH("3- Bajo",A55)))</formula>
    </cfRule>
    <cfRule type="containsText" dxfId="57" priority="121" operator="containsText" text="4- Bajo">
      <formula>NOT(ISERROR(SEARCH("4- Bajo",A55)))</formula>
    </cfRule>
    <cfRule type="containsText" dxfId="56" priority="122" operator="containsText" text="1- Bajo">
      <formula>NOT(ISERROR(SEARCH("1- Bajo",A55)))</formula>
    </cfRule>
  </conditionalFormatting>
  <conditionalFormatting sqref="F55:G55">
    <cfRule type="containsText" dxfId="55" priority="111" operator="containsText" text="3- Moderado">
      <formula>NOT(ISERROR(SEARCH("3- Moderado",F55)))</formula>
    </cfRule>
    <cfRule type="containsText" dxfId="54" priority="112" operator="containsText" text="6- Moderado">
      <formula>NOT(ISERROR(SEARCH("6- Moderado",F55)))</formula>
    </cfRule>
    <cfRule type="containsText" dxfId="53" priority="113" operator="containsText" text="4- Moderado">
      <formula>NOT(ISERROR(SEARCH("4- Moderado",F55)))</formula>
    </cfRule>
    <cfRule type="containsText" dxfId="52" priority="114" operator="containsText" text="3- Bajo">
      <formula>NOT(ISERROR(SEARCH("3- Bajo",F55)))</formula>
    </cfRule>
    <cfRule type="containsText" dxfId="51" priority="115" operator="containsText" text="4- Bajo">
      <formula>NOT(ISERROR(SEARCH("4- Bajo",F55)))</formula>
    </cfRule>
    <cfRule type="containsText" dxfId="50" priority="116" operator="containsText" text="1- Bajo">
      <formula>NOT(ISERROR(SEARCH("1- Bajo",F55)))</formula>
    </cfRule>
  </conditionalFormatting>
  <conditionalFormatting sqref="J55:J59">
    <cfRule type="containsText" dxfId="49" priority="106" operator="containsText" text="Bajo">
      <formula>NOT(ISERROR(SEARCH("Bajo",J55)))</formula>
    </cfRule>
    <cfRule type="containsText" dxfId="48" priority="107" operator="containsText" text="Moderado">
      <formula>NOT(ISERROR(SEARCH("Moderado",J55)))</formula>
    </cfRule>
    <cfRule type="containsText" dxfId="47" priority="108" operator="containsText" text="Alto">
      <formula>NOT(ISERROR(SEARCH("Alto",J55)))</formula>
    </cfRule>
    <cfRule type="containsText" dxfId="46" priority="109" operator="containsText" text="Extremo">
      <formula>NOT(ISERROR(SEARCH("Extremo",J55)))</formula>
    </cfRule>
    <cfRule type="colorScale" priority="110">
      <colorScale>
        <cfvo type="min"/>
        <cfvo type="max"/>
        <color rgb="FFFF7128"/>
        <color rgb="FFFFEF9C"/>
      </colorScale>
    </cfRule>
  </conditionalFormatting>
  <conditionalFormatting sqref="M55:M59">
    <cfRule type="containsText" dxfId="45" priority="81" operator="containsText" text="Moderado">
      <formula>NOT(ISERROR(SEARCH("Moderado",M55)))</formula>
    </cfRule>
    <cfRule type="containsText" dxfId="44" priority="101" operator="containsText" text="Bajo">
      <formula>NOT(ISERROR(SEARCH("Bajo",M55)))</formula>
    </cfRule>
    <cfRule type="containsText" dxfId="43" priority="102" operator="containsText" text="Moderado">
      <formula>NOT(ISERROR(SEARCH("Moderado",M55)))</formula>
    </cfRule>
    <cfRule type="containsText" dxfId="42" priority="103" operator="containsText" text="Alto">
      <formula>NOT(ISERROR(SEARCH("Alto",M55)))</formula>
    </cfRule>
    <cfRule type="containsText" dxfId="41" priority="104" operator="containsText" text="Extremo">
      <formula>NOT(ISERROR(SEARCH("Extremo",M55)))</formula>
    </cfRule>
    <cfRule type="colorScale" priority="105">
      <colorScale>
        <cfvo type="min"/>
        <cfvo type="max"/>
        <color rgb="FFFF7128"/>
        <color rgb="FFFFEF9C"/>
      </colorScale>
    </cfRule>
  </conditionalFormatting>
  <conditionalFormatting sqref="N55">
    <cfRule type="containsText" dxfId="40" priority="95" operator="containsText" text="3- Moderado">
      <formula>NOT(ISERROR(SEARCH("3- Moderado",N55)))</formula>
    </cfRule>
    <cfRule type="containsText" dxfId="39" priority="96" operator="containsText" text="6- Moderado">
      <formula>NOT(ISERROR(SEARCH("6- Moderado",N55)))</formula>
    </cfRule>
    <cfRule type="containsText" dxfId="38" priority="97" operator="containsText" text="4- Moderado">
      <formula>NOT(ISERROR(SEARCH("4- Moderado",N55)))</formula>
    </cfRule>
    <cfRule type="containsText" dxfId="37" priority="98" operator="containsText" text="3- Bajo">
      <formula>NOT(ISERROR(SEARCH("3- Bajo",N55)))</formula>
    </cfRule>
    <cfRule type="containsText" dxfId="36" priority="99" operator="containsText" text="4- Bajo">
      <formula>NOT(ISERROR(SEARCH("4- Bajo",N55)))</formula>
    </cfRule>
    <cfRule type="containsText" dxfId="35" priority="100" operator="containsText" text="1- Bajo">
      <formula>NOT(ISERROR(SEARCH("1- Bajo",N55)))</formula>
    </cfRule>
  </conditionalFormatting>
  <conditionalFormatting sqref="H55:H59">
    <cfRule type="containsText" dxfId="34" priority="82" operator="containsText" text="Muy Alta">
      <formula>NOT(ISERROR(SEARCH("Muy Alta",H55)))</formula>
    </cfRule>
    <cfRule type="containsText" dxfId="33" priority="83" operator="containsText" text="Alta">
      <formula>NOT(ISERROR(SEARCH("Alta",H55)))</formula>
    </cfRule>
    <cfRule type="containsText" dxfId="32" priority="84" operator="containsText" text="Muy Alta">
      <formula>NOT(ISERROR(SEARCH("Muy Alta",H55)))</formula>
    </cfRule>
    <cfRule type="containsText" dxfId="31" priority="89" operator="containsText" text="Muy Baja">
      <formula>NOT(ISERROR(SEARCH("Muy Baja",H55)))</formula>
    </cfRule>
    <cfRule type="containsText" dxfId="30" priority="90" operator="containsText" text="Baja">
      <formula>NOT(ISERROR(SEARCH("Baja",H55)))</formula>
    </cfRule>
    <cfRule type="containsText" dxfId="29" priority="91" operator="containsText" text="Media">
      <formula>NOT(ISERROR(SEARCH("Media",H55)))</formula>
    </cfRule>
    <cfRule type="containsText" dxfId="28" priority="92" operator="containsText" text="Alta">
      <formula>NOT(ISERROR(SEARCH("Alta",H55)))</formula>
    </cfRule>
    <cfRule type="containsText" dxfId="27" priority="94" operator="containsText" text="Muy Alta">
      <formula>NOT(ISERROR(SEARCH("Muy Alta",H55)))</formula>
    </cfRule>
  </conditionalFormatting>
  <conditionalFormatting sqref="I55:I59">
    <cfRule type="containsText" dxfId="26" priority="85" operator="containsText" text="Catastrófico">
      <formula>NOT(ISERROR(SEARCH("Catastrófico",I55)))</formula>
    </cfRule>
    <cfRule type="containsText" dxfId="25" priority="86" operator="containsText" text="Mayor">
      <formula>NOT(ISERROR(SEARCH("Mayor",I55)))</formula>
    </cfRule>
    <cfRule type="containsText" dxfId="24" priority="87" operator="containsText" text="Menor">
      <formula>NOT(ISERROR(SEARCH("Menor",I55)))</formula>
    </cfRule>
    <cfRule type="containsText" dxfId="23" priority="88" operator="containsText" text="Leve">
      <formula>NOT(ISERROR(SEARCH("Leve",I55)))</formula>
    </cfRule>
    <cfRule type="containsText" dxfId="22" priority="93" operator="containsText" text="Moderado">
      <formula>NOT(ISERROR(SEARCH("Moderado",I55)))</formula>
    </cfRule>
  </conditionalFormatting>
  <conditionalFormatting sqref="K55:K59">
    <cfRule type="containsText" dxfId="21" priority="80" operator="containsText" text="Media">
      <formula>NOT(ISERROR(SEARCH("Media",K55)))</formula>
    </cfRule>
  </conditionalFormatting>
  <conditionalFormatting sqref="L55:L59">
    <cfRule type="containsText" dxfId="20" priority="79" operator="containsText" text="Moderado">
      <formula>NOT(ISERROR(SEARCH("Moderado",L55)))</formula>
    </cfRule>
  </conditionalFormatting>
  <conditionalFormatting sqref="J55:J59">
    <cfRule type="containsText" dxfId="19" priority="78" operator="containsText" text="Moderado">
      <formula>NOT(ISERROR(SEARCH("Moderado",J55)))</formula>
    </cfRule>
  </conditionalFormatting>
  <conditionalFormatting sqref="J55:J59">
    <cfRule type="containsText" dxfId="18" priority="76" operator="containsText" text="Bajo">
      <formula>NOT(ISERROR(SEARCH("Bajo",J55)))</formula>
    </cfRule>
    <cfRule type="containsText" dxfId="17" priority="77" operator="containsText" text="Extremo">
      <formula>NOT(ISERROR(SEARCH("Extremo",J55)))</formula>
    </cfRule>
  </conditionalFormatting>
  <conditionalFormatting sqref="K55:K59">
    <cfRule type="containsText" dxfId="16" priority="74" operator="containsText" text="Baja">
      <formula>NOT(ISERROR(SEARCH("Baja",K55)))</formula>
    </cfRule>
    <cfRule type="containsText" dxfId="15" priority="75" operator="containsText" text="Muy Baja">
      <formula>NOT(ISERROR(SEARCH("Muy Baja",K55)))</formula>
    </cfRule>
  </conditionalFormatting>
  <conditionalFormatting sqref="K55:K59">
    <cfRule type="containsText" dxfId="14" priority="72" operator="containsText" text="Muy Alta">
      <formula>NOT(ISERROR(SEARCH("Muy Alta",K55)))</formula>
    </cfRule>
    <cfRule type="containsText" dxfId="13" priority="73" operator="containsText" text="Alta">
      <formula>NOT(ISERROR(SEARCH("Alta",K55)))</formula>
    </cfRule>
  </conditionalFormatting>
  <conditionalFormatting sqref="L55:L59">
    <cfRule type="containsText" dxfId="12" priority="68" operator="containsText" text="Catastrófico">
      <formula>NOT(ISERROR(SEARCH("Catastrófico",L55)))</formula>
    </cfRule>
    <cfRule type="containsText" dxfId="11" priority="69" operator="containsText" text="Mayor">
      <formula>NOT(ISERROR(SEARCH("Mayor",L55)))</formula>
    </cfRule>
    <cfRule type="containsText" dxfId="10" priority="70" operator="containsText" text="Menor">
      <formula>NOT(ISERROR(SEARCH("Menor",L55)))</formula>
    </cfRule>
    <cfRule type="containsText" dxfId="9" priority="71" operator="containsText" text="Leve">
      <formula>NOT(ISERROR(SEARCH("Leve",L55)))</formula>
    </cfRule>
  </conditionalFormatting>
  <conditionalFormatting sqref="J10:J19">
    <cfRule type="containsText" dxfId="8" priority="882" operator="containsText" text="Bajo">
      <formula>NOT(ISERROR(SEARCH("Bajo",J10)))</formula>
    </cfRule>
    <cfRule type="containsText" dxfId="7" priority="883" operator="containsText" text="Moderado">
      <formula>NOT(ISERROR(SEARCH("Moderado",J10)))</formula>
    </cfRule>
    <cfRule type="containsText" dxfId="6" priority="884" operator="containsText" text="Alto">
      <formula>NOT(ISERROR(SEARCH("Alto",J10)))</formula>
    </cfRule>
    <cfRule type="containsText" dxfId="5" priority="885" operator="containsText" text="Extremo">
      <formula>NOT(ISERROR(SEARCH("Extremo",J10)))</formula>
    </cfRule>
    <cfRule type="colorScale" priority="886">
      <colorScale>
        <cfvo type="min"/>
        <cfvo type="max"/>
        <color rgb="FFFF7128"/>
        <color rgb="FFFFEF9C"/>
      </colorScale>
    </cfRule>
  </conditionalFormatting>
  <conditionalFormatting sqref="M10:M19">
    <cfRule type="containsText" dxfId="4" priority="887" operator="containsText" text="Moderado">
      <formula>NOT(ISERROR(SEARCH("Moderado",M10)))</formula>
    </cfRule>
    <cfRule type="containsText" dxfId="3" priority="888" operator="containsText" text="Bajo">
      <formula>NOT(ISERROR(SEARCH("Bajo",M10)))</formula>
    </cfRule>
    <cfRule type="containsText" dxfId="2" priority="889" operator="containsText" text="Moderado">
      <formula>NOT(ISERROR(SEARCH("Moderado",M10)))</formula>
    </cfRule>
    <cfRule type="containsText" dxfId="1" priority="890" operator="containsText" text="Alto">
      <formula>NOT(ISERROR(SEARCH("Alto",M10)))</formula>
    </cfRule>
    <cfRule type="containsText" dxfId="0" priority="891" operator="containsText" text="Extremo">
      <formula>NOT(ISERROR(SEARCH("Extremo",M10)))</formula>
    </cfRule>
    <cfRule type="colorScale" priority="892">
      <colorScale>
        <cfvo type="min"/>
        <cfvo type="max"/>
        <color rgb="FFFF7128"/>
        <color rgb="FFFFEF9C"/>
      </colorScale>
    </cfRule>
  </conditionalFormatting>
  <dataValidations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7774-DE79-4653-9453-1F9FF3922216}">
  <dimension ref="A1:H46"/>
  <sheetViews>
    <sheetView zoomScaleNormal="100" workbookViewId="0"/>
  </sheetViews>
  <sheetFormatPr baseColWidth="10" defaultColWidth="10.5546875" defaultRowHeight="13.8" x14ac:dyDescent="0.25"/>
  <cols>
    <col min="1" max="1" width="44.44140625" style="105" customWidth="1"/>
    <col min="2" max="2" width="9.6640625" style="106" customWidth="1"/>
    <col min="3" max="3" width="39.44140625" style="84" customWidth="1"/>
    <col min="4" max="4" width="8.88671875" style="106" customWidth="1"/>
    <col min="5" max="5" width="40.6640625" style="84" customWidth="1"/>
    <col min="6" max="16384" width="10.5546875" style="84"/>
  </cols>
  <sheetData>
    <row r="1" spans="1:8" ht="12.75" customHeight="1" x14ac:dyDescent="0.25">
      <c r="A1" s="171"/>
      <c r="B1" s="283" t="s">
        <v>13</v>
      </c>
      <c r="C1" s="283"/>
      <c r="D1" s="283"/>
      <c r="E1" s="172"/>
      <c r="F1" s="171"/>
      <c r="G1" s="171"/>
      <c r="H1" s="171"/>
    </row>
    <row r="2" spans="1:8" ht="12.75" customHeight="1" x14ac:dyDescent="0.25">
      <c r="A2" s="171"/>
      <c r="B2" s="283" t="s">
        <v>14</v>
      </c>
      <c r="C2" s="283"/>
      <c r="D2" s="283"/>
      <c r="E2" s="172"/>
      <c r="F2" s="171"/>
      <c r="G2" s="171"/>
      <c r="H2" s="171"/>
    </row>
    <row r="3" spans="1:8" ht="12.75" customHeight="1" x14ac:dyDescent="0.25">
      <c r="A3" s="171"/>
      <c r="B3" s="173"/>
      <c r="C3" s="173"/>
      <c r="D3" s="173"/>
      <c r="E3" s="172"/>
      <c r="F3" s="171"/>
      <c r="G3" s="171"/>
      <c r="H3" s="171"/>
    </row>
    <row r="4" spans="1:8" ht="12.75" customHeight="1" x14ac:dyDescent="0.25">
      <c r="A4" s="171"/>
      <c r="B4" s="173"/>
      <c r="C4" s="173"/>
      <c r="D4" s="173"/>
      <c r="E4" s="172"/>
      <c r="F4" s="171"/>
      <c r="G4" s="171"/>
      <c r="H4" s="171"/>
    </row>
    <row r="5" spans="1:8" ht="54.75" customHeight="1" x14ac:dyDescent="0.25">
      <c r="A5" s="99" t="s">
        <v>15</v>
      </c>
      <c r="B5" s="289" t="s">
        <v>3</v>
      </c>
      <c r="C5" s="289"/>
      <c r="D5" s="99" t="s">
        <v>16</v>
      </c>
      <c r="E5" s="144" t="s">
        <v>6</v>
      </c>
    </row>
    <row r="6" spans="1:8" ht="16.649999999999999" customHeight="1" x14ac:dyDescent="0.25">
      <c r="A6" s="90"/>
      <c r="B6" s="91"/>
      <c r="C6" s="91"/>
      <c r="D6" s="90"/>
      <c r="E6" s="89"/>
    </row>
    <row r="7" spans="1:8" ht="54.75" customHeight="1" x14ac:dyDescent="0.25">
      <c r="A7" s="100" t="s">
        <v>17</v>
      </c>
      <c r="B7" s="289" t="s">
        <v>18</v>
      </c>
      <c r="C7" s="289"/>
      <c r="D7" s="289"/>
      <c r="E7" s="289"/>
    </row>
    <row r="8" spans="1:8" ht="13.35" customHeight="1" x14ac:dyDescent="0.25">
      <c r="A8" s="170"/>
      <c r="B8" s="170"/>
      <c r="D8" s="101"/>
      <c r="E8" s="101"/>
    </row>
    <row r="9" spans="1:8" ht="110.25" customHeight="1" x14ac:dyDescent="0.25">
      <c r="A9" s="90" t="s">
        <v>19</v>
      </c>
      <c r="B9" s="290" t="s">
        <v>20</v>
      </c>
      <c r="C9" s="290"/>
      <c r="D9" s="290"/>
      <c r="E9" s="290"/>
    </row>
    <row r="10" spans="1:8" ht="21" customHeight="1" x14ac:dyDescent="0.25">
      <c r="A10" s="170"/>
      <c r="B10" s="170"/>
      <c r="D10" s="101"/>
      <c r="E10" s="101"/>
    </row>
    <row r="11" spans="1:8" s="102" customFormat="1" ht="13.2" x14ac:dyDescent="0.25">
      <c r="A11" s="288" t="s">
        <v>21</v>
      </c>
      <c r="B11" s="288"/>
      <c r="C11" s="288"/>
      <c r="D11" s="288"/>
      <c r="E11" s="288"/>
    </row>
    <row r="12" spans="1:8" s="102" customFormat="1" ht="36" customHeight="1" x14ac:dyDescent="0.25">
      <c r="A12" s="103" t="s">
        <v>22</v>
      </c>
      <c r="B12" s="103" t="s">
        <v>23</v>
      </c>
      <c r="C12" s="103" t="s">
        <v>24</v>
      </c>
      <c r="D12" s="103" t="s">
        <v>25</v>
      </c>
      <c r="E12" s="103" t="s">
        <v>26</v>
      </c>
    </row>
    <row r="13" spans="1:8" s="102" customFormat="1" ht="45" customHeight="1" x14ac:dyDescent="0.25">
      <c r="A13" s="281" t="s">
        <v>27</v>
      </c>
      <c r="B13" s="161">
        <v>1</v>
      </c>
      <c r="C13" s="162" t="s">
        <v>28</v>
      </c>
      <c r="D13" s="161">
        <v>1</v>
      </c>
      <c r="E13" s="162" t="s">
        <v>29</v>
      </c>
    </row>
    <row r="14" spans="1:8" s="102" customFormat="1" ht="45" customHeight="1" x14ac:dyDescent="0.25">
      <c r="A14" s="284"/>
      <c r="B14" s="161">
        <v>2</v>
      </c>
      <c r="C14" s="162" t="s">
        <v>30</v>
      </c>
      <c r="D14" s="161">
        <v>2</v>
      </c>
      <c r="E14" s="162" t="s">
        <v>31</v>
      </c>
    </row>
    <row r="15" spans="1:8" s="102" customFormat="1" ht="44.25" customHeight="1" x14ac:dyDescent="0.25">
      <c r="A15" s="284"/>
      <c r="B15" s="161"/>
      <c r="C15" s="162"/>
      <c r="D15" s="161">
        <v>3</v>
      </c>
      <c r="E15" s="162" t="s">
        <v>32</v>
      </c>
    </row>
    <row r="16" spans="1:8" s="102" customFormat="1" ht="44.25" customHeight="1" x14ac:dyDescent="0.25">
      <c r="A16" s="281" t="s">
        <v>33</v>
      </c>
      <c r="B16" s="161">
        <v>3</v>
      </c>
      <c r="C16" s="162" t="s">
        <v>34</v>
      </c>
      <c r="D16" s="161"/>
      <c r="E16" s="162"/>
    </row>
    <row r="17" spans="1:5" s="102" customFormat="1" ht="30" customHeight="1" x14ac:dyDescent="0.25">
      <c r="A17" s="282"/>
      <c r="B17" s="161">
        <v>4</v>
      </c>
      <c r="C17" s="162" t="s">
        <v>35</v>
      </c>
      <c r="D17" s="161"/>
      <c r="E17" s="162"/>
    </row>
    <row r="18" spans="1:5" s="102" customFormat="1" ht="30" customHeight="1" x14ac:dyDescent="0.25">
      <c r="A18" s="148" t="s">
        <v>36</v>
      </c>
      <c r="B18" s="161">
        <v>5</v>
      </c>
      <c r="C18" s="162" t="s">
        <v>37</v>
      </c>
      <c r="D18" s="161"/>
      <c r="E18" s="162"/>
    </row>
    <row r="19" spans="1:5" s="102" customFormat="1" ht="50.1" customHeight="1" x14ac:dyDescent="0.25">
      <c r="A19" s="281" t="s">
        <v>38</v>
      </c>
      <c r="B19" s="161">
        <v>6</v>
      </c>
      <c r="C19" s="162" t="s">
        <v>39</v>
      </c>
      <c r="D19" s="161">
        <v>4</v>
      </c>
      <c r="E19" s="162" t="s">
        <v>40</v>
      </c>
    </row>
    <row r="20" spans="1:5" s="102" customFormat="1" ht="50.1" customHeight="1" x14ac:dyDescent="0.25">
      <c r="A20" s="282"/>
      <c r="B20" s="161">
        <v>7</v>
      </c>
      <c r="C20" s="162" t="s">
        <v>41</v>
      </c>
      <c r="D20" s="161">
        <v>5</v>
      </c>
      <c r="E20" s="162" t="s">
        <v>42</v>
      </c>
    </row>
    <row r="21" spans="1:5" s="102" customFormat="1" ht="48.75" customHeight="1" x14ac:dyDescent="0.25">
      <c r="A21" s="281" t="s">
        <v>43</v>
      </c>
      <c r="B21" s="161">
        <v>8</v>
      </c>
      <c r="C21" s="162" t="s">
        <v>44</v>
      </c>
      <c r="D21" s="161"/>
      <c r="E21" s="162"/>
    </row>
    <row r="22" spans="1:5" s="102" customFormat="1" ht="48.75" customHeight="1" x14ac:dyDescent="0.25">
      <c r="A22" s="282"/>
      <c r="B22" s="161">
        <v>9</v>
      </c>
      <c r="C22" s="162" t="s">
        <v>45</v>
      </c>
      <c r="D22" s="161"/>
      <c r="E22" s="162"/>
    </row>
    <row r="23" spans="1:5" s="102" customFormat="1" ht="46.5" customHeight="1" x14ac:dyDescent="0.25">
      <c r="A23" s="281" t="s">
        <v>46</v>
      </c>
      <c r="B23" s="161">
        <v>10</v>
      </c>
      <c r="C23" s="162" t="s">
        <v>47</v>
      </c>
      <c r="D23" s="161">
        <v>6</v>
      </c>
      <c r="E23" s="162" t="s">
        <v>48</v>
      </c>
    </row>
    <row r="24" spans="1:5" s="102" customFormat="1" ht="46.5" customHeight="1" x14ac:dyDescent="0.25">
      <c r="A24" s="284"/>
      <c r="B24" s="161">
        <v>11</v>
      </c>
      <c r="C24" s="162" t="s">
        <v>49</v>
      </c>
      <c r="D24" s="161"/>
      <c r="E24" s="162"/>
    </row>
    <row r="25" spans="1:5" s="102" customFormat="1" ht="13.2" x14ac:dyDescent="0.25">
      <c r="A25" s="288" t="s">
        <v>50</v>
      </c>
      <c r="B25" s="288"/>
      <c r="C25" s="288"/>
      <c r="D25" s="288"/>
      <c r="E25" s="288"/>
    </row>
    <row r="26" spans="1:5" s="102" customFormat="1" ht="27.75" customHeight="1" x14ac:dyDescent="0.25">
      <c r="A26" s="169" t="s">
        <v>51</v>
      </c>
      <c r="B26" s="168" t="s">
        <v>23</v>
      </c>
      <c r="C26" s="167" t="s">
        <v>52</v>
      </c>
      <c r="D26" s="167" t="s">
        <v>25</v>
      </c>
      <c r="E26" s="167" t="s">
        <v>53</v>
      </c>
    </row>
    <row r="27" spans="1:5" s="102" customFormat="1" ht="47.1" customHeight="1" x14ac:dyDescent="0.25">
      <c r="A27" s="279" t="s">
        <v>54</v>
      </c>
      <c r="B27" s="161">
        <v>1</v>
      </c>
      <c r="C27" s="164" t="s">
        <v>55</v>
      </c>
      <c r="D27" s="161">
        <v>1</v>
      </c>
      <c r="E27" s="164" t="s">
        <v>56</v>
      </c>
    </row>
    <row r="28" spans="1:5" s="102" customFormat="1" ht="47.1" customHeight="1" x14ac:dyDescent="0.25">
      <c r="A28" s="280"/>
      <c r="B28" s="161">
        <v>2</v>
      </c>
      <c r="C28" s="164" t="s">
        <v>57</v>
      </c>
      <c r="D28" s="161">
        <v>2</v>
      </c>
      <c r="E28" s="164" t="s">
        <v>58</v>
      </c>
    </row>
    <row r="29" spans="1:5" s="102" customFormat="1" ht="99" customHeight="1" x14ac:dyDescent="0.25">
      <c r="A29" s="166"/>
      <c r="B29" s="161"/>
      <c r="C29" s="164"/>
      <c r="D29" s="161" t="s">
        <v>59</v>
      </c>
      <c r="E29" s="164" t="s">
        <v>60</v>
      </c>
    </row>
    <row r="30" spans="1:5" s="104" customFormat="1" ht="45.6" customHeight="1" x14ac:dyDescent="0.25">
      <c r="A30" s="165" t="s">
        <v>61</v>
      </c>
      <c r="B30" s="161">
        <v>3</v>
      </c>
      <c r="C30" s="164" t="s">
        <v>62</v>
      </c>
      <c r="D30" s="161">
        <v>3</v>
      </c>
      <c r="E30" s="162" t="s">
        <v>63</v>
      </c>
    </row>
    <row r="31" spans="1:5" s="102" customFormat="1" ht="64.5" customHeight="1" x14ac:dyDescent="0.25">
      <c r="A31" s="285" t="s">
        <v>64</v>
      </c>
      <c r="B31" s="161">
        <v>4</v>
      </c>
      <c r="C31" s="162" t="s">
        <v>65</v>
      </c>
      <c r="D31" s="159">
        <v>4</v>
      </c>
      <c r="E31" s="162" t="s">
        <v>66</v>
      </c>
    </row>
    <row r="32" spans="1:5" s="102" customFormat="1" ht="64.5" customHeight="1" x14ac:dyDescent="0.25">
      <c r="A32" s="286"/>
      <c r="B32" s="161">
        <v>5</v>
      </c>
      <c r="C32" s="162" t="s">
        <v>67</v>
      </c>
      <c r="D32" s="159">
        <v>5</v>
      </c>
      <c r="E32" s="162"/>
    </row>
    <row r="33" spans="1:5" s="102" customFormat="1" ht="64.5" customHeight="1" x14ac:dyDescent="0.25">
      <c r="A33" s="287"/>
      <c r="B33" s="161" t="s">
        <v>59</v>
      </c>
      <c r="C33" s="162" t="s">
        <v>68</v>
      </c>
      <c r="D33" s="159"/>
      <c r="E33" s="162"/>
    </row>
    <row r="34" spans="1:5" s="102" customFormat="1" ht="51.6" customHeight="1" x14ac:dyDescent="0.25">
      <c r="A34" s="281" t="s">
        <v>69</v>
      </c>
      <c r="B34" s="161">
        <v>6</v>
      </c>
      <c r="C34" s="162" t="s">
        <v>70</v>
      </c>
      <c r="D34" s="159">
        <v>6</v>
      </c>
      <c r="E34" s="162" t="s">
        <v>71</v>
      </c>
    </row>
    <row r="35" spans="1:5" s="102" customFormat="1" ht="51.6" customHeight="1" x14ac:dyDescent="0.25">
      <c r="A35" s="282"/>
      <c r="B35" s="161"/>
      <c r="C35" s="162"/>
      <c r="D35" s="159">
        <v>7</v>
      </c>
      <c r="E35" s="162" t="s">
        <v>72</v>
      </c>
    </row>
    <row r="36" spans="1:5" s="102" customFormat="1" ht="51.6" customHeight="1" x14ac:dyDescent="0.25">
      <c r="A36" s="163"/>
      <c r="B36" s="161"/>
      <c r="C36" s="162"/>
      <c r="D36" s="159" t="s">
        <v>73</v>
      </c>
      <c r="E36" s="162" t="s">
        <v>74</v>
      </c>
    </row>
    <row r="37" spans="1:5" s="102" customFormat="1" ht="51.6" customHeight="1" x14ac:dyDescent="0.25">
      <c r="A37" s="281" t="s">
        <v>75</v>
      </c>
      <c r="B37" s="161">
        <v>7</v>
      </c>
      <c r="C37" s="162" t="s">
        <v>76</v>
      </c>
      <c r="D37" s="159">
        <v>8</v>
      </c>
      <c r="E37" s="162" t="s">
        <v>77</v>
      </c>
    </row>
    <row r="38" spans="1:5" s="102" customFormat="1" ht="51.6" customHeight="1" x14ac:dyDescent="0.25">
      <c r="A38" s="284"/>
      <c r="B38" s="161">
        <v>8</v>
      </c>
      <c r="C38" s="162" t="s">
        <v>78</v>
      </c>
      <c r="D38" s="159"/>
      <c r="E38" s="162"/>
    </row>
    <row r="39" spans="1:5" s="102" customFormat="1" ht="51.6" customHeight="1" x14ac:dyDescent="0.25">
      <c r="A39" s="284"/>
      <c r="B39" s="161" t="s">
        <v>73</v>
      </c>
      <c r="C39" s="162" t="s">
        <v>79</v>
      </c>
      <c r="D39" s="159"/>
      <c r="E39" s="162"/>
    </row>
    <row r="40" spans="1:5" s="102" customFormat="1" ht="51.6" customHeight="1" x14ac:dyDescent="0.25">
      <c r="A40" s="282"/>
      <c r="B40" s="161" t="s">
        <v>80</v>
      </c>
      <c r="C40" s="162" t="s">
        <v>81</v>
      </c>
      <c r="D40" s="159"/>
      <c r="E40" s="162"/>
    </row>
    <row r="41" spans="1:5" s="102" customFormat="1" ht="33.9" customHeight="1" x14ac:dyDescent="0.25">
      <c r="A41" s="281" t="s">
        <v>82</v>
      </c>
      <c r="B41" s="161">
        <v>9</v>
      </c>
      <c r="C41" s="162" t="s">
        <v>83</v>
      </c>
      <c r="D41" s="159">
        <v>9</v>
      </c>
      <c r="E41" s="162" t="s">
        <v>84</v>
      </c>
    </row>
    <row r="42" spans="1:5" s="102" customFormat="1" ht="57.75" customHeight="1" x14ac:dyDescent="0.25">
      <c r="A42" s="282"/>
      <c r="B42" s="161">
        <v>10</v>
      </c>
      <c r="C42" s="162" t="s">
        <v>85</v>
      </c>
      <c r="D42" s="159"/>
      <c r="E42" s="162"/>
    </row>
    <row r="43" spans="1:5" s="102" customFormat="1" ht="58.5" customHeight="1" x14ac:dyDescent="0.25">
      <c r="A43" s="145" t="s">
        <v>86</v>
      </c>
      <c r="B43" s="161">
        <v>11</v>
      </c>
      <c r="C43" s="162" t="s">
        <v>87</v>
      </c>
      <c r="D43" s="159"/>
      <c r="E43" s="162"/>
    </row>
    <row r="44" spans="1:5" s="102" customFormat="1" ht="50.1" customHeight="1" x14ac:dyDescent="0.25">
      <c r="A44" s="145" t="s">
        <v>88</v>
      </c>
      <c r="B44" s="161">
        <v>12</v>
      </c>
      <c r="C44" s="162" t="s">
        <v>89</v>
      </c>
      <c r="D44" s="159">
        <v>10</v>
      </c>
      <c r="E44" s="162" t="s">
        <v>90</v>
      </c>
    </row>
    <row r="45" spans="1:5" s="102" customFormat="1" ht="39.9" customHeight="1" x14ac:dyDescent="0.25">
      <c r="A45" s="145" t="s">
        <v>91</v>
      </c>
      <c r="B45" s="161">
        <v>13</v>
      </c>
      <c r="C45" s="162" t="s">
        <v>92</v>
      </c>
      <c r="D45" s="159"/>
      <c r="E45" s="162"/>
    </row>
    <row r="46" spans="1:5" s="102" customFormat="1" ht="29.25" customHeight="1" x14ac:dyDescent="0.25">
      <c r="A46" s="145" t="s">
        <v>93</v>
      </c>
      <c r="B46" s="161"/>
      <c r="C46" s="160"/>
      <c r="D46" s="159"/>
      <c r="E46" s="159"/>
    </row>
  </sheetData>
  <mergeCells count="17">
    <mergeCell ref="B1:D1"/>
    <mergeCell ref="A25:E25"/>
    <mergeCell ref="A11:E11"/>
    <mergeCell ref="B5:C5"/>
    <mergeCell ref="B7:E7"/>
    <mergeCell ref="A16:A17"/>
    <mergeCell ref="B9:E9"/>
    <mergeCell ref="A19:A20"/>
    <mergeCell ref="A21:A22"/>
    <mergeCell ref="A13:A15"/>
    <mergeCell ref="A27:A28"/>
    <mergeCell ref="A41:A42"/>
    <mergeCell ref="B2:D2"/>
    <mergeCell ref="A34:A35"/>
    <mergeCell ref="A37:A40"/>
    <mergeCell ref="A31:A33"/>
    <mergeCell ref="A23:A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849D8-AFEE-4B88-88BE-F5F2AF685FA5}">
  <dimension ref="A1:G19"/>
  <sheetViews>
    <sheetView topLeftCell="A5" zoomScaleNormal="100" workbookViewId="0">
      <pane xSplit="2" ySplit="1" topLeftCell="C6" activePane="bottomRight" state="frozen"/>
      <selection pane="topRight" activeCell="B7" sqref="B7:E7"/>
      <selection pane="bottomLeft" activeCell="B7" sqref="B7:E7"/>
      <selection pane="bottomRight" activeCell="C6" sqref="C6"/>
    </sheetView>
  </sheetViews>
  <sheetFormatPr baseColWidth="10" defaultColWidth="10.5546875" defaultRowHeight="18" x14ac:dyDescent="0.35"/>
  <cols>
    <col min="1" max="1" width="52.109375" style="97" customWidth="1"/>
    <col min="2" max="2" width="11.33203125" style="98" customWidth="1"/>
    <col min="3" max="3" width="18.6640625" style="96" customWidth="1"/>
    <col min="4" max="4" width="10.6640625" style="96" customWidth="1"/>
    <col min="5" max="5" width="10.88671875" style="96" customWidth="1"/>
    <col min="6" max="6" width="44.44140625" style="97" customWidth="1"/>
  </cols>
  <sheetData>
    <row r="1" spans="1:7" ht="22.5" customHeight="1" x14ac:dyDescent="0.3">
      <c r="A1" s="298" t="s">
        <v>13</v>
      </c>
      <c r="B1" s="298"/>
      <c r="C1" s="298"/>
      <c r="D1" s="298"/>
      <c r="E1" s="298"/>
      <c r="F1" s="298"/>
    </row>
    <row r="2" spans="1:7" x14ac:dyDescent="0.35">
      <c r="A2" s="291" t="s">
        <v>94</v>
      </c>
      <c r="B2" s="291"/>
      <c r="C2" s="291"/>
      <c r="D2" s="291"/>
      <c r="E2" s="291"/>
      <c r="F2" s="291"/>
    </row>
    <row r="3" spans="1:7" x14ac:dyDescent="0.35">
      <c r="A3" s="292" t="s">
        <v>95</v>
      </c>
      <c r="B3" s="293"/>
      <c r="C3" s="293"/>
      <c r="D3" s="293"/>
      <c r="E3" s="293"/>
      <c r="F3" s="294"/>
    </row>
    <row r="4" spans="1:7" ht="28.5" customHeight="1" x14ac:dyDescent="0.3">
      <c r="A4" s="299" t="s">
        <v>96</v>
      </c>
      <c r="B4" s="295" t="s">
        <v>97</v>
      </c>
      <c r="C4" s="296"/>
      <c r="D4" s="296"/>
      <c r="E4" s="297"/>
      <c r="F4" s="93" t="s">
        <v>98</v>
      </c>
    </row>
    <row r="5" spans="1:7" ht="46.5" customHeight="1" x14ac:dyDescent="0.35">
      <c r="A5" s="300"/>
      <c r="B5" s="94" t="s">
        <v>99</v>
      </c>
      <c r="C5" s="94" t="s">
        <v>100</v>
      </c>
      <c r="D5" s="94" t="s">
        <v>101</v>
      </c>
      <c r="E5" s="94" t="s">
        <v>102</v>
      </c>
      <c r="F5" s="95"/>
    </row>
    <row r="6" spans="1:7" ht="46.5" customHeight="1" x14ac:dyDescent="0.3">
      <c r="A6" s="180" t="s">
        <v>103</v>
      </c>
      <c r="B6" s="177">
        <v>2</v>
      </c>
      <c r="C6" s="177"/>
      <c r="D6" s="177"/>
      <c r="E6" s="177"/>
      <c r="F6" s="179" t="s">
        <v>104</v>
      </c>
    </row>
    <row r="7" spans="1:7" s="181" customFormat="1" ht="14.4" x14ac:dyDescent="0.3">
      <c r="A7" s="180" t="s">
        <v>105</v>
      </c>
      <c r="B7" s="177" t="s">
        <v>106</v>
      </c>
      <c r="C7" s="177">
        <v>3</v>
      </c>
      <c r="D7" s="177" t="s">
        <v>107</v>
      </c>
      <c r="E7" s="177">
        <v>7</v>
      </c>
      <c r="F7" s="179" t="s">
        <v>104</v>
      </c>
      <c r="G7" s="182"/>
    </row>
    <row r="8" spans="1:7" ht="26.4" x14ac:dyDescent="0.3">
      <c r="A8" s="180" t="s">
        <v>108</v>
      </c>
      <c r="B8" s="177">
        <v>3</v>
      </c>
      <c r="C8" s="177"/>
      <c r="D8" s="177">
        <v>4</v>
      </c>
      <c r="E8" s="177">
        <v>4</v>
      </c>
      <c r="F8" s="179" t="s">
        <v>104</v>
      </c>
    </row>
    <row r="9" spans="1:7" ht="26.4" x14ac:dyDescent="0.3">
      <c r="A9" s="162" t="s">
        <v>109</v>
      </c>
      <c r="B9" s="177"/>
      <c r="C9" s="177"/>
      <c r="D9" s="177">
        <v>10</v>
      </c>
      <c r="E9" s="177"/>
      <c r="F9" s="178" t="s">
        <v>104</v>
      </c>
    </row>
    <row r="10" spans="1:7" ht="26.4" x14ac:dyDescent="0.3">
      <c r="A10" s="162" t="s">
        <v>110</v>
      </c>
      <c r="B10" s="177">
        <v>3</v>
      </c>
      <c r="C10" s="177" t="s">
        <v>111</v>
      </c>
      <c r="D10" s="177" t="s">
        <v>112</v>
      </c>
      <c r="E10" s="177" t="s">
        <v>113</v>
      </c>
      <c r="F10" s="178" t="s">
        <v>104</v>
      </c>
    </row>
    <row r="11" spans="1:7" ht="60.75" customHeight="1" x14ac:dyDescent="0.3">
      <c r="A11" s="162" t="s">
        <v>114</v>
      </c>
      <c r="B11" s="177">
        <v>2</v>
      </c>
      <c r="C11" s="177" t="s">
        <v>115</v>
      </c>
      <c r="D11" s="177" t="s">
        <v>116</v>
      </c>
      <c r="E11" s="177" t="s">
        <v>117</v>
      </c>
      <c r="F11" s="178" t="s">
        <v>104</v>
      </c>
    </row>
    <row r="12" spans="1:7" ht="79.2" x14ac:dyDescent="0.3">
      <c r="A12" s="162" t="s">
        <v>118</v>
      </c>
      <c r="B12" s="177"/>
      <c r="C12" s="177" t="s">
        <v>119</v>
      </c>
      <c r="D12" s="177" t="s">
        <v>120</v>
      </c>
      <c r="E12" s="177" t="s">
        <v>121</v>
      </c>
      <c r="F12" s="178" t="s">
        <v>104</v>
      </c>
    </row>
    <row r="13" spans="1:7" ht="57.75" customHeight="1" x14ac:dyDescent="0.3">
      <c r="A13" s="162" t="s">
        <v>122</v>
      </c>
      <c r="B13" s="177" t="s">
        <v>106</v>
      </c>
      <c r="C13" s="177">
        <v>1</v>
      </c>
      <c r="D13" s="177" t="s">
        <v>123</v>
      </c>
      <c r="E13" s="177" t="s">
        <v>124</v>
      </c>
      <c r="F13" s="178" t="s">
        <v>104</v>
      </c>
    </row>
    <row r="14" spans="1:7" ht="29.25" customHeight="1" x14ac:dyDescent="0.3">
      <c r="A14" s="162" t="s">
        <v>125</v>
      </c>
      <c r="B14" s="177" t="s">
        <v>126</v>
      </c>
      <c r="C14" s="177" t="s">
        <v>127</v>
      </c>
      <c r="D14" s="177" t="s">
        <v>106</v>
      </c>
      <c r="E14" s="177">
        <v>5</v>
      </c>
      <c r="F14" s="178" t="s">
        <v>104</v>
      </c>
    </row>
    <row r="15" spans="1:7" ht="39.6" x14ac:dyDescent="0.3">
      <c r="A15" s="162" t="s">
        <v>128</v>
      </c>
      <c r="B15" s="177">
        <v>11</v>
      </c>
      <c r="C15" s="177" t="s">
        <v>129</v>
      </c>
      <c r="D15" s="177" t="s">
        <v>130</v>
      </c>
      <c r="E15" s="177" t="s">
        <v>131</v>
      </c>
      <c r="F15" s="162" t="s">
        <v>132</v>
      </c>
    </row>
    <row r="16" spans="1:7" ht="72" customHeight="1" x14ac:dyDescent="0.3">
      <c r="A16" s="162" t="s">
        <v>133</v>
      </c>
      <c r="B16" s="177">
        <v>2</v>
      </c>
      <c r="C16" s="177" t="s">
        <v>127</v>
      </c>
      <c r="D16" s="177" t="s">
        <v>134</v>
      </c>
      <c r="E16" s="177" t="s">
        <v>135</v>
      </c>
      <c r="F16" s="178" t="s">
        <v>104</v>
      </c>
    </row>
    <row r="17" spans="1:6" ht="47.25" customHeight="1" x14ac:dyDescent="0.3">
      <c r="A17" s="162" t="s">
        <v>136</v>
      </c>
      <c r="B17" s="177">
        <v>2</v>
      </c>
      <c r="C17" s="177" t="s">
        <v>137</v>
      </c>
      <c r="D17" s="177" t="s">
        <v>123</v>
      </c>
      <c r="E17" s="177" t="s">
        <v>138</v>
      </c>
      <c r="F17" s="178" t="s">
        <v>104</v>
      </c>
    </row>
    <row r="18" spans="1:6" ht="14.4" x14ac:dyDescent="0.3">
      <c r="A18" s="146"/>
      <c r="B18" s="177"/>
      <c r="C18" s="176"/>
      <c r="D18" s="176"/>
      <c r="E18" s="176"/>
      <c r="F18" s="146"/>
    </row>
    <row r="19" spans="1:6" x14ac:dyDescent="0.35">
      <c r="A19" s="175" t="s">
        <v>139</v>
      </c>
      <c r="B19" s="174">
        <v>11</v>
      </c>
      <c r="C19" s="174">
        <v>6</v>
      </c>
      <c r="D19" s="174">
        <v>13</v>
      </c>
      <c r="E19" s="174">
        <v>10</v>
      </c>
      <c r="F19" s="97">
        <f>SUM(B19:E19)</f>
        <v>40</v>
      </c>
    </row>
  </sheetData>
  <mergeCells count="5">
    <mergeCell ref="A2:F2"/>
    <mergeCell ref="A3:F3"/>
    <mergeCell ref="B4:E4"/>
    <mergeCell ref="A1:F1"/>
    <mergeCell ref="A4:A5"/>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J6 F4" xr:uid="{00000000-0002-0000-0100-000001000000}"/>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zoomScale="112" zoomScaleNormal="112" workbookViewId="0"/>
  </sheetViews>
  <sheetFormatPr baseColWidth="10" defaultColWidth="11.44140625" defaultRowHeight="14.4" x14ac:dyDescent="0.3"/>
  <cols>
    <col min="1" max="1" width="2.88671875" style="4" customWidth="1"/>
    <col min="2" max="3" width="24.6640625" style="4" customWidth="1"/>
    <col min="4" max="4" width="16" style="4" customWidth="1"/>
    <col min="5" max="5" width="24.6640625" style="4" customWidth="1"/>
    <col min="6" max="6" width="27.6640625" style="4" customWidth="1"/>
    <col min="7" max="8" width="24.6640625" style="4" customWidth="1"/>
    <col min="9" max="16384" width="11.44140625" style="4"/>
  </cols>
  <sheetData>
    <row r="1" spans="2:8" ht="15" thickBot="1" x14ac:dyDescent="0.35"/>
    <row r="2" spans="2:8" ht="18" x14ac:dyDescent="0.3">
      <c r="B2" s="305" t="s">
        <v>140</v>
      </c>
      <c r="C2" s="306"/>
      <c r="D2" s="306"/>
      <c r="E2" s="306"/>
      <c r="F2" s="306"/>
      <c r="G2" s="306"/>
      <c r="H2" s="307"/>
    </row>
    <row r="3" spans="2:8" x14ac:dyDescent="0.3">
      <c r="B3" s="308" t="s">
        <v>141</v>
      </c>
      <c r="C3" s="309"/>
      <c r="D3" s="309"/>
      <c r="E3" s="309"/>
      <c r="F3" s="309"/>
      <c r="G3" s="309"/>
      <c r="H3" s="310"/>
    </row>
    <row r="4" spans="2:8" ht="88.5" customHeight="1" x14ac:dyDescent="0.3">
      <c r="B4" s="311" t="s">
        <v>142</v>
      </c>
      <c r="C4" s="312"/>
      <c r="D4" s="312"/>
      <c r="E4" s="312"/>
      <c r="F4" s="312"/>
      <c r="G4" s="312"/>
      <c r="H4" s="313"/>
    </row>
    <row r="5" spans="2:8" x14ac:dyDescent="0.3">
      <c r="B5" s="5"/>
      <c r="C5" s="6"/>
      <c r="D5" s="6"/>
      <c r="E5" s="6"/>
      <c r="F5" s="6"/>
      <c r="G5" s="6"/>
      <c r="H5" s="7"/>
    </row>
    <row r="6" spans="2:8" ht="16.5" customHeight="1" x14ac:dyDescent="0.3">
      <c r="B6" s="314" t="s">
        <v>143</v>
      </c>
      <c r="C6" s="315"/>
      <c r="D6" s="315"/>
      <c r="E6" s="315"/>
      <c r="F6" s="315"/>
      <c r="G6" s="315"/>
      <c r="H6" s="316"/>
    </row>
    <row r="7" spans="2:8" ht="44.25" customHeight="1" x14ac:dyDescent="0.3">
      <c r="B7" s="314"/>
      <c r="C7" s="315"/>
      <c r="D7" s="315"/>
      <c r="E7" s="315"/>
      <c r="F7" s="315"/>
      <c r="G7" s="315"/>
      <c r="H7" s="316"/>
    </row>
    <row r="8" spans="2:8" ht="15" thickBot="1" x14ac:dyDescent="0.35">
      <c r="B8" s="8"/>
      <c r="C8" s="9"/>
      <c r="D8" s="10"/>
      <c r="E8" s="11"/>
      <c r="F8" s="11"/>
      <c r="G8" s="12"/>
      <c r="H8" s="13"/>
    </row>
    <row r="9" spans="2:8" x14ac:dyDescent="0.3">
      <c r="B9" s="8"/>
      <c r="C9" s="301" t="s">
        <v>144</v>
      </c>
      <c r="D9" s="302"/>
      <c r="E9" s="303" t="s">
        <v>145</v>
      </c>
      <c r="F9" s="304"/>
      <c r="G9" s="9"/>
      <c r="H9" s="13"/>
    </row>
    <row r="10" spans="2:8" ht="35.25" customHeight="1" x14ac:dyDescent="0.3">
      <c r="B10" s="8"/>
      <c r="C10" s="317" t="s">
        <v>146</v>
      </c>
      <c r="D10" s="318"/>
      <c r="E10" s="319" t="s">
        <v>147</v>
      </c>
      <c r="F10" s="320"/>
      <c r="G10" s="9"/>
      <c r="H10" s="13"/>
    </row>
    <row r="11" spans="2:8" ht="17.25" customHeight="1" x14ac:dyDescent="0.3">
      <c r="B11" s="8"/>
      <c r="C11" s="317" t="s">
        <v>148</v>
      </c>
      <c r="D11" s="318"/>
      <c r="E11" s="319" t="s">
        <v>149</v>
      </c>
      <c r="F11" s="320"/>
      <c r="G11" s="9"/>
      <c r="H11" s="13"/>
    </row>
    <row r="12" spans="2:8" ht="19.5" customHeight="1" x14ac:dyDescent="0.3">
      <c r="B12" s="8"/>
      <c r="C12" s="317" t="s">
        <v>150</v>
      </c>
      <c r="D12" s="318"/>
      <c r="E12" s="319" t="s">
        <v>151</v>
      </c>
      <c r="F12" s="320"/>
      <c r="G12" s="9"/>
      <c r="H12" s="13"/>
    </row>
    <row r="13" spans="2:8" ht="27" customHeight="1" x14ac:dyDescent="0.3">
      <c r="B13" s="8"/>
      <c r="C13" s="317" t="s">
        <v>152</v>
      </c>
      <c r="D13" s="318"/>
      <c r="E13" s="319" t="s">
        <v>153</v>
      </c>
      <c r="F13" s="320"/>
      <c r="G13" s="9"/>
      <c r="H13" s="13"/>
    </row>
    <row r="14" spans="2:8" ht="34.5" customHeight="1" x14ac:dyDescent="0.3">
      <c r="B14" s="8"/>
      <c r="C14" s="321" t="s">
        <v>154</v>
      </c>
      <c r="D14" s="322"/>
      <c r="E14" s="323" t="s">
        <v>155</v>
      </c>
      <c r="F14" s="324"/>
      <c r="G14" s="9"/>
      <c r="H14" s="13"/>
    </row>
    <row r="15" spans="2:8" ht="27.75" customHeight="1" x14ac:dyDescent="0.3">
      <c r="B15" s="8"/>
      <c r="C15" s="321" t="s">
        <v>156</v>
      </c>
      <c r="D15" s="322"/>
      <c r="E15" s="323" t="s">
        <v>157</v>
      </c>
      <c r="F15" s="324"/>
      <c r="G15" s="9"/>
      <c r="H15" s="13"/>
    </row>
    <row r="16" spans="2:8" ht="28.5" customHeight="1" x14ac:dyDescent="0.3">
      <c r="B16" s="8"/>
      <c r="C16" s="321" t="s">
        <v>158</v>
      </c>
      <c r="D16" s="322"/>
      <c r="E16" s="323" t="s">
        <v>159</v>
      </c>
      <c r="F16" s="324"/>
      <c r="G16" s="9"/>
      <c r="H16" s="13"/>
    </row>
    <row r="17" spans="2:8" ht="72.75" customHeight="1" x14ac:dyDescent="0.3">
      <c r="B17" s="8"/>
      <c r="C17" s="321" t="s">
        <v>160</v>
      </c>
      <c r="D17" s="322"/>
      <c r="E17" s="323" t="s">
        <v>161</v>
      </c>
      <c r="F17" s="324"/>
      <c r="G17" s="9"/>
      <c r="H17" s="13"/>
    </row>
    <row r="18" spans="2:8" ht="64.5" customHeight="1" x14ac:dyDescent="0.3">
      <c r="B18" s="8"/>
      <c r="C18" s="321" t="s">
        <v>162</v>
      </c>
      <c r="D18" s="322"/>
      <c r="E18" s="323" t="s">
        <v>163</v>
      </c>
      <c r="F18" s="324"/>
      <c r="G18" s="9"/>
      <c r="H18" s="13"/>
    </row>
    <row r="19" spans="2:8" ht="71.25" customHeight="1" x14ac:dyDescent="0.3">
      <c r="B19" s="8"/>
      <c r="C19" s="321" t="s">
        <v>164</v>
      </c>
      <c r="D19" s="322"/>
      <c r="E19" s="323" t="s">
        <v>165</v>
      </c>
      <c r="F19" s="324"/>
      <c r="G19" s="9"/>
      <c r="H19" s="13"/>
    </row>
    <row r="20" spans="2:8" ht="55.5" customHeight="1" x14ac:dyDescent="0.3">
      <c r="B20" s="8"/>
      <c r="C20" s="325" t="s">
        <v>166</v>
      </c>
      <c r="D20" s="326"/>
      <c r="E20" s="323" t="s">
        <v>167</v>
      </c>
      <c r="F20" s="324"/>
      <c r="G20" s="9"/>
      <c r="H20" s="13"/>
    </row>
    <row r="21" spans="2:8" ht="42" customHeight="1" x14ac:dyDescent="0.3">
      <c r="B21" s="8"/>
      <c r="C21" s="325" t="s">
        <v>168</v>
      </c>
      <c r="D21" s="326"/>
      <c r="E21" s="323" t="s">
        <v>169</v>
      </c>
      <c r="F21" s="324"/>
      <c r="G21" s="9"/>
      <c r="H21" s="13"/>
    </row>
    <row r="22" spans="2:8" ht="59.25" customHeight="1" x14ac:dyDescent="0.3">
      <c r="B22" s="8"/>
      <c r="C22" s="325" t="s">
        <v>170</v>
      </c>
      <c r="D22" s="326"/>
      <c r="E22" s="323" t="s">
        <v>171</v>
      </c>
      <c r="F22" s="324"/>
      <c r="G22" s="9"/>
      <c r="H22" s="13"/>
    </row>
    <row r="23" spans="2:8" ht="23.25" customHeight="1" x14ac:dyDescent="0.3">
      <c r="B23" s="8"/>
      <c r="C23" s="325" t="s">
        <v>172</v>
      </c>
      <c r="D23" s="326"/>
      <c r="E23" s="323" t="s">
        <v>173</v>
      </c>
      <c r="F23" s="324"/>
      <c r="G23" s="9"/>
      <c r="H23" s="13"/>
    </row>
    <row r="24" spans="2:8" ht="30.75" customHeight="1" x14ac:dyDescent="0.3">
      <c r="B24" s="8"/>
      <c r="C24" s="325" t="s">
        <v>174</v>
      </c>
      <c r="D24" s="326"/>
      <c r="E24" s="323" t="s">
        <v>175</v>
      </c>
      <c r="F24" s="324"/>
      <c r="G24" s="9"/>
      <c r="H24" s="13"/>
    </row>
    <row r="25" spans="2:8" ht="33" customHeight="1" x14ac:dyDescent="0.3">
      <c r="B25" s="8"/>
      <c r="C25" s="325" t="s">
        <v>176</v>
      </c>
      <c r="D25" s="326"/>
      <c r="E25" s="323" t="s">
        <v>177</v>
      </c>
      <c r="F25" s="324"/>
      <c r="G25" s="9"/>
      <c r="H25" s="13"/>
    </row>
    <row r="26" spans="2:8" ht="30" customHeight="1" x14ac:dyDescent="0.3">
      <c r="B26" s="8"/>
      <c r="C26" s="325" t="s">
        <v>178</v>
      </c>
      <c r="D26" s="326"/>
      <c r="E26" s="323" t="s">
        <v>179</v>
      </c>
      <c r="F26" s="324"/>
      <c r="G26" s="9"/>
      <c r="H26" s="13"/>
    </row>
    <row r="27" spans="2:8" ht="35.25" customHeight="1" x14ac:dyDescent="0.3">
      <c r="B27" s="8"/>
      <c r="C27" s="325" t="s">
        <v>180</v>
      </c>
      <c r="D27" s="326"/>
      <c r="E27" s="323" t="s">
        <v>181</v>
      </c>
      <c r="F27" s="324"/>
      <c r="G27" s="9"/>
      <c r="H27" s="13"/>
    </row>
    <row r="28" spans="2:8" ht="31.5" customHeight="1" x14ac:dyDescent="0.3">
      <c r="B28" s="8"/>
      <c r="C28" s="325" t="s">
        <v>182</v>
      </c>
      <c r="D28" s="326"/>
      <c r="E28" s="323" t="s">
        <v>183</v>
      </c>
      <c r="F28" s="324"/>
      <c r="G28" s="9"/>
      <c r="H28" s="13"/>
    </row>
    <row r="29" spans="2:8" ht="35.25" customHeight="1" x14ac:dyDescent="0.3">
      <c r="B29" s="8"/>
      <c r="C29" s="325" t="s">
        <v>184</v>
      </c>
      <c r="D29" s="326"/>
      <c r="E29" s="323" t="s">
        <v>185</v>
      </c>
      <c r="F29" s="324"/>
      <c r="G29" s="9"/>
      <c r="H29" s="13"/>
    </row>
    <row r="30" spans="2:8" ht="59.25" customHeight="1" x14ac:dyDescent="0.3">
      <c r="B30" s="8"/>
      <c r="C30" s="325" t="s">
        <v>186</v>
      </c>
      <c r="D30" s="326"/>
      <c r="E30" s="323" t="s">
        <v>187</v>
      </c>
      <c r="F30" s="324"/>
      <c r="G30" s="9"/>
      <c r="H30" s="13"/>
    </row>
    <row r="31" spans="2:8" ht="57" customHeight="1" x14ac:dyDescent="0.3">
      <c r="B31" s="8"/>
      <c r="C31" s="325" t="s">
        <v>188</v>
      </c>
      <c r="D31" s="326"/>
      <c r="E31" s="323" t="s">
        <v>189</v>
      </c>
      <c r="F31" s="324"/>
      <c r="G31" s="9"/>
      <c r="H31" s="13"/>
    </row>
    <row r="32" spans="2:8" ht="82.5" customHeight="1" x14ac:dyDescent="0.3">
      <c r="B32" s="8"/>
      <c r="C32" s="325" t="s">
        <v>190</v>
      </c>
      <c r="D32" s="326"/>
      <c r="E32" s="323" t="s">
        <v>191</v>
      </c>
      <c r="F32" s="324"/>
      <c r="G32" s="9"/>
      <c r="H32" s="13"/>
    </row>
    <row r="33" spans="2:8" ht="46.5" customHeight="1" x14ac:dyDescent="0.3">
      <c r="B33" s="8"/>
      <c r="C33" s="325" t="s">
        <v>192</v>
      </c>
      <c r="D33" s="326"/>
      <c r="E33" s="323" t="s">
        <v>193</v>
      </c>
      <c r="F33" s="324"/>
      <c r="G33" s="9"/>
      <c r="H33" s="13"/>
    </row>
    <row r="34" spans="2:8" ht="6.75" customHeight="1" thickBot="1" x14ac:dyDescent="0.35">
      <c r="B34" s="8"/>
      <c r="C34" s="333"/>
      <c r="D34" s="334"/>
      <c r="E34" s="335"/>
      <c r="F34" s="336"/>
      <c r="G34" s="9"/>
      <c r="H34" s="13"/>
    </row>
    <row r="35" spans="2:8" ht="15" thickTop="1" x14ac:dyDescent="0.3">
      <c r="B35" s="8"/>
      <c r="C35" s="14"/>
      <c r="D35" s="14"/>
      <c r="E35" s="15"/>
      <c r="F35" s="15"/>
      <c r="G35" s="9"/>
      <c r="H35" s="13"/>
    </row>
    <row r="36" spans="2:8" ht="21" customHeight="1" x14ac:dyDescent="0.3">
      <c r="B36" s="327" t="s">
        <v>194</v>
      </c>
      <c r="C36" s="328"/>
      <c r="D36" s="328"/>
      <c r="E36" s="328"/>
      <c r="F36" s="328"/>
      <c r="G36" s="328"/>
      <c r="H36" s="329"/>
    </row>
    <row r="37" spans="2:8" ht="20.25" customHeight="1" x14ac:dyDescent="0.3">
      <c r="B37" s="327" t="s">
        <v>195</v>
      </c>
      <c r="C37" s="328"/>
      <c r="D37" s="328"/>
      <c r="E37" s="328"/>
      <c r="F37" s="328"/>
      <c r="G37" s="328"/>
      <c r="H37" s="329"/>
    </row>
    <row r="38" spans="2:8" ht="20.25" customHeight="1" x14ac:dyDescent="0.3">
      <c r="B38" s="327" t="s">
        <v>196</v>
      </c>
      <c r="C38" s="328"/>
      <c r="D38" s="328"/>
      <c r="E38" s="328"/>
      <c r="F38" s="328"/>
      <c r="G38" s="328"/>
      <c r="H38" s="329"/>
    </row>
    <row r="39" spans="2:8" ht="21.75" customHeight="1" x14ac:dyDescent="0.3">
      <c r="B39" s="327" t="s">
        <v>197</v>
      </c>
      <c r="C39" s="328"/>
      <c r="D39" s="328"/>
      <c r="E39" s="328"/>
      <c r="F39" s="328"/>
      <c r="G39" s="328"/>
      <c r="H39" s="329"/>
    </row>
    <row r="40" spans="2:8" ht="22.5" customHeight="1" x14ac:dyDescent="0.3">
      <c r="B40" s="327" t="s">
        <v>198</v>
      </c>
      <c r="C40" s="328"/>
      <c r="D40" s="328"/>
      <c r="E40" s="328"/>
      <c r="F40" s="328"/>
      <c r="G40" s="328"/>
      <c r="H40" s="329"/>
    </row>
    <row r="41" spans="2:8" ht="32.25" customHeight="1" thickBot="1" x14ac:dyDescent="0.35">
      <c r="B41" s="330" t="s">
        <v>199</v>
      </c>
      <c r="C41" s="331"/>
      <c r="D41" s="331"/>
      <c r="E41" s="331"/>
      <c r="F41" s="331"/>
      <c r="G41" s="331"/>
      <c r="H41" s="332"/>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54"/>
  <sheetViews>
    <sheetView topLeftCell="A46" zoomScale="80" zoomScaleNormal="80" workbookViewId="0">
      <selection sqref="A1:C2"/>
    </sheetView>
  </sheetViews>
  <sheetFormatPr baseColWidth="10" defaultColWidth="11.44140625" defaultRowHeight="13.8" x14ac:dyDescent="0.25"/>
  <cols>
    <col min="1" max="1" width="11.5546875" style="211" customWidth="1"/>
    <col min="2" max="2" width="20" style="211" customWidth="1"/>
    <col min="3" max="3" width="25.6640625" style="211" customWidth="1"/>
    <col min="4" max="4" width="28.33203125" style="211" customWidth="1"/>
    <col min="5" max="5" width="21.5546875" style="211" customWidth="1"/>
    <col min="6" max="6" width="30.6640625" style="211" customWidth="1"/>
    <col min="7" max="7" width="23.33203125" style="211" customWidth="1"/>
    <col min="8" max="8" width="12.109375" style="211" customWidth="1"/>
    <col min="9" max="9" width="13.33203125" style="211" customWidth="1"/>
    <col min="10" max="10" width="11.5546875" style="211"/>
    <col min="11" max="11" width="24.33203125" style="211" customWidth="1"/>
    <col min="12" max="12" width="22.88671875" style="211" customWidth="1"/>
    <col min="13" max="15" width="11.5546875" style="211"/>
    <col min="16" max="16" width="33.44140625" style="211" customWidth="1"/>
    <col min="17" max="17" width="13.109375" style="211" customWidth="1"/>
    <col min="18" max="20" width="11.5546875" style="211"/>
    <col min="21" max="21" width="14.5546875" style="211" customWidth="1"/>
    <col min="22" max="22" width="11.5546875" style="211"/>
    <col min="23" max="23" width="14" style="211" bestFit="1" customWidth="1"/>
    <col min="24" max="24" width="38.5546875" style="211" hidden="1" customWidth="1"/>
    <col min="25" max="25" width="44.88671875" style="211" hidden="1" customWidth="1"/>
    <col min="26" max="26" width="6.5546875" style="211" hidden="1" customWidth="1"/>
    <col min="27" max="27" width="11.88671875" style="211" customWidth="1"/>
    <col min="28" max="28" width="10.88671875" style="211" customWidth="1"/>
    <col min="29" max="29" width="39.44140625" style="211" hidden="1" customWidth="1"/>
    <col min="30" max="30" width="6.5546875" style="211" hidden="1" customWidth="1"/>
    <col min="31" max="31" width="13.44140625" style="211" customWidth="1"/>
    <col min="32" max="32" width="11.5546875" style="211"/>
    <col min="33" max="33" width="13.44140625" style="211" customWidth="1"/>
    <col min="34" max="34" width="21.109375" style="211" customWidth="1"/>
    <col min="35" max="35" width="11.5546875" style="211"/>
    <col min="36" max="36" width="22.88671875" style="211" customWidth="1"/>
    <col min="37" max="37" width="16.109375" style="212" customWidth="1"/>
    <col min="38" max="38" width="17.88671875" style="212" bestFit="1" customWidth="1"/>
    <col min="39" max="39" width="12" style="211" bestFit="1" customWidth="1"/>
    <col min="40" max="40" width="11.5546875" style="211"/>
    <col min="41" max="16384" width="11.44140625" style="199"/>
  </cols>
  <sheetData>
    <row r="1" spans="1:298" ht="16.5" customHeight="1" x14ac:dyDescent="0.25">
      <c r="A1" s="364"/>
      <c r="B1" s="365"/>
      <c r="C1" s="365"/>
      <c r="D1" s="356" t="s">
        <v>200</v>
      </c>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56"/>
      <c r="AL1" s="358" t="s">
        <v>201</v>
      </c>
      <c r="AM1" s="358"/>
      <c r="AN1" s="358"/>
    </row>
    <row r="2" spans="1:298" ht="39.75" customHeight="1" x14ac:dyDescent="0.25">
      <c r="A2" s="366"/>
      <c r="B2" s="367"/>
      <c r="C2" s="36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8"/>
      <c r="AM2" s="358"/>
      <c r="AN2" s="358"/>
    </row>
    <row r="3" spans="1:298" x14ac:dyDescent="0.25">
      <c r="A3" s="200"/>
      <c r="B3" s="200"/>
      <c r="C3" s="201"/>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9"/>
      <c r="AM3" s="359"/>
      <c r="AN3" s="359"/>
    </row>
    <row r="4" spans="1:298" ht="26.25" customHeight="1" x14ac:dyDescent="0.25">
      <c r="A4" s="360" t="s">
        <v>202</v>
      </c>
      <c r="B4" s="360"/>
      <c r="C4" s="360"/>
      <c r="D4" s="361" t="str">
        <f>'Análisis de Contexto '!B5</f>
        <v>UNIDAD ADMINISTRATIVA</v>
      </c>
      <c r="E4" s="361"/>
      <c r="F4" s="361"/>
      <c r="G4" s="361"/>
      <c r="H4" s="361"/>
      <c r="I4" s="361"/>
      <c r="J4" s="361"/>
      <c r="K4" s="361"/>
      <c r="L4" s="361"/>
      <c r="M4" s="361"/>
      <c r="N4" s="362"/>
      <c r="O4" s="363"/>
      <c r="P4" s="363"/>
      <c r="Q4" s="363"/>
      <c r="R4" s="202"/>
      <c r="S4" s="202"/>
      <c r="T4" s="202"/>
      <c r="U4" s="202"/>
      <c r="V4" s="202"/>
      <c r="W4" s="202"/>
      <c r="X4" s="202"/>
      <c r="Y4" s="202"/>
      <c r="Z4" s="202"/>
      <c r="AA4" s="202"/>
      <c r="AB4" s="202"/>
      <c r="AC4" s="202"/>
      <c r="AD4" s="202"/>
      <c r="AE4" s="202"/>
      <c r="AF4" s="202"/>
      <c r="AG4" s="202"/>
      <c r="AH4" s="202"/>
      <c r="AI4" s="202"/>
      <c r="AJ4" s="202"/>
      <c r="AK4" s="203"/>
      <c r="AL4" s="203"/>
      <c r="AM4" s="202"/>
      <c r="AN4" s="204"/>
    </row>
    <row r="5" spans="1:298" ht="64.5" customHeight="1" x14ac:dyDescent="0.25">
      <c r="A5" s="360" t="s">
        <v>203</v>
      </c>
      <c r="B5" s="360"/>
      <c r="C5" s="360"/>
      <c r="D5" s="368" t="str">
        <f>'Análisis de Contexto '!B9</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368"/>
      <c r="F5" s="368"/>
      <c r="G5" s="368"/>
      <c r="H5" s="368"/>
      <c r="I5" s="368"/>
      <c r="J5" s="368"/>
      <c r="K5" s="368"/>
      <c r="L5" s="368"/>
      <c r="M5" s="368"/>
      <c r="N5" s="369"/>
      <c r="O5" s="205"/>
      <c r="P5" s="205"/>
      <c r="Q5" s="205"/>
      <c r="R5" s="205"/>
      <c r="S5" s="205"/>
      <c r="T5" s="205"/>
      <c r="U5" s="205"/>
      <c r="V5" s="205"/>
      <c r="W5" s="205"/>
      <c r="X5" s="205"/>
      <c r="Y5" s="205"/>
      <c r="Z5" s="205"/>
      <c r="AA5" s="205"/>
      <c r="AB5" s="205"/>
      <c r="AC5" s="205"/>
      <c r="AD5" s="205"/>
      <c r="AE5" s="205"/>
      <c r="AF5" s="205"/>
      <c r="AG5" s="205"/>
      <c r="AH5" s="205"/>
      <c r="AI5" s="205"/>
      <c r="AJ5" s="205"/>
      <c r="AK5" s="206"/>
      <c r="AL5" s="206"/>
      <c r="AM5" s="205"/>
      <c r="AN5" s="207"/>
    </row>
    <row r="6" spans="1:298" ht="49.5" customHeight="1" x14ac:dyDescent="0.25">
      <c r="A6" s="360" t="s">
        <v>204</v>
      </c>
      <c r="B6" s="360"/>
      <c r="C6" s="360"/>
      <c r="D6" s="370" t="s">
        <v>205</v>
      </c>
      <c r="E6" s="370"/>
      <c r="F6" s="370"/>
      <c r="G6" s="370"/>
      <c r="H6" s="370"/>
      <c r="I6" s="370"/>
      <c r="J6" s="370"/>
      <c r="K6" s="370"/>
      <c r="L6" s="370"/>
      <c r="M6" s="370"/>
      <c r="N6" s="371"/>
      <c r="O6" s="205"/>
      <c r="P6" s="205"/>
      <c r="Q6" s="205"/>
      <c r="R6" s="205"/>
      <c r="S6" s="205"/>
      <c r="T6" s="205"/>
      <c r="U6" s="205"/>
      <c r="V6" s="205"/>
      <c r="W6" s="205"/>
      <c r="X6" s="205"/>
      <c r="Y6" s="205"/>
      <c r="Z6" s="205"/>
      <c r="AA6" s="205"/>
      <c r="AB6" s="205"/>
      <c r="AC6" s="205"/>
      <c r="AD6" s="205"/>
      <c r="AE6" s="205"/>
      <c r="AF6" s="205"/>
      <c r="AG6" s="205"/>
      <c r="AH6" s="205"/>
      <c r="AI6" s="205"/>
      <c r="AJ6" s="205"/>
      <c r="AK6" s="206"/>
      <c r="AL6" s="206"/>
      <c r="AM6" s="205"/>
      <c r="AN6" s="207"/>
    </row>
    <row r="7" spans="1:298" x14ac:dyDescent="0.25">
      <c r="A7" s="355" t="s">
        <v>206</v>
      </c>
      <c r="B7" s="355"/>
      <c r="C7" s="355"/>
      <c r="D7" s="355"/>
      <c r="E7" s="355"/>
      <c r="F7" s="355"/>
      <c r="G7" s="355"/>
      <c r="H7" s="355"/>
      <c r="I7" s="355" t="s">
        <v>207</v>
      </c>
      <c r="J7" s="355"/>
      <c r="K7" s="355"/>
      <c r="L7" s="355"/>
      <c r="M7" s="355"/>
      <c r="N7" s="355"/>
      <c r="O7" s="355" t="s">
        <v>208</v>
      </c>
      <c r="P7" s="355"/>
      <c r="Q7" s="355"/>
      <c r="R7" s="355"/>
      <c r="S7" s="355"/>
      <c r="T7" s="355"/>
      <c r="U7" s="355"/>
      <c r="V7" s="355"/>
      <c r="W7" s="355"/>
      <c r="X7" s="355" t="s">
        <v>209</v>
      </c>
      <c r="Y7" s="355"/>
      <c r="Z7" s="355"/>
      <c r="AA7" s="355"/>
      <c r="AB7" s="355"/>
      <c r="AC7" s="355"/>
      <c r="AD7" s="355"/>
      <c r="AE7" s="355"/>
      <c r="AF7" s="355"/>
      <c r="AG7" s="355"/>
      <c r="AH7" s="355"/>
      <c r="AI7" s="355" t="s">
        <v>210</v>
      </c>
      <c r="AJ7" s="355"/>
      <c r="AK7" s="355"/>
      <c r="AL7" s="355"/>
      <c r="AM7" s="355"/>
      <c r="AN7" s="355"/>
    </row>
    <row r="8" spans="1:298" ht="16.5" customHeight="1" x14ac:dyDescent="0.25">
      <c r="A8" s="372" t="s">
        <v>211</v>
      </c>
      <c r="B8" s="355" t="s">
        <v>212</v>
      </c>
      <c r="C8" s="355" t="s">
        <v>154</v>
      </c>
      <c r="D8" s="355" t="s">
        <v>213</v>
      </c>
      <c r="E8" s="355" t="s">
        <v>158</v>
      </c>
      <c r="F8" s="355" t="s">
        <v>160</v>
      </c>
      <c r="G8" s="355" t="s">
        <v>162</v>
      </c>
      <c r="H8" s="355" t="s">
        <v>214</v>
      </c>
      <c r="I8" s="355" t="s">
        <v>215</v>
      </c>
      <c r="J8" s="355" t="s">
        <v>216</v>
      </c>
      <c r="K8" s="355" t="s">
        <v>217</v>
      </c>
      <c r="L8" s="355" t="s">
        <v>218</v>
      </c>
      <c r="M8" s="355" t="s">
        <v>216</v>
      </c>
      <c r="N8" s="355" t="s">
        <v>168</v>
      </c>
      <c r="O8" s="374" t="s">
        <v>219</v>
      </c>
      <c r="P8" s="355" t="s">
        <v>170</v>
      </c>
      <c r="Q8" s="355" t="s">
        <v>172</v>
      </c>
      <c r="R8" s="355" t="s">
        <v>220</v>
      </c>
      <c r="S8" s="355"/>
      <c r="T8" s="355"/>
      <c r="U8" s="355"/>
      <c r="V8" s="355"/>
      <c r="W8" s="355"/>
      <c r="X8" s="374" t="s">
        <v>221</v>
      </c>
      <c r="Y8" s="374" t="s">
        <v>222</v>
      </c>
      <c r="Z8" s="374" t="s">
        <v>216</v>
      </c>
      <c r="AA8" s="208"/>
      <c r="AB8" s="208"/>
      <c r="AC8" s="374" t="s">
        <v>223</v>
      </c>
      <c r="AD8" s="374" t="s">
        <v>216</v>
      </c>
      <c r="AE8" s="208"/>
      <c r="AF8" s="208"/>
      <c r="AG8" s="374" t="s">
        <v>224</v>
      </c>
      <c r="AH8" s="374" t="s">
        <v>188</v>
      </c>
      <c r="AI8" s="355" t="s">
        <v>210</v>
      </c>
      <c r="AJ8" s="355" t="s">
        <v>225</v>
      </c>
      <c r="AK8" s="373" t="s">
        <v>226</v>
      </c>
      <c r="AL8" s="373" t="s">
        <v>227</v>
      </c>
      <c r="AM8" s="355" t="s">
        <v>228</v>
      </c>
      <c r="AN8" s="355" t="s">
        <v>192</v>
      </c>
    </row>
    <row r="9" spans="1:298" s="210" customFormat="1" ht="94.5" customHeight="1" x14ac:dyDescent="0.3">
      <c r="A9" s="372"/>
      <c r="B9" s="355"/>
      <c r="C9" s="355"/>
      <c r="D9" s="355"/>
      <c r="E9" s="355"/>
      <c r="F9" s="355"/>
      <c r="G9" s="355"/>
      <c r="H9" s="355"/>
      <c r="I9" s="355"/>
      <c r="J9" s="355"/>
      <c r="K9" s="355"/>
      <c r="L9" s="355"/>
      <c r="M9" s="355"/>
      <c r="N9" s="355"/>
      <c r="O9" s="374"/>
      <c r="P9" s="355"/>
      <c r="Q9" s="355"/>
      <c r="R9" s="208" t="s">
        <v>229</v>
      </c>
      <c r="S9" s="208" t="s">
        <v>230</v>
      </c>
      <c r="T9" s="208" t="s">
        <v>231</v>
      </c>
      <c r="U9" s="208" t="s">
        <v>232</v>
      </c>
      <c r="V9" s="208" t="s">
        <v>233</v>
      </c>
      <c r="W9" s="208" t="s">
        <v>234</v>
      </c>
      <c r="X9" s="374"/>
      <c r="Y9" s="374"/>
      <c r="Z9" s="374"/>
      <c r="AA9" s="208" t="s">
        <v>235</v>
      </c>
      <c r="AB9" s="208" t="s">
        <v>216</v>
      </c>
      <c r="AC9" s="374"/>
      <c r="AD9" s="374"/>
      <c r="AE9" s="208" t="s">
        <v>223</v>
      </c>
      <c r="AF9" s="208" t="s">
        <v>216</v>
      </c>
      <c r="AG9" s="374"/>
      <c r="AH9" s="374"/>
      <c r="AI9" s="355"/>
      <c r="AJ9" s="355"/>
      <c r="AK9" s="373"/>
      <c r="AL9" s="373"/>
      <c r="AM9" s="355"/>
      <c r="AN9" s="355"/>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c r="IY9" s="209"/>
      <c r="IZ9" s="209"/>
      <c r="JA9" s="209"/>
      <c r="JB9" s="209"/>
      <c r="JC9" s="209"/>
      <c r="JD9" s="209"/>
      <c r="JE9" s="209"/>
      <c r="JF9" s="209"/>
      <c r="JG9" s="209"/>
      <c r="JH9" s="209"/>
      <c r="JI9" s="209"/>
      <c r="JJ9" s="209"/>
      <c r="JK9" s="209"/>
      <c r="JL9" s="209"/>
      <c r="JM9" s="209"/>
      <c r="JN9" s="209"/>
      <c r="JO9" s="209"/>
      <c r="JP9" s="209"/>
      <c r="JQ9" s="209"/>
      <c r="JR9" s="209"/>
      <c r="JS9" s="209"/>
      <c r="JT9" s="209"/>
      <c r="JU9" s="209"/>
      <c r="JV9" s="209"/>
      <c r="JW9" s="209"/>
      <c r="JX9" s="209"/>
      <c r="JY9" s="209"/>
      <c r="JZ9" s="209"/>
      <c r="KA9" s="209"/>
      <c r="KB9" s="209"/>
      <c r="KC9" s="209"/>
      <c r="KD9" s="209"/>
      <c r="KE9" s="209"/>
      <c r="KF9" s="209"/>
      <c r="KG9" s="209"/>
      <c r="KH9" s="209"/>
      <c r="KI9" s="209"/>
      <c r="KJ9" s="209"/>
      <c r="KK9" s="209"/>
      <c r="KL9" s="209"/>
    </row>
    <row r="10" spans="1:298" ht="40.200000000000003" customHeight="1" x14ac:dyDescent="0.25">
      <c r="A10" s="341">
        <v>1</v>
      </c>
      <c r="B10" s="337" t="s">
        <v>236</v>
      </c>
      <c r="C10" s="346" t="s">
        <v>237</v>
      </c>
      <c r="D10" s="347" t="s">
        <v>238</v>
      </c>
      <c r="E10" s="350" t="s">
        <v>239</v>
      </c>
      <c r="F10" s="337" t="s">
        <v>240</v>
      </c>
      <c r="G10" s="342" t="s">
        <v>241</v>
      </c>
      <c r="H10" s="341">
        <v>25</v>
      </c>
      <c r="I10" s="341" t="str">
        <f>IF(H10&lt;=2,'Tabla probabilidad'!$B$5,IF(H10&lt;=24,'Tabla probabilidad'!$B$6,IF(H10&lt;=500,'Tabla probabilidad'!$B$7,IF(H10&lt;=5000,'Tabla probabilidad'!$B$8,IF(H10&gt;5000,'Tabla probabilidad'!$B$9)))))</f>
        <v>Media</v>
      </c>
      <c r="J10" s="344">
        <f>IF(H10&lt;=2,'Tabla probabilidad'!$D$5,IF(H10&lt;=24,'Tabla probabilidad'!$D$6,IF(H10&lt;=500,'Tabla probabilidad'!$D$7,IF(H10&lt;=5000,'Tabla probabilidad'!$D$8,IF(H10&gt;5000,'Tabla probabilidad'!$D$9)))))</f>
        <v>0.6</v>
      </c>
      <c r="K10" s="342" t="s">
        <v>242</v>
      </c>
      <c r="L10" s="341"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341"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341" t="str">
        <f>VLOOKUP((I10&amp;L10),Hoja1!$B$4:$C$28,2,0)</f>
        <v>Moderado</v>
      </c>
      <c r="O10" s="188">
        <v>1</v>
      </c>
      <c r="P10" s="184" t="s">
        <v>243</v>
      </c>
      <c r="Q10" s="186" t="str">
        <f t="shared" ref="Q10:Q40" si="0">IF(R10="Preventivo","Probabilidad",IF(R10="Detectivo","Probabilidad", IF(R10="Correctivo","Impacto")))</f>
        <v>Probabilidad</v>
      </c>
      <c r="R10" s="189" t="s">
        <v>244</v>
      </c>
      <c r="S10" s="188" t="s">
        <v>245</v>
      </c>
      <c r="T10" s="190">
        <f>VLOOKUP(R10&amp;S10,Hoja1!$Q$4:$R$9,2,0)</f>
        <v>0.45</v>
      </c>
      <c r="U10" s="189" t="s">
        <v>246</v>
      </c>
      <c r="V10" s="189" t="s">
        <v>247</v>
      </c>
      <c r="W10" s="189" t="s">
        <v>248</v>
      </c>
      <c r="X10" s="190">
        <f>IF(Q10="Probabilidad",($J$10*T10),IF(Q10="Impacto"," "))</f>
        <v>0.27</v>
      </c>
      <c r="Y10" s="190" t="str">
        <f>IF(Z10&lt;=20%,'Tabla probabilidad'!$B$5,IF(Z10&lt;=40%,'Tabla probabilidad'!$B$6,IF(Z10&lt;=60%,'Tabla probabilidad'!$B$7,IF(Z10&lt;=80%,'Tabla probabilidad'!$B$8,IF(Z10&lt;=100%,'Tabla probabilidad'!$B$9)))))</f>
        <v>Baja</v>
      </c>
      <c r="Z10" s="190">
        <f>IF(R10="Preventivo",(J10-(J10*T10)),IF(R10="Detectivo",(J10-(J10*T10)),IF(R10="Correctivo",(J10))))</f>
        <v>0.32999999999999996</v>
      </c>
      <c r="AA10" s="344" t="str">
        <f>IF(AB10&lt;=20%,'Tabla probabilidad'!$B$5,IF(AB10&lt;=40%,'Tabla probabilidad'!$B$6,IF(AB10&lt;=60%,'Tabla probabilidad'!$B$7,IF(AB10&lt;=80%,'Tabla probabilidad'!$B$8,IF(AB10&lt;=100%,'Tabla probabilidad'!$B$9)))))</f>
        <v>Baja</v>
      </c>
      <c r="AB10" s="344">
        <f>AVERAGE(Z10:Z14)</f>
        <v>0.32999999999999996</v>
      </c>
      <c r="AC10" s="190" t="str">
        <f t="shared" ref="AC10:AC29" si="1">IF(AD10&lt;=20%,"Leve",IF(AD10&lt;=40%,"Menor",IF(AD10&lt;=60%,"Moderado",IF(AD10&lt;=80%,"Mayor",IF(AD10&lt;=100%,"Catastrófico")))))</f>
        <v>Moderado</v>
      </c>
      <c r="AD10" s="190">
        <f>IF(Q10="Probabilidad",(($M$10-0)),IF(Q10="Impacto",($M$10-($M$10*T10))))</f>
        <v>0.6</v>
      </c>
      <c r="AE10" s="344" t="str">
        <f>IF(AF10&lt;=20%,"Leve",IF(AF10&lt;=40%,"Menor",IF(AF10&lt;=60%,"Moderado",IF(AF10&lt;=80%,"Mayor",IF(AF10&lt;=100%,"Catastrófico")))))</f>
        <v>Moderado</v>
      </c>
      <c r="AF10" s="344">
        <f>AVERAGE(AD10:AD14)</f>
        <v>0.6</v>
      </c>
      <c r="AG10" s="341" t="str">
        <f>VLOOKUP(AA10&amp;AE10,Hoja1!$B$4:$C$28,2,0)</f>
        <v>Moderado</v>
      </c>
      <c r="AH10" s="342" t="s">
        <v>249</v>
      </c>
      <c r="AI10" s="353" t="s">
        <v>250</v>
      </c>
      <c r="AJ10" s="353" t="s">
        <v>251</v>
      </c>
      <c r="AK10" s="354">
        <v>44560</v>
      </c>
      <c r="AL10" s="354">
        <v>44377</v>
      </c>
      <c r="AM10" s="353" t="s">
        <v>250</v>
      </c>
      <c r="AN10" s="346" t="s">
        <v>252</v>
      </c>
      <c r="AO10" s="187"/>
      <c r="AP10" s="187"/>
      <c r="AQ10" s="187"/>
      <c r="AR10" s="187"/>
      <c r="AS10" s="187"/>
      <c r="AT10" s="187"/>
      <c r="AU10" s="187"/>
      <c r="AV10" s="187"/>
      <c r="AW10" s="187"/>
      <c r="AX10" s="187"/>
      <c r="AY10" s="187"/>
      <c r="AZ10" s="187"/>
      <c r="BA10" s="187"/>
      <c r="BB10" s="187"/>
      <c r="BC10" s="187"/>
      <c r="BD10" s="187"/>
      <c r="BE10" s="187"/>
      <c r="BF10" s="187"/>
      <c r="BG10" s="187"/>
      <c r="BH10" s="187"/>
      <c r="BI10" s="187"/>
      <c r="BJ10" s="187"/>
      <c r="BK10" s="187"/>
      <c r="BL10" s="187"/>
      <c r="BM10" s="187"/>
      <c r="BN10" s="187"/>
      <c r="BO10" s="187"/>
      <c r="BP10" s="187"/>
      <c r="BQ10" s="187"/>
      <c r="BR10" s="187"/>
      <c r="BS10" s="187"/>
      <c r="BT10" s="187"/>
      <c r="BU10" s="187"/>
      <c r="BV10" s="187"/>
      <c r="BW10" s="187"/>
      <c r="BX10" s="187"/>
      <c r="BY10" s="187"/>
      <c r="BZ10" s="187"/>
      <c r="CA10" s="187"/>
      <c r="CB10" s="187"/>
      <c r="CC10" s="187"/>
      <c r="CD10" s="187"/>
      <c r="CE10" s="187"/>
      <c r="CF10" s="187"/>
      <c r="CG10" s="187"/>
      <c r="CH10" s="187"/>
      <c r="CI10" s="187"/>
      <c r="CJ10" s="187"/>
      <c r="CK10" s="187"/>
      <c r="CL10" s="187"/>
      <c r="CM10" s="187"/>
      <c r="CN10" s="187"/>
      <c r="CO10" s="187"/>
      <c r="CP10" s="187"/>
      <c r="CQ10" s="187"/>
      <c r="CR10" s="187"/>
      <c r="CS10" s="187"/>
      <c r="CT10" s="187"/>
      <c r="CU10" s="187"/>
      <c r="CV10" s="187"/>
      <c r="CW10" s="187"/>
      <c r="CX10" s="187"/>
      <c r="CY10" s="187"/>
      <c r="CZ10" s="187"/>
      <c r="DA10" s="187"/>
      <c r="DB10" s="187"/>
      <c r="DC10" s="187"/>
      <c r="DD10" s="187"/>
      <c r="DE10" s="187"/>
      <c r="DF10" s="187"/>
      <c r="DG10" s="187"/>
      <c r="DH10" s="187"/>
      <c r="DI10" s="187"/>
      <c r="DJ10" s="187"/>
      <c r="DK10" s="187"/>
      <c r="DL10" s="187"/>
      <c r="DM10" s="187"/>
      <c r="DN10" s="187"/>
      <c r="DO10" s="187"/>
      <c r="DP10" s="187"/>
      <c r="DQ10" s="187"/>
      <c r="DR10" s="187"/>
      <c r="DS10" s="187"/>
      <c r="DT10" s="187"/>
      <c r="DU10" s="187"/>
      <c r="DV10" s="187"/>
      <c r="DW10" s="187"/>
      <c r="DX10" s="187"/>
      <c r="DY10" s="187"/>
      <c r="DZ10" s="187"/>
      <c r="EA10" s="187"/>
      <c r="EB10" s="187"/>
      <c r="EC10" s="187"/>
      <c r="ED10" s="187"/>
      <c r="EE10" s="187"/>
      <c r="EF10" s="187"/>
      <c r="EG10" s="187"/>
      <c r="EH10" s="187"/>
      <c r="EI10" s="187"/>
      <c r="EJ10" s="187"/>
      <c r="EK10" s="187"/>
      <c r="EL10" s="187"/>
      <c r="EM10" s="187"/>
      <c r="EN10" s="187"/>
      <c r="EO10" s="187"/>
      <c r="EP10" s="187"/>
      <c r="EQ10" s="187"/>
      <c r="ER10" s="187"/>
      <c r="ES10" s="187"/>
      <c r="ET10" s="187"/>
      <c r="EU10" s="187"/>
      <c r="EV10" s="187"/>
      <c r="EW10" s="187"/>
      <c r="EX10" s="187"/>
      <c r="EY10" s="187"/>
      <c r="EZ10" s="187"/>
      <c r="FA10" s="187"/>
      <c r="FB10" s="187"/>
      <c r="FC10" s="187"/>
      <c r="FD10" s="187"/>
      <c r="FE10" s="187"/>
      <c r="FF10" s="187"/>
      <c r="FG10" s="187"/>
      <c r="FH10" s="187"/>
      <c r="FI10" s="187"/>
      <c r="FJ10" s="187"/>
      <c r="FK10" s="187"/>
      <c r="FL10" s="187"/>
      <c r="FM10" s="187"/>
      <c r="FN10" s="187"/>
      <c r="FO10" s="187"/>
      <c r="FP10" s="187"/>
      <c r="FQ10" s="187"/>
      <c r="FR10" s="187"/>
      <c r="FS10" s="187"/>
      <c r="FT10" s="187"/>
      <c r="FU10" s="187"/>
      <c r="FV10" s="187"/>
      <c r="FW10" s="187"/>
      <c r="FX10" s="187"/>
      <c r="FY10" s="187"/>
      <c r="FZ10" s="187"/>
      <c r="GA10" s="187"/>
      <c r="GB10" s="187"/>
      <c r="GC10" s="187"/>
      <c r="GD10" s="187"/>
      <c r="GE10" s="187"/>
      <c r="GF10" s="187"/>
      <c r="GG10" s="187"/>
      <c r="GH10" s="187"/>
      <c r="GI10" s="187"/>
      <c r="GJ10" s="187"/>
      <c r="GK10" s="187"/>
      <c r="GL10" s="187"/>
      <c r="GM10" s="187"/>
      <c r="GN10" s="187"/>
      <c r="GO10" s="187"/>
      <c r="GP10" s="187"/>
      <c r="GQ10" s="187"/>
      <c r="GR10" s="187"/>
      <c r="GS10" s="187"/>
      <c r="GT10" s="187"/>
      <c r="GU10" s="187"/>
      <c r="GV10" s="187"/>
      <c r="GW10" s="187"/>
      <c r="GX10" s="187"/>
      <c r="GY10" s="187"/>
      <c r="GZ10" s="187"/>
      <c r="HA10" s="187"/>
      <c r="HB10" s="187"/>
      <c r="HC10" s="187"/>
      <c r="HD10" s="187"/>
      <c r="HE10" s="187"/>
      <c r="HF10" s="187"/>
      <c r="HG10" s="187"/>
      <c r="HH10" s="187"/>
      <c r="HI10" s="187"/>
      <c r="HJ10" s="187"/>
      <c r="HK10" s="187"/>
      <c r="HL10" s="187"/>
      <c r="HM10" s="187"/>
      <c r="HN10" s="187"/>
      <c r="HO10" s="187"/>
      <c r="HP10" s="187"/>
      <c r="HQ10" s="187"/>
      <c r="HR10" s="187"/>
      <c r="HS10" s="187"/>
      <c r="HT10" s="187"/>
      <c r="HU10" s="187"/>
      <c r="HV10" s="187"/>
      <c r="HW10" s="187"/>
      <c r="HX10" s="187"/>
      <c r="HY10" s="187"/>
      <c r="HZ10" s="187"/>
      <c r="IA10" s="187"/>
      <c r="IB10" s="187"/>
      <c r="IC10" s="187"/>
      <c r="ID10" s="187"/>
      <c r="IE10" s="187"/>
      <c r="IF10" s="187"/>
      <c r="IG10" s="187"/>
      <c r="IH10" s="187"/>
      <c r="II10" s="187"/>
      <c r="IJ10" s="187"/>
      <c r="IK10" s="187"/>
      <c r="IL10" s="187"/>
      <c r="IM10" s="187"/>
      <c r="IN10" s="187"/>
      <c r="IO10" s="187"/>
      <c r="IP10" s="187"/>
      <c r="IQ10" s="187"/>
      <c r="IR10" s="187"/>
      <c r="IS10" s="187"/>
      <c r="IT10" s="187"/>
      <c r="IU10" s="187"/>
      <c r="IV10" s="187"/>
      <c r="IW10" s="187"/>
      <c r="IX10" s="187"/>
      <c r="IY10" s="187"/>
      <c r="IZ10" s="187"/>
      <c r="JA10" s="187"/>
      <c r="JB10" s="187"/>
      <c r="JC10" s="187"/>
      <c r="JD10" s="187"/>
      <c r="JE10" s="187"/>
      <c r="JF10" s="187"/>
      <c r="JG10" s="187"/>
      <c r="JH10" s="187"/>
      <c r="JI10" s="187"/>
      <c r="JJ10" s="187"/>
      <c r="JK10" s="187"/>
      <c r="JL10" s="187"/>
      <c r="JM10" s="187"/>
      <c r="JN10" s="187"/>
      <c r="JO10" s="187"/>
      <c r="JP10" s="187"/>
      <c r="JQ10" s="187"/>
      <c r="JR10" s="187"/>
      <c r="JS10" s="187"/>
      <c r="JT10" s="187"/>
      <c r="JU10" s="187"/>
      <c r="JV10" s="187"/>
      <c r="JW10" s="187"/>
      <c r="JX10" s="187"/>
      <c r="JY10" s="187"/>
      <c r="JZ10" s="187"/>
      <c r="KA10" s="187"/>
      <c r="KB10" s="187"/>
      <c r="KC10" s="187"/>
      <c r="KD10" s="187"/>
      <c r="KE10" s="187"/>
      <c r="KF10" s="187"/>
      <c r="KG10" s="187"/>
      <c r="KH10" s="187"/>
      <c r="KI10" s="187"/>
      <c r="KJ10" s="187"/>
      <c r="KK10" s="187"/>
      <c r="KL10" s="187"/>
    </row>
    <row r="11" spans="1:298" ht="40.200000000000003" customHeight="1" x14ac:dyDescent="0.25">
      <c r="A11" s="341"/>
      <c r="B11" s="338"/>
      <c r="C11" s="342"/>
      <c r="D11" s="348"/>
      <c r="E11" s="351"/>
      <c r="F11" s="338"/>
      <c r="G11" s="342"/>
      <c r="H11" s="341"/>
      <c r="I11" s="341"/>
      <c r="J11" s="344"/>
      <c r="K11" s="342"/>
      <c r="L11" s="341"/>
      <c r="M11" s="341"/>
      <c r="N11" s="341"/>
      <c r="O11" s="188">
        <v>2</v>
      </c>
      <c r="P11" s="184" t="s">
        <v>253</v>
      </c>
      <c r="Q11" s="186" t="str">
        <f t="shared" si="0"/>
        <v>Probabilidad</v>
      </c>
      <c r="R11" s="189" t="s">
        <v>244</v>
      </c>
      <c r="S11" s="188" t="s">
        <v>245</v>
      </c>
      <c r="T11" s="190">
        <f>VLOOKUP(R11&amp;S11,Hoja1!$Q$4:$R$9,2,0)</f>
        <v>0.45</v>
      </c>
      <c r="U11" s="189" t="s">
        <v>246</v>
      </c>
      <c r="V11" s="189" t="s">
        <v>247</v>
      </c>
      <c r="W11" s="189" t="s">
        <v>248</v>
      </c>
      <c r="X11" s="190">
        <f>IF(Q11="Probabilidad",($J$10*T11),IF(Q11="Impacto"," "))</f>
        <v>0.27</v>
      </c>
      <c r="Y11" s="190" t="str">
        <f>IF(Z11&lt;=20%,'Tabla probabilidad'!$B$5,IF(Z11&lt;=40%,'Tabla probabilidad'!$B$6,IF(Z11&lt;=60%,'Tabla probabilidad'!$B$7,IF(Z11&lt;=80%,'Tabla probabilidad'!$B$8,IF(Z11&lt;=100%,'Tabla probabilidad'!$B$9)))))</f>
        <v>Baja</v>
      </c>
      <c r="Z11" s="190">
        <f>IF(R11="Preventivo",(J10-(J10*T11)),IF(R11="Detectivo",(J10-(J10*T11)),IF(R11="Correctivo",(J10))))</f>
        <v>0.32999999999999996</v>
      </c>
      <c r="AA11" s="344"/>
      <c r="AB11" s="344"/>
      <c r="AC11" s="190" t="str">
        <f t="shared" si="1"/>
        <v>Moderado</v>
      </c>
      <c r="AD11" s="190">
        <f t="shared" ref="AD11:AD14" si="2">IF(Q11="Probabilidad",(($M$10-0)),IF(Q11="Impacto",($M$10-($M$10*T11))))</f>
        <v>0.6</v>
      </c>
      <c r="AE11" s="344"/>
      <c r="AF11" s="344"/>
      <c r="AG11" s="341"/>
      <c r="AH11" s="342"/>
      <c r="AI11" s="341"/>
      <c r="AJ11" s="341"/>
      <c r="AK11" s="345"/>
      <c r="AL11" s="345"/>
      <c r="AM11" s="341"/>
      <c r="AN11" s="342"/>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c r="GY11" s="187"/>
      <c r="GZ11" s="187"/>
      <c r="HA11" s="187"/>
      <c r="HB11" s="187"/>
      <c r="HC11" s="187"/>
      <c r="HD11" s="187"/>
      <c r="HE11" s="187"/>
      <c r="HF11" s="187"/>
      <c r="HG11" s="187"/>
      <c r="HH11" s="187"/>
      <c r="HI11" s="187"/>
      <c r="HJ11" s="187"/>
      <c r="HK11" s="187"/>
      <c r="HL11" s="187"/>
      <c r="HM11" s="187"/>
      <c r="HN11" s="187"/>
      <c r="HO11" s="187"/>
      <c r="HP11" s="187"/>
      <c r="HQ11" s="187"/>
      <c r="HR11" s="187"/>
      <c r="HS11" s="187"/>
      <c r="HT11" s="187"/>
      <c r="HU11" s="187"/>
      <c r="HV11" s="187"/>
      <c r="HW11" s="187"/>
      <c r="HX11" s="187"/>
      <c r="HY11" s="187"/>
      <c r="HZ11" s="187"/>
      <c r="IA11" s="187"/>
      <c r="IB11" s="187"/>
      <c r="IC11" s="187"/>
      <c r="ID11" s="187"/>
      <c r="IE11" s="187"/>
      <c r="IF11" s="187"/>
      <c r="IG11" s="187"/>
      <c r="IH11" s="187"/>
      <c r="II11" s="187"/>
      <c r="IJ11" s="187"/>
      <c r="IK11" s="187"/>
      <c r="IL11" s="187"/>
      <c r="IM11" s="187"/>
      <c r="IN11" s="187"/>
      <c r="IO11" s="187"/>
      <c r="IP11" s="187"/>
      <c r="IQ11" s="187"/>
      <c r="IR11" s="187"/>
      <c r="IS11" s="187"/>
      <c r="IT11" s="187"/>
      <c r="IU11" s="187"/>
      <c r="IV11" s="187"/>
      <c r="IW11" s="187"/>
      <c r="IX11" s="187"/>
      <c r="IY11" s="187"/>
      <c r="IZ11" s="187"/>
      <c r="JA11" s="187"/>
      <c r="JB11" s="187"/>
      <c r="JC11" s="187"/>
      <c r="JD11" s="187"/>
      <c r="JE11" s="187"/>
      <c r="JF11" s="187"/>
      <c r="JG11" s="187"/>
      <c r="JH11" s="187"/>
      <c r="JI11" s="187"/>
      <c r="JJ11" s="187"/>
      <c r="JK11" s="187"/>
      <c r="JL11" s="187"/>
      <c r="JM11" s="187"/>
      <c r="JN11" s="187"/>
      <c r="JO11" s="187"/>
      <c r="JP11" s="187"/>
      <c r="JQ11" s="187"/>
      <c r="JR11" s="187"/>
      <c r="JS11" s="187"/>
      <c r="JT11" s="187"/>
      <c r="JU11" s="187"/>
      <c r="JV11" s="187"/>
      <c r="JW11" s="187"/>
      <c r="JX11" s="187"/>
      <c r="JY11" s="187"/>
      <c r="JZ11" s="187"/>
      <c r="KA11" s="187"/>
      <c r="KB11" s="187"/>
      <c r="KC11" s="187"/>
      <c r="KD11" s="187"/>
      <c r="KE11" s="187"/>
      <c r="KF11" s="187"/>
      <c r="KG11" s="187"/>
      <c r="KH11" s="187"/>
      <c r="KI11" s="187"/>
      <c r="KJ11" s="187"/>
      <c r="KK11" s="187"/>
      <c r="KL11" s="187"/>
    </row>
    <row r="12" spans="1:298" ht="40.200000000000003" customHeight="1" x14ac:dyDescent="0.25">
      <c r="A12" s="341"/>
      <c r="B12" s="338"/>
      <c r="C12" s="342"/>
      <c r="D12" s="348"/>
      <c r="E12" s="351"/>
      <c r="F12" s="338"/>
      <c r="G12" s="342"/>
      <c r="H12" s="341"/>
      <c r="I12" s="341"/>
      <c r="J12" s="344"/>
      <c r="K12" s="342"/>
      <c r="L12" s="341"/>
      <c r="M12" s="341"/>
      <c r="N12" s="341"/>
      <c r="O12" s="188">
        <v>3</v>
      </c>
      <c r="P12" s="184" t="s">
        <v>254</v>
      </c>
      <c r="Q12" s="186" t="str">
        <f t="shared" si="0"/>
        <v>Probabilidad</v>
      </c>
      <c r="R12" s="189" t="s">
        <v>244</v>
      </c>
      <c r="S12" s="188" t="s">
        <v>245</v>
      </c>
      <c r="T12" s="190">
        <f>VLOOKUP(R12&amp;S12,Hoja1!$Q$4:$R$9,2,0)</f>
        <v>0.45</v>
      </c>
      <c r="U12" s="189" t="s">
        <v>246</v>
      </c>
      <c r="V12" s="189" t="s">
        <v>247</v>
      </c>
      <c r="W12" s="189" t="s">
        <v>248</v>
      </c>
      <c r="X12" s="190">
        <f t="shared" ref="X12:X14" si="3">IF(Q12="Probabilidad",($J$10*T12),IF(Q12="Impacto"," "))</f>
        <v>0.27</v>
      </c>
      <c r="Y12" s="190" t="str">
        <f>IF(Z12&lt;=20%,'Tabla probabilidad'!$B$5,IF(Z12&lt;=40%,'Tabla probabilidad'!$B$6,IF(Z12&lt;=60%,'Tabla probabilidad'!$B$7,IF(Z12&lt;=80%,'Tabla probabilidad'!$B$8,IF(Z12&lt;=100%,'Tabla probabilidad'!$B$9)))))</f>
        <v>Baja</v>
      </c>
      <c r="Z12" s="190">
        <f>IF(R12="Preventivo",(J10-(J10*T12)),IF(R12="Detectivo",(J10-(J10*T12)),IF(R12="Correctivo",(J10))))</f>
        <v>0.32999999999999996</v>
      </c>
      <c r="AA12" s="344"/>
      <c r="AB12" s="344"/>
      <c r="AC12" s="190" t="str">
        <f t="shared" si="1"/>
        <v>Moderado</v>
      </c>
      <c r="AD12" s="190">
        <f t="shared" si="2"/>
        <v>0.6</v>
      </c>
      <c r="AE12" s="344"/>
      <c r="AF12" s="344"/>
      <c r="AG12" s="341"/>
      <c r="AH12" s="342"/>
      <c r="AI12" s="341"/>
      <c r="AJ12" s="341"/>
      <c r="AK12" s="345"/>
      <c r="AL12" s="345"/>
      <c r="AM12" s="341"/>
      <c r="AN12" s="342"/>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c r="GY12" s="187"/>
      <c r="GZ12" s="187"/>
      <c r="HA12" s="187"/>
      <c r="HB12" s="187"/>
      <c r="HC12" s="187"/>
      <c r="HD12" s="187"/>
      <c r="HE12" s="187"/>
      <c r="HF12" s="187"/>
      <c r="HG12" s="187"/>
      <c r="HH12" s="187"/>
      <c r="HI12" s="187"/>
      <c r="HJ12" s="187"/>
      <c r="HK12" s="187"/>
      <c r="HL12" s="187"/>
      <c r="HM12" s="187"/>
      <c r="HN12" s="187"/>
      <c r="HO12" s="187"/>
      <c r="HP12" s="187"/>
      <c r="HQ12" s="187"/>
      <c r="HR12" s="187"/>
      <c r="HS12" s="187"/>
      <c r="HT12" s="187"/>
      <c r="HU12" s="187"/>
      <c r="HV12" s="187"/>
      <c r="HW12" s="187"/>
      <c r="HX12" s="187"/>
      <c r="HY12" s="187"/>
      <c r="HZ12" s="187"/>
      <c r="IA12" s="187"/>
      <c r="IB12" s="187"/>
      <c r="IC12" s="187"/>
      <c r="ID12" s="187"/>
      <c r="IE12" s="187"/>
      <c r="IF12" s="187"/>
      <c r="IG12" s="187"/>
      <c r="IH12" s="187"/>
      <c r="II12" s="187"/>
      <c r="IJ12" s="187"/>
      <c r="IK12" s="187"/>
      <c r="IL12" s="187"/>
      <c r="IM12" s="187"/>
      <c r="IN12" s="187"/>
      <c r="IO12" s="187"/>
      <c r="IP12" s="187"/>
      <c r="IQ12" s="187"/>
      <c r="IR12" s="187"/>
      <c r="IS12" s="187"/>
      <c r="IT12" s="187"/>
      <c r="IU12" s="187"/>
      <c r="IV12" s="187"/>
      <c r="IW12" s="187"/>
      <c r="IX12" s="187"/>
      <c r="IY12" s="187"/>
      <c r="IZ12" s="187"/>
      <c r="JA12" s="187"/>
      <c r="JB12" s="187"/>
      <c r="JC12" s="187"/>
      <c r="JD12" s="187"/>
      <c r="JE12" s="187"/>
      <c r="JF12" s="187"/>
      <c r="JG12" s="187"/>
      <c r="JH12" s="187"/>
      <c r="JI12" s="187"/>
      <c r="JJ12" s="187"/>
      <c r="JK12" s="187"/>
      <c r="JL12" s="187"/>
      <c r="JM12" s="187"/>
      <c r="JN12" s="187"/>
      <c r="JO12" s="187"/>
      <c r="JP12" s="187"/>
      <c r="JQ12" s="187"/>
      <c r="JR12" s="187"/>
      <c r="JS12" s="187"/>
      <c r="JT12" s="187"/>
      <c r="JU12" s="187"/>
      <c r="JV12" s="187"/>
      <c r="JW12" s="187"/>
      <c r="JX12" s="187"/>
      <c r="JY12" s="187"/>
      <c r="JZ12" s="187"/>
      <c r="KA12" s="187"/>
      <c r="KB12" s="187"/>
      <c r="KC12" s="187"/>
      <c r="KD12" s="187"/>
      <c r="KE12" s="187"/>
      <c r="KF12" s="187"/>
      <c r="KG12" s="187"/>
      <c r="KH12" s="187"/>
      <c r="KI12" s="187"/>
      <c r="KJ12" s="187"/>
      <c r="KK12" s="187"/>
      <c r="KL12" s="187"/>
    </row>
    <row r="13" spans="1:298" ht="40.200000000000003" customHeight="1" x14ac:dyDescent="0.25">
      <c r="A13" s="341"/>
      <c r="B13" s="338"/>
      <c r="C13" s="342"/>
      <c r="D13" s="348"/>
      <c r="E13" s="351"/>
      <c r="F13" s="338"/>
      <c r="G13" s="342"/>
      <c r="H13" s="341"/>
      <c r="I13" s="341"/>
      <c r="J13" s="344"/>
      <c r="K13" s="342"/>
      <c r="L13" s="341"/>
      <c r="M13" s="341"/>
      <c r="N13" s="341"/>
      <c r="O13" s="188">
        <v>4</v>
      </c>
      <c r="P13" s="184" t="s">
        <v>255</v>
      </c>
      <c r="Q13" s="186" t="str">
        <f t="shared" si="0"/>
        <v>Probabilidad</v>
      </c>
      <c r="R13" s="189" t="s">
        <v>244</v>
      </c>
      <c r="S13" s="188" t="s">
        <v>245</v>
      </c>
      <c r="T13" s="190">
        <f>VLOOKUP(R13&amp;S13,Hoja1!$Q$4:$R$9,2,0)</f>
        <v>0.45</v>
      </c>
      <c r="U13" s="189" t="s">
        <v>246</v>
      </c>
      <c r="V13" s="189" t="s">
        <v>247</v>
      </c>
      <c r="W13" s="189" t="s">
        <v>248</v>
      </c>
      <c r="X13" s="190">
        <f t="shared" si="3"/>
        <v>0.27</v>
      </c>
      <c r="Y13" s="190" t="str">
        <f>IF(Z13&lt;=20%,'Tabla probabilidad'!$B$5,IF(Z13&lt;=40%,'Tabla probabilidad'!$B$6,IF(Z13&lt;=60%,'Tabla probabilidad'!$B$7,IF(Z13&lt;=80%,'Tabla probabilidad'!$B$8,IF(Z13&lt;=100%,'Tabla probabilidad'!$B$9)))))</f>
        <v>Baja</v>
      </c>
      <c r="Z13" s="190">
        <f>IF(R13="Preventivo",(J10-(J10*T13)),IF(R13="Detectivo",(J10-(J10*T13)),IF(R13="Correctivo",(J10))))</f>
        <v>0.32999999999999996</v>
      </c>
      <c r="AA13" s="344"/>
      <c r="AB13" s="344"/>
      <c r="AC13" s="190" t="str">
        <f t="shared" si="1"/>
        <v>Moderado</v>
      </c>
      <c r="AD13" s="190">
        <f t="shared" si="2"/>
        <v>0.6</v>
      </c>
      <c r="AE13" s="344"/>
      <c r="AF13" s="344"/>
      <c r="AG13" s="341"/>
      <c r="AH13" s="342"/>
      <c r="AI13" s="341"/>
      <c r="AJ13" s="341"/>
      <c r="AK13" s="345"/>
      <c r="AL13" s="345"/>
      <c r="AM13" s="341"/>
      <c r="AN13" s="342"/>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187"/>
      <c r="CF13" s="187"/>
      <c r="CG13" s="187"/>
      <c r="CH13" s="187"/>
      <c r="CI13" s="187"/>
      <c r="CJ13" s="187"/>
      <c r="CK13" s="187"/>
      <c r="CL13" s="187"/>
      <c r="CM13" s="187"/>
      <c r="CN13" s="187"/>
      <c r="CO13" s="187"/>
      <c r="CP13" s="187"/>
      <c r="CQ13" s="187"/>
      <c r="CR13" s="187"/>
      <c r="CS13" s="187"/>
      <c r="CT13" s="187"/>
      <c r="CU13" s="187"/>
      <c r="CV13" s="187"/>
      <c r="CW13" s="187"/>
      <c r="CX13" s="187"/>
      <c r="CY13" s="187"/>
      <c r="CZ13" s="187"/>
      <c r="DA13" s="187"/>
      <c r="DB13" s="187"/>
      <c r="DC13" s="187"/>
      <c r="DD13" s="187"/>
      <c r="DE13" s="187"/>
      <c r="DF13" s="187"/>
      <c r="DG13" s="187"/>
      <c r="DH13" s="187"/>
      <c r="DI13" s="187"/>
      <c r="DJ13" s="187"/>
      <c r="DK13" s="187"/>
      <c r="DL13" s="187"/>
      <c r="DM13" s="187"/>
      <c r="DN13" s="187"/>
      <c r="DO13" s="187"/>
      <c r="DP13" s="187"/>
      <c r="DQ13" s="187"/>
      <c r="DR13" s="187"/>
      <c r="DS13" s="187"/>
      <c r="DT13" s="187"/>
      <c r="DU13" s="187"/>
      <c r="DV13" s="187"/>
      <c r="DW13" s="187"/>
      <c r="DX13" s="187"/>
      <c r="DY13" s="187"/>
      <c r="DZ13" s="187"/>
      <c r="EA13" s="187"/>
      <c r="EB13" s="187"/>
      <c r="EC13" s="187"/>
      <c r="ED13" s="187"/>
      <c r="EE13" s="187"/>
      <c r="EF13" s="187"/>
      <c r="EG13" s="187"/>
      <c r="EH13" s="187"/>
      <c r="EI13" s="187"/>
      <c r="EJ13" s="187"/>
      <c r="EK13" s="187"/>
      <c r="EL13" s="187"/>
      <c r="EM13" s="187"/>
      <c r="EN13" s="187"/>
      <c r="EO13" s="187"/>
      <c r="EP13" s="187"/>
      <c r="EQ13" s="187"/>
      <c r="ER13" s="187"/>
      <c r="ES13" s="187"/>
      <c r="ET13" s="187"/>
      <c r="EU13" s="187"/>
      <c r="EV13" s="187"/>
      <c r="EW13" s="187"/>
      <c r="EX13" s="187"/>
      <c r="EY13" s="187"/>
      <c r="EZ13" s="187"/>
      <c r="FA13" s="187"/>
      <c r="FB13" s="187"/>
      <c r="FC13" s="187"/>
      <c r="FD13" s="187"/>
      <c r="FE13" s="187"/>
      <c r="FF13" s="187"/>
      <c r="FG13" s="187"/>
      <c r="FH13" s="187"/>
      <c r="FI13" s="187"/>
      <c r="FJ13" s="187"/>
      <c r="FK13" s="187"/>
      <c r="FL13" s="187"/>
      <c r="FM13" s="187"/>
      <c r="FN13" s="187"/>
      <c r="FO13" s="187"/>
      <c r="FP13" s="187"/>
      <c r="FQ13" s="187"/>
      <c r="FR13" s="187"/>
      <c r="FS13" s="187"/>
      <c r="FT13" s="187"/>
      <c r="FU13" s="187"/>
      <c r="FV13" s="187"/>
      <c r="FW13" s="187"/>
      <c r="FX13" s="187"/>
      <c r="FY13" s="187"/>
      <c r="FZ13" s="187"/>
      <c r="GA13" s="187"/>
      <c r="GB13" s="187"/>
      <c r="GC13" s="187"/>
      <c r="GD13" s="187"/>
      <c r="GE13" s="187"/>
      <c r="GF13" s="187"/>
      <c r="GG13" s="187"/>
      <c r="GH13" s="187"/>
      <c r="GI13" s="187"/>
      <c r="GJ13" s="187"/>
      <c r="GK13" s="187"/>
      <c r="GL13" s="187"/>
      <c r="GM13" s="187"/>
      <c r="GN13" s="187"/>
      <c r="GO13" s="187"/>
      <c r="GP13" s="187"/>
      <c r="GQ13" s="187"/>
      <c r="GR13" s="187"/>
      <c r="GS13" s="187"/>
      <c r="GT13" s="187"/>
      <c r="GU13" s="187"/>
      <c r="GV13" s="187"/>
      <c r="GW13" s="187"/>
      <c r="GX13" s="187"/>
      <c r="GY13" s="187"/>
      <c r="GZ13" s="187"/>
      <c r="HA13" s="187"/>
      <c r="HB13" s="187"/>
      <c r="HC13" s="187"/>
      <c r="HD13" s="187"/>
      <c r="HE13" s="187"/>
      <c r="HF13" s="187"/>
      <c r="HG13" s="187"/>
      <c r="HH13" s="187"/>
      <c r="HI13" s="187"/>
      <c r="HJ13" s="187"/>
      <c r="HK13" s="187"/>
      <c r="HL13" s="187"/>
      <c r="HM13" s="187"/>
      <c r="HN13" s="187"/>
      <c r="HO13" s="187"/>
      <c r="HP13" s="187"/>
      <c r="HQ13" s="187"/>
      <c r="HR13" s="187"/>
      <c r="HS13" s="187"/>
      <c r="HT13" s="187"/>
      <c r="HU13" s="187"/>
      <c r="HV13" s="187"/>
      <c r="HW13" s="187"/>
      <c r="HX13" s="187"/>
      <c r="HY13" s="187"/>
      <c r="HZ13" s="187"/>
      <c r="IA13" s="187"/>
      <c r="IB13" s="187"/>
      <c r="IC13" s="187"/>
      <c r="ID13" s="187"/>
      <c r="IE13" s="187"/>
      <c r="IF13" s="187"/>
      <c r="IG13" s="187"/>
      <c r="IH13" s="187"/>
      <c r="II13" s="187"/>
      <c r="IJ13" s="187"/>
      <c r="IK13" s="187"/>
      <c r="IL13" s="187"/>
      <c r="IM13" s="187"/>
      <c r="IN13" s="187"/>
      <c r="IO13" s="187"/>
      <c r="IP13" s="187"/>
      <c r="IQ13" s="187"/>
      <c r="IR13" s="187"/>
      <c r="IS13" s="187"/>
      <c r="IT13" s="187"/>
      <c r="IU13" s="187"/>
      <c r="IV13" s="187"/>
      <c r="IW13" s="187"/>
      <c r="IX13" s="187"/>
      <c r="IY13" s="187"/>
      <c r="IZ13" s="187"/>
      <c r="JA13" s="187"/>
      <c r="JB13" s="187"/>
      <c r="JC13" s="187"/>
      <c r="JD13" s="187"/>
      <c r="JE13" s="187"/>
      <c r="JF13" s="187"/>
      <c r="JG13" s="187"/>
      <c r="JH13" s="187"/>
      <c r="JI13" s="187"/>
      <c r="JJ13" s="187"/>
      <c r="JK13" s="187"/>
      <c r="JL13" s="187"/>
      <c r="JM13" s="187"/>
      <c r="JN13" s="187"/>
      <c r="JO13" s="187"/>
      <c r="JP13" s="187"/>
      <c r="JQ13" s="187"/>
      <c r="JR13" s="187"/>
      <c r="JS13" s="187"/>
      <c r="JT13" s="187"/>
      <c r="JU13" s="187"/>
      <c r="JV13" s="187"/>
      <c r="JW13" s="187"/>
      <c r="JX13" s="187"/>
      <c r="JY13" s="187"/>
      <c r="JZ13" s="187"/>
      <c r="KA13" s="187"/>
      <c r="KB13" s="187"/>
      <c r="KC13" s="187"/>
      <c r="KD13" s="187"/>
      <c r="KE13" s="187"/>
      <c r="KF13" s="187"/>
      <c r="KG13" s="187"/>
      <c r="KH13" s="187"/>
      <c r="KI13" s="187"/>
      <c r="KJ13" s="187"/>
      <c r="KK13" s="187"/>
      <c r="KL13" s="187"/>
    </row>
    <row r="14" spans="1:298" ht="40.200000000000003" customHeight="1" x14ac:dyDescent="0.25">
      <c r="A14" s="341"/>
      <c r="B14" s="353"/>
      <c r="C14" s="342"/>
      <c r="D14" s="349"/>
      <c r="E14" s="352"/>
      <c r="F14" s="353"/>
      <c r="G14" s="342"/>
      <c r="H14" s="341"/>
      <c r="I14" s="341"/>
      <c r="J14" s="344"/>
      <c r="K14" s="342"/>
      <c r="L14" s="341"/>
      <c r="M14" s="341"/>
      <c r="N14" s="341"/>
      <c r="O14" s="188">
        <v>5</v>
      </c>
      <c r="P14" s="191" t="s">
        <v>255</v>
      </c>
      <c r="Q14" s="186" t="str">
        <f t="shared" si="0"/>
        <v>Probabilidad</v>
      </c>
      <c r="R14" s="189" t="s">
        <v>244</v>
      </c>
      <c r="S14" s="188" t="s">
        <v>245</v>
      </c>
      <c r="T14" s="190">
        <f>VLOOKUP(R14&amp;S14,Hoja1!$Q$4:$R$9,2,0)</f>
        <v>0.45</v>
      </c>
      <c r="U14" s="189" t="s">
        <v>246</v>
      </c>
      <c r="V14" s="189" t="s">
        <v>247</v>
      </c>
      <c r="W14" s="189" t="s">
        <v>248</v>
      </c>
      <c r="X14" s="190">
        <f t="shared" si="3"/>
        <v>0.27</v>
      </c>
      <c r="Y14" s="190" t="str">
        <f>IF(Z14&lt;=20%,'Tabla probabilidad'!$B$5,IF(Z14&lt;=40%,'Tabla probabilidad'!$B$6,IF(Z14&lt;=60%,'Tabla probabilidad'!$B$7,IF(Z14&lt;=80%,'Tabla probabilidad'!$B$8,IF(Z14&lt;=100%,'Tabla probabilidad'!$B$9)))))</f>
        <v>Baja</v>
      </c>
      <c r="Z14" s="190">
        <f>IF(R14="Preventivo",(J10-(J10*T14)),IF(R14="Detectivo",(J10-(J10*T14)),IF(R14="Correctivo",(J10))))</f>
        <v>0.32999999999999996</v>
      </c>
      <c r="AA14" s="344"/>
      <c r="AB14" s="344"/>
      <c r="AC14" s="190" t="str">
        <f t="shared" si="1"/>
        <v>Moderado</v>
      </c>
      <c r="AD14" s="190">
        <f t="shared" si="2"/>
        <v>0.6</v>
      </c>
      <c r="AE14" s="344"/>
      <c r="AF14" s="344"/>
      <c r="AG14" s="341"/>
      <c r="AH14" s="342"/>
      <c r="AI14" s="341"/>
      <c r="AJ14" s="341"/>
      <c r="AK14" s="345"/>
      <c r="AL14" s="345"/>
      <c r="AM14" s="341"/>
      <c r="AN14" s="342"/>
      <c r="AO14" s="187"/>
      <c r="AP14" s="187"/>
      <c r="AQ14" s="187"/>
      <c r="AR14" s="187"/>
      <c r="AS14" s="187"/>
      <c r="AT14" s="187"/>
      <c r="AU14" s="187"/>
      <c r="AV14" s="187"/>
      <c r="AW14" s="187"/>
      <c r="AX14" s="187"/>
      <c r="AY14" s="187"/>
      <c r="AZ14" s="187"/>
      <c r="BA14" s="187"/>
      <c r="BB14" s="187"/>
      <c r="BC14" s="187"/>
      <c r="BD14" s="187"/>
      <c r="BE14" s="187"/>
      <c r="BF14" s="187"/>
      <c r="BG14" s="187"/>
      <c r="BH14" s="187"/>
      <c r="BI14" s="187"/>
      <c r="BJ14" s="187"/>
      <c r="BK14" s="187"/>
      <c r="BL14" s="187"/>
      <c r="BM14" s="187"/>
      <c r="BN14" s="187"/>
      <c r="BO14" s="187"/>
      <c r="BP14" s="187"/>
      <c r="BQ14" s="187"/>
      <c r="BR14" s="187"/>
      <c r="BS14" s="187"/>
      <c r="BT14" s="187"/>
      <c r="BU14" s="187"/>
      <c r="BV14" s="187"/>
      <c r="BW14" s="187"/>
      <c r="BX14" s="187"/>
      <c r="BY14" s="187"/>
      <c r="BZ14" s="187"/>
      <c r="CA14" s="187"/>
      <c r="CB14" s="187"/>
      <c r="CC14" s="187"/>
      <c r="CD14" s="187"/>
      <c r="CE14" s="187"/>
      <c r="CF14" s="187"/>
      <c r="CG14" s="187"/>
      <c r="CH14" s="187"/>
      <c r="CI14" s="187"/>
      <c r="CJ14" s="187"/>
      <c r="CK14" s="187"/>
      <c r="CL14" s="187"/>
      <c r="CM14" s="187"/>
      <c r="CN14" s="187"/>
      <c r="CO14" s="187"/>
      <c r="CP14" s="187"/>
      <c r="CQ14" s="187"/>
      <c r="CR14" s="187"/>
      <c r="CS14" s="187"/>
      <c r="CT14" s="187"/>
      <c r="CU14" s="187"/>
      <c r="CV14" s="187"/>
      <c r="CW14" s="187"/>
      <c r="CX14" s="187"/>
      <c r="CY14" s="187"/>
      <c r="CZ14" s="187"/>
      <c r="DA14" s="187"/>
      <c r="DB14" s="187"/>
      <c r="DC14" s="187"/>
      <c r="DD14" s="187"/>
      <c r="DE14" s="187"/>
      <c r="DF14" s="187"/>
      <c r="DG14" s="187"/>
      <c r="DH14" s="187"/>
      <c r="DI14" s="187"/>
      <c r="DJ14" s="187"/>
      <c r="DK14" s="187"/>
      <c r="DL14" s="187"/>
      <c r="DM14" s="187"/>
      <c r="DN14" s="187"/>
      <c r="DO14" s="187"/>
      <c r="DP14" s="187"/>
      <c r="DQ14" s="187"/>
      <c r="DR14" s="187"/>
      <c r="DS14" s="187"/>
      <c r="DT14" s="187"/>
      <c r="DU14" s="187"/>
      <c r="DV14" s="187"/>
      <c r="DW14" s="187"/>
      <c r="DX14" s="187"/>
      <c r="DY14" s="187"/>
      <c r="DZ14" s="187"/>
      <c r="EA14" s="187"/>
      <c r="EB14" s="187"/>
      <c r="EC14" s="187"/>
      <c r="ED14" s="187"/>
      <c r="EE14" s="187"/>
      <c r="EF14" s="187"/>
      <c r="EG14" s="187"/>
      <c r="EH14" s="187"/>
      <c r="EI14" s="187"/>
      <c r="EJ14" s="187"/>
      <c r="EK14" s="187"/>
      <c r="EL14" s="187"/>
      <c r="EM14" s="187"/>
      <c r="EN14" s="187"/>
      <c r="EO14" s="187"/>
      <c r="EP14" s="187"/>
      <c r="EQ14" s="187"/>
      <c r="ER14" s="187"/>
      <c r="ES14" s="187"/>
      <c r="ET14" s="187"/>
      <c r="EU14" s="187"/>
      <c r="EV14" s="187"/>
      <c r="EW14" s="187"/>
      <c r="EX14" s="187"/>
      <c r="EY14" s="187"/>
      <c r="EZ14" s="187"/>
      <c r="FA14" s="187"/>
      <c r="FB14" s="187"/>
      <c r="FC14" s="187"/>
      <c r="FD14" s="187"/>
      <c r="FE14" s="187"/>
      <c r="FF14" s="187"/>
      <c r="FG14" s="187"/>
      <c r="FH14" s="187"/>
      <c r="FI14" s="187"/>
      <c r="FJ14" s="187"/>
      <c r="FK14" s="187"/>
      <c r="FL14" s="187"/>
      <c r="FM14" s="187"/>
      <c r="FN14" s="187"/>
      <c r="FO14" s="187"/>
      <c r="FP14" s="187"/>
      <c r="FQ14" s="187"/>
      <c r="FR14" s="187"/>
      <c r="FS14" s="187"/>
      <c r="FT14" s="187"/>
      <c r="FU14" s="187"/>
      <c r="FV14" s="187"/>
      <c r="FW14" s="187"/>
      <c r="FX14" s="187"/>
      <c r="FY14" s="187"/>
      <c r="FZ14" s="187"/>
      <c r="GA14" s="187"/>
      <c r="GB14" s="187"/>
      <c r="GC14" s="187"/>
      <c r="GD14" s="187"/>
      <c r="GE14" s="187"/>
      <c r="GF14" s="187"/>
      <c r="GG14" s="187"/>
      <c r="GH14" s="187"/>
      <c r="GI14" s="187"/>
      <c r="GJ14" s="187"/>
      <c r="GK14" s="187"/>
      <c r="GL14" s="187"/>
      <c r="GM14" s="187"/>
      <c r="GN14" s="187"/>
      <c r="GO14" s="187"/>
      <c r="GP14" s="187"/>
      <c r="GQ14" s="187"/>
      <c r="GR14" s="187"/>
      <c r="GS14" s="187"/>
      <c r="GT14" s="187"/>
      <c r="GU14" s="187"/>
      <c r="GV14" s="187"/>
      <c r="GW14" s="187"/>
      <c r="GX14" s="187"/>
      <c r="GY14" s="187"/>
      <c r="GZ14" s="187"/>
      <c r="HA14" s="187"/>
      <c r="HB14" s="187"/>
      <c r="HC14" s="187"/>
      <c r="HD14" s="187"/>
      <c r="HE14" s="187"/>
      <c r="HF14" s="187"/>
      <c r="HG14" s="187"/>
      <c r="HH14" s="187"/>
      <c r="HI14" s="187"/>
      <c r="HJ14" s="187"/>
      <c r="HK14" s="187"/>
      <c r="HL14" s="187"/>
      <c r="HM14" s="187"/>
      <c r="HN14" s="187"/>
      <c r="HO14" s="187"/>
      <c r="HP14" s="187"/>
      <c r="HQ14" s="187"/>
      <c r="HR14" s="187"/>
      <c r="HS14" s="187"/>
      <c r="HT14" s="187"/>
      <c r="HU14" s="187"/>
      <c r="HV14" s="187"/>
      <c r="HW14" s="187"/>
      <c r="HX14" s="187"/>
      <c r="HY14" s="187"/>
      <c r="HZ14" s="187"/>
      <c r="IA14" s="187"/>
      <c r="IB14" s="187"/>
      <c r="IC14" s="187"/>
      <c r="ID14" s="187"/>
      <c r="IE14" s="187"/>
      <c r="IF14" s="187"/>
      <c r="IG14" s="187"/>
      <c r="IH14" s="187"/>
      <c r="II14" s="187"/>
      <c r="IJ14" s="187"/>
      <c r="IK14" s="187"/>
      <c r="IL14" s="187"/>
      <c r="IM14" s="187"/>
      <c r="IN14" s="187"/>
      <c r="IO14" s="187"/>
      <c r="IP14" s="187"/>
      <c r="IQ14" s="187"/>
      <c r="IR14" s="187"/>
      <c r="IS14" s="187"/>
      <c r="IT14" s="187"/>
      <c r="IU14" s="187"/>
      <c r="IV14" s="187"/>
      <c r="IW14" s="187"/>
      <c r="IX14" s="187"/>
      <c r="IY14" s="187"/>
      <c r="IZ14" s="187"/>
      <c r="JA14" s="187"/>
      <c r="JB14" s="187"/>
      <c r="JC14" s="187"/>
      <c r="JD14" s="187"/>
      <c r="JE14" s="187"/>
      <c r="JF14" s="187"/>
      <c r="JG14" s="187"/>
      <c r="JH14" s="187"/>
      <c r="JI14" s="187"/>
      <c r="JJ14" s="187"/>
      <c r="JK14" s="187"/>
      <c r="JL14" s="187"/>
      <c r="JM14" s="187"/>
      <c r="JN14" s="187"/>
      <c r="JO14" s="187"/>
      <c r="JP14" s="187"/>
      <c r="JQ14" s="187"/>
      <c r="JR14" s="187"/>
      <c r="JS14" s="187"/>
      <c r="JT14" s="187"/>
      <c r="JU14" s="187"/>
      <c r="JV14" s="187"/>
      <c r="JW14" s="187"/>
      <c r="JX14" s="187"/>
      <c r="JY14" s="187"/>
      <c r="JZ14" s="187"/>
      <c r="KA14" s="187"/>
      <c r="KB14" s="187"/>
      <c r="KC14" s="187"/>
      <c r="KD14" s="187"/>
      <c r="KE14" s="187"/>
      <c r="KF14" s="187"/>
      <c r="KG14" s="187"/>
      <c r="KH14" s="187"/>
      <c r="KI14" s="187"/>
      <c r="KJ14" s="187"/>
      <c r="KK14" s="187"/>
      <c r="KL14" s="187"/>
    </row>
    <row r="15" spans="1:298" ht="40.200000000000003" customHeight="1" x14ac:dyDescent="0.25">
      <c r="A15" s="341">
        <v>2</v>
      </c>
      <c r="B15" s="341" t="s">
        <v>256</v>
      </c>
      <c r="C15" s="342" t="s">
        <v>257</v>
      </c>
      <c r="D15" s="343" t="s">
        <v>258</v>
      </c>
      <c r="E15" s="341" t="s">
        <v>259</v>
      </c>
      <c r="F15" s="341" t="s">
        <v>260</v>
      </c>
      <c r="G15" s="342" t="s">
        <v>261</v>
      </c>
      <c r="H15" s="341">
        <v>46</v>
      </c>
      <c r="I15" s="341" t="str">
        <f>IF(H15&lt;=2,'Tabla probabilidad'!$B$5,IF(H15&lt;=24,'Tabla probabilidad'!$B$6,IF(H15&lt;=500,'Tabla probabilidad'!$B$7,IF(H15&lt;=5000,'Tabla probabilidad'!$B$8,IF(H15&gt;5000,'Tabla probabilidad'!$B$9)))))</f>
        <v>Media</v>
      </c>
      <c r="J15" s="344">
        <f>IF(H15&lt;=2,'Tabla probabilidad'!$D$5,IF(H15&lt;=24,'Tabla probabilidad'!$D$6,IF(H15&lt;=500,'Tabla probabilidad'!$D$7,IF(H15&lt;=5000,'Tabla probabilidad'!$D$8,IF(H15&gt;5000,'Tabla probabilidad'!$D$9)))))</f>
        <v>0.6</v>
      </c>
      <c r="K15" s="342" t="s">
        <v>262</v>
      </c>
      <c r="L15" s="341"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341"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341" t="str">
        <f>VLOOKUP((I15&amp;L15),Hoja1!$B$4:$C$28,2,0)</f>
        <v xml:space="preserve">Alto </v>
      </c>
      <c r="O15" s="188">
        <v>1</v>
      </c>
      <c r="P15" s="184" t="s">
        <v>263</v>
      </c>
      <c r="Q15" s="186" t="str">
        <f t="shared" si="0"/>
        <v>Probabilidad</v>
      </c>
      <c r="R15" s="189" t="s">
        <v>244</v>
      </c>
      <c r="S15" s="188" t="s">
        <v>245</v>
      </c>
      <c r="T15" s="190">
        <f>VLOOKUP(R15&amp;S15,Hoja1!$Q$4:$R$9,2,0)</f>
        <v>0.45</v>
      </c>
      <c r="U15" s="189" t="s">
        <v>246</v>
      </c>
      <c r="V15" s="189" t="s">
        <v>247</v>
      </c>
      <c r="W15" s="189" t="s">
        <v>248</v>
      </c>
      <c r="X15" s="190">
        <f>IF(Q15="Probabilidad",($J$15*T15),IF(Q15="Impacto"," "))</f>
        <v>0.27</v>
      </c>
      <c r="Y15" s="190" t="str">
        <f>IF(Z15&lt;=20%,'Tabla probabilidad'!$B$5,IF(Z15&lt;=40%,'Tabla probabilidad'!$B$6,IF(Z15&lt;=60%,'Tabla probabilidad'!$B$7,IF(Z15&lt;=80%,'Tabla probabilidad'!$B$8,IF(Z15&lt;=100%,'Tabla probabilidad'!$B$9)))))</f>
        <v>Baja</v>
      </c>
      <c r="Z15" s="190">
        <f>IF(R15="Preventivo",(J15-(J15*T15)),IF(R15="Detectivo",(J15-(J15*T15)),IF(R15="Correctivo",(J15))))</f>
        <v>0.32999999999999996</v>
      </c>
      <c r="AA15" s="344" t="str">
        <f>IF(AB15&lt;=20%,'Tabla probabilidad'!$B$5,IF(AB15&lt;=40%,'Tabla probabilidad'!$B$6,IF(AB15&lt;=60%,'Tabla probabilidad'!$B$7,IF(AB15&lt;=80%,'Tabla probabilidad'!$B$8,IF(AB15&lt;=100%,'Tabla probabilidad'!$B$9)))))</f>
        <v>Baja</v>
      </c>
      <c r="AB15" s="344">
        <f>AVERAGE(Z15:Z19)</f>
        <v>0.35399999999999998</v>
      </c>
      <c r="AC15" s="190" t="str">
        <f t="shared" si="1"/>
        <v>Mayor</v>
      </c>
      <c r="AD15" s="190">
        <f>IF(Q15="Probabilidad",(($M$15-0)),IF(Q15="Impacto",($M$15-($M$15*T15))))</f>
        <v>0.8</v>
      </c>
      <c r="AE15" s="344" t="str">
        <f>IF(AF15&lt;=20%,"Leve",IF(AF15&lt;=40%,"Menor",IF(AF15&lt;=60%,"Moderado",IF(AF15&lt;=80%,"Mayor",IF(AF15&lt;=100%,"Catastrófico")))))</f>
        <v>Mayor</v>
      </c>
      <c r="AF15" s="344">
        <f>AVERAGE(AD15:AD19)</f>
        <v>0.8</v>
      </c>
      <c r="AG15" s="341" t="str">
        <f>VLOOKUP(AA15&amp;AE15,Hoja1!$B$4:$C$28,2,0)</f>
        <v xml:space="preserve">Alto </v>
      </c>
      <c r="AH15" s="342" t="s">
        <v>264</v>
      </c>
      <c r="AI15" s="341" t="s">
        <v>250</v>
      </c>
      <c r="AJ15" s="341" t="s">
        <v>251</v>
      </c>
      <c r="AK15" s="345">
        <v>44560</v>
      </c>
      <c r="AL15" s="345">
        <v>44377</v>
      </c>
      <c r="AM15" s="341" t="s">
        <v>250</v>
      </c>
      <c r="AN15" s="342" t="s">
        <v>252</v>
      </c>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c r="GY15" s="187"/>
      <c r="GZ15" s="187"/>
      <c r="HA15" s="187"/>
      <c r="HB15" s="187"/>
      <c r="HC15" s="187"/>
      <c r="HD15" s="187"/>
      <c r="HE15" s="187"/>
      <c r="HF15" s="187"/>
      <c r="HG15" s="187"/>
      <c r="HH15" s="187"/>
      <c r="HI15" s="187"/>
      <c r="HJ15" s="187"/>
      <c r="HK15" s="187"/>
      <c r="HL15" s="187"/>
      <c r="HM15" s="187"/>
      <c r="HN15" s="187"/>
      <c r="HO15" s="187"/>
      <c r="HP15" s="187"/>
      <c r="HQ15" s="187"/>
      <c r="HR15" s="187"/>
      <c r="HS15" s="187"/>
      <c r="HT15" s="187"/>
      <c r="HU15" s="187"/>
      <c r="HV15" s="187"/>
      <c r="HW15" s="187"/>
      <c r="HX15" s="187"/>
      <c r="HY15" s="187"/>
      <c r="HZ15" s="187"/>
      <c r="IA15" s="187"/>
      <c r="IB15" s="187"/>
      <c r="IC15" s="187"/>
      <c r="ID15" s="187"/>
      <c r="IE15" s="187"/>
      <c r="IF15" s="187"/>
      <c r="IG15" s="187"/>
      <c r="IH15" s="187"/>
      <c r="II15" s="187"/>
      <c r="IJ15" s="187"/>
      <c r="IK15" s="187"/>
      <c r="IL15" s="187"/>
      <c r="IM15" s="187"/>
      <c r="IN15" s="187"/>
      <c r="IO15" s="187"/>
      <c r="IP15" s="187"/>
      <c r="IQ15" s="187"/>
      <c r="IR15" s="187"/>
      <c r="IS15" s="187"/>
      <c r="IT15" s="187"/>
      <c r="IU15" s="187"/>
      <c r="IV15" s="187"/>
      <c r="IW15" s="187"/>
      <c r="IX15" s="187"/>
      <c r="IY15" s="187"/>
      <c r="IZ15" s="187"/>
      <c r="JA15" s="187"/>
      <c r="JB15" s="187"/>
      <c r="JC15" s="187"/>
      <c r="JD15" s="187"/>
      <c r="JE15" s="187"/>
      <c r="JF15" s="187"/>
      <c r="JG15" s="187"/>
      <c r="JH15" s="187"/>
      <c r="JI15" s="187"/>
      <c r="JJ15" s="187"/>
      <c r="JK15" s="187"/>
      <c r="JL15" s="187"/>
      <c r="JM15" s="187"/>
      <c r="JN15" s="187"/>
      <c r="JO15" s="187"/>
      <c r="JP15" s="187"/>
      <c r="JQ15" s="187"/>
      <c r="JR15" s="187"/>
      <c r="JS15" s="187"/>
      <c r="JT15" s="187"/>
      <c r="JU15" s="187"/>
      <c r="JV15" s="187"/>
      <c r="JW15" s="187"/>
      <c r="JX15" s="187"/>
      <c r="JY15" s="187"/>
      <c r="JZ15" s="187"/>
      <c r="KA15" s="187"/>
      <c r="KB15" s="187"/>
      <c r="KC15" s="187"/>
      <c r="KD15" s="187"/>
      <c r="KE15" s="187"/>
      <c r="KF15" s="187"/>
      <c r="KG15" s="187"/>
      <c r="KH15" s="187"/>
      <c r="KI15" s="187"/>
      <c r="KJ15" s="187"/>
      <c r="KK15" s="187"/>
      <c r="KL15" s="187"/>
    </row>
    <row r="16" spans="1:298" ht="40.200000000000003" customHeight="1" x14ac:dyDescent="0.25">
      <c r="A16" s="341"/>
      <c r="B16" s="341"/>
      <c r="C16" s="342"/>
      <c r="D16" s="343"/>
      <c r="E16" s="341"/>
      <c r="F16" s="341"/>
      <c r="G16" s="342"/>
      <c r="H16" s="341"/>
      <c r="I16" s="341"/>
      <c r="J16" s="344"/>
      <c r="K16" s="342"/>
      <c r="L16" s="341"/>
      <c r="M16" s="341"/>
      <c r="N16" s="341"/>
      <c r="O16" s="188">
        <v>2</v>
      </c>
      <c r="P16" s="184" t="s">
        <v>265</v>
      </c>
      <c r="Q16" s="186" t="str">
        <f t="shared" si="0"/>
        <v>Probabilidad</v>
      </c>
      <c r="R16" s="189" t="s">
        <v>244</v>
      </c>
      <c r="S16" s="188" t="s">
        <v>245</v>
      </c>
      <c r="T16" s="190">
        <f>VLOOKUP(R16&amp;S16,Hoja1!$Q$4:$R$9,2,0)</f>
        <v>0.45</v>
      </c>
      <c r="U16" s="189" t="s">
        <v>246</v>
      </c>
      <c r="V16" s="189" t="s">
        <v>247</v>
      </c>
      <c r="W16" s="189" t="s">
        <v>248</v>
      </c>
      <c r="X16" s="190">
        <f t="shared" ref="X16:X19" si="4">IF(Q16="Probabilidad",($J$15*T16),IF(Q16="Impacto"," "))</f>
        <v>0.27</v>
      </c>
      <c r="Y16" s="190" t="str">
        <f>IF(Z16&lt;=20%,'Tabla probabilidad'!$B$5,IF(Z16&lt;=40%,'Tabla probabilidad'!$B$6,IF(Z16&lt;=60%,'Tabla probabilidad'!$B$7,IF(Z16&lt;=80%,'Tabla probabilidad'!$B$8,IF(Z16&lt;=100%,'Tabla probabilidad'!$B$9)))))</f>
        <v>Baja</v>
      </c>
      <c r="Z16" s="190">
        <f>IF(R16="Preventivo",(J15-(J15*T16)),IF(R16="Detectivo",(J15-(J15*T16)),IF(R16="Correctivo",(J15))))</f>
        <v>0.32999999999999996</v>
      </c>
      <c r="AA16" s="344"/>
      <c r="AB16" s="344"/>
      <c r="AC16" s="190" t="str">
        <f t="shared" si="1"/>
        <v>Mayor</v>
      </c>
      <c r="AD16" s="190">
        <f t="shared" ref="AD16:AD19" si="5">IF(Q16="Probabilidad",(($M$15-0)),IF(Q16="Impacto",($M$15-($M$15*T16))))</f>
        <v>0.8</v>
      </c>
      <c r="AE16" s="344"/>
      <c r="AF16" s="344"/>
      <c r="AG16" s="341"/>
      <c r="AH16" s="342"/>
      <c r="AI16" s="341"/>
      <c r="AJ16" s="341"/>
      <c r="AK16" s="345"/>
      <c r="AL16" s="345"/>
      <c r="AM16" s="341"/>
      <c r="AN16" s="342"/>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c r="GY16" s="187"/>
      <c r="GZ16" s="187"/>
      <c r="HA16" s="187"/>
      <c r="HB16" s="187"/>
      <c r="HC16" s="187"/>
      <c r="HD16" s="187"/>
      <c r="HE16" s="187"/>
      <c r="HF16" s="187"/>
      <c r="HG16" s="187"/>
      <c r="HH16" s="187"/>
      <c r="HI16" s="187"/>
      <c r="HJ16" s="187"/>
      <c r="HK16" s="187"/>
      <c r="HL16" s="187"/>
      <c r="HM16" s="187"/>
      <c r="HN16" s="187"/>
      <c r="HO16" s="187"/>
      <c r="HP16" s="187"/>
      <c r="HQ16" s="187"/>
      <c r="HR16" s="187"/>
      <c r="HS16" s="187"/>
      <c r="HT16" s="187"/>
      <c r="HU16" s="187"/>
      <c r="HV16" s="187"/>
      <c r="HW16" s="187"/>
      <c r="HX16" s="187"/>
      <c r="HY16" s="187"/>
      <c r="HZ16" s="187"/>
      <c r="IA16" s="187"/>
      <c r="IB16" s="187"/>
      <c r="IC16" s="187"/>
      <c r="ID16" s="187"/>
      <c r="IE16" s="187"/>
      <c r="IF16" s="187"/>
      <c r="IG16" s="187"/>
      <c r="IH16" s="187"/>
      <c r="II16" s="187"/>
      <c r="IJ16" s="187"/>
      <c r="IK16" s="187"/>
      <c r="IL16" s="187"/>
      <c r="IM16" s="187"/>
      <c r="IN16" s="187"/>
      <c r="IO16" s="187"/>
      <c r="IP16" s="187"/>
      <c r="IQ16" s="187"/>
      <c r="IR16" s="187"/>
      <c r="IS16" s="187"/>
      <c r="IT16" s="187"/>
      <c r="IU16" s="187"/>
      <c r="IV16" s="187"/>
      <c r="IW16" s="187"/>
      <c r="IX16" s="187"/>
      <c r="IY16" s="187"/>
      <c r="IZ16" s="187"/>
      <c r="JA16" s="187"/>
      <c r="JB16" s="187"/>
      <c r="JC16" s="187"/>
      <c r="JD16" s="187"/>
      <c r="JE16" s="187"/>
      <c r="JF16" s="187"/>
      <c r="JG16" s="187"/>
      <c r="JH16" s="187"/>
      <c r="JI16" s="187"/>
      <c r="JJ16" s="187"/>
      <c r="JK16" s="187"/>
      <c r="JL16" s="187"/>
      <c r="JM16" s="187"/>
      <c r="JN16" s="187"/>
      <c r="JO16" s="187"/>
      <c r="JP16" s="187"/>
      <c r="JQ16" s="187"/>
      <c r="JR16" s="187"/>
      <c r="JS16" s="187"/>
      <c r="JT16" s="187"/>
      <c r="JU16" s="187"/>
      <c r="JV16" s="187"/>
      <c r="JW16" s="187"/>
      <c r="JX16" s="187"/>
      <c r="JY16" s="187"/>
      <c r="JZ16" s="187"/>
      <c r="KA16" s="187"/>
      <c r="KB16" s="187"/>
      <c r="KC16" s="187"/>
      <c r="KD16" s="187"/>
      <c r="KE16" s="187"/>
      <c r="KF16" s="187"/>
      <c r="KG16" s="187"/>
      <c r="KH16" s="187"/>
      <c r="KI16" s="187"/>
      <c r="KJ16" s="187"/>
      <c r="KK16" s="187"/>
      <c r="KL16" s="187"/>
    </row>
    <row r="17" spans="1:298" ht="40.200000000000003" customHeight="1" x14ac:dyDescent="0.25">
      <c r="A17" s="341"/>
      <c r="B17" s="341"/>
      <c r="C17" s="342"/>
      <c r="D17" s="343"/>
      <c r="E17" s="341"/>
      <c r="F17" s="341"/>
      <c r="G17" s="342"/>
      <c r="H17" s="341"/>
      <c r="I17" s="341"/>
      <c r="J17" s="344"/>
      <c r="K17" s="342"/>
      <c r="L17" s="341"/>
      <c r="M17" s="341"/>
      <c r="N17" s="341"/>
      <c r="O17" s="188">
        <v>3</v>
      </c>
      <c r="P17" s="184" t="s">
        <v>266</v>
      </c>
      <c r="Q17" s="186" t="str">
        <f t="shared" si="0"/>
        <v>Probabilidad</v>
      </c>
      <c r="R17" s="189" t="s">
        <v>267</v>
      </c>
      <c r="S17" s="188" t="s">
        <v>245</v>
      </c>
      <c r="T17" s="190">
        <f>VLOOKUP(R17&amp;S17,Hoja1!$Q$4:$R$9,2,0)</f>
        <v>0.35</v>
      </c>
      <c r="U17" s="189" t="s">
        <v>246</v>
      </c>
      <c r="V17" s="189" t="s">
        <v>247</v>
      </c>
      <c r="W17" s="189" t="s">
        <v>248</v>
      </c>
      <c r="X17" s="190">
        <f t="shared" si="4"/>
        <v>0.21</v>
      </c>
      <c r="Y17" s="190" t="str">
        <f>IF(Z17&lt;=20%,'Tabla probabilidad'!$B$5,IF(Z17&lt;=40%,'Tabla probabilidad'!$B$6,IF(Z17&lt;=60%,'Tabla probabilidad'!$B$7,IF(Z17&lt;=80%,'Tabla probabilidad'!$B$8,IF(Z17&lt;=100%,'Tabla probabilidad'!$B$9)))))</f>
        <v>Baja</v>
      </c>
      <c r="Z17" s="190">
        <f>IF(R17="Preventivo",(J15-(J15*T17)),IF(R17="Detectivo",(J15-(J15*T17)),IF(R17="Correctivo",(J15))))</f>
        <v>0.39</v>
      </c>
      <c r="AA17" s="344"/>
      <c r="AB17" s="344"/>
      <c r="AC17" s="190" t="str">
        <f t="shared" si="1"/>
        <v>Mayor</v>
      </c>
      <c r="AD17" s="190">
        <f t="shared" si="5"/>
        <v>0.8</v>
      </c>
      <c r="AE17" s="344"/>
      <c r="AF17" s="344"/>
      <c r="AG17" s="341"/>
      <c r="AH17" s="342"/>
      <c r="AI17" s="341"/>
      <c r="AJ17" s="341"/>
      <c r="AK17" s="345"/>
      <c r="AL17" s="345"/>
      <c r="AM17" s="341"/>
      <c r="AN17" s="342"/>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c r="GY17" s="187"/>
      <c r="GZ17" s="187"/>
      <c r="HA17" s="187"/>
      <c r="HB17" s="187"/>
      <c r="HC17" s="187"/>
      <c r="HD17" s="187"/>
      <c r="HE17" s="187"/>
      <c r="HF17" s="187"/>
      <c r="HG17" s="187"/>
      <c r="HH17" s="187"/>
      <c r="HI17" s="187"/>
      <c r="HJ17" s="187"/>
      <c r="HK17" s="187"/>
      <c r="HL17" s="187"/>
      <c r="HM17" s="187"/>
      <c r="HN17" s="187"/>
      <c r="HO17" s="187"/>
      <c r="HP17" s="187"/>
      <c r="HQ17" s="187"/>
      <c r="HR17" s="187"/>
      <c r="HS17" s="187"/>
      <c r="HT17" s="187"/>
      <c r="HU17" s="187"/>
      <c r="HV17" s="187"/>
      <c r="HW17" s="187"/>
      <c r="HX17" s="187"/>
      <c r="HY17" s="187"/>
      <c r="HZ17" s="187"/>
      <c r="IA17" s="187"/>
      <c r="IB17" s="187"/>
      <c r="IC17" s="187"/>
      <c r="ID17" s="187"/>
      <c r="IE17" s="187"/>
      <c r="IF17" s="187"/>
      <c r="IG17" s="187"/>
      <c r="IH17" s="187"/>
      <c r="II17" s="187"/>
      <c r="IJ17" s="187"/>
      <c r="IK17" s="187"/>
      <c r="IL17" s="187"/>
      <c r="IM17" s="187"/>
      <c r="IN17" s="187"/>
      <c r="IO17" s="187"/>
      <c r="IP17" s="187"/>
      <c r="IQ17" s="187"/>
      <c r="IR17" s="187"/>
      <c r="IS17" s="187"/>
      <c r="IT17" s="187"/>
      <c r="IU17" s="187"/>
      <c r="IV17" s="187"/>
      <c r="IW17" s="187"/>
      <c r="IX17" s="187"/>
      <c r="IY17" s="187"/>
      <c r="IZ17" s="187"/>
      <c r="JA17" s="187"/>
      <c r="JB17" s="187"/>
      <c r="JC17" s="187"/>
      <c r="JD17" s="187"/>
      <c r="JE17" s="187"/>
      <c r="JF17" s="187"/>
      <c r="JG17" s="187"/>
      <c r="JH17" s="187"/>
      <c r="JI17" s="187"/>
      <c r="JJ17" s="187"/>
      <c r="JK17" s="187"/>
      <c r="JL17" s="187"/>
      <c r="JM17" s="187"/>
      <c r="JN17" s="187"/>
      <c r="JO17" s="187"/>
      <c r="JP17" s="187"/>
      <c r="JQ17" s="187"/>
      <c r="JR17" s="187"/>
      <c r="JS17" s="187"/>
      <c r="JT17" s="187"/>
      <c r="JU17" s="187"/>
      <c r="JV17" s="187"/>
      <c r="JW17" s="187"/>
      <c r="JX17" s="187"/>
      <c r="JY17" s="187"/>
      <c r="JZ17" s="187"/>
      <c r="KA17" s="187"/>
      <c r="KB17" s="187"/>
      <c r="KC17" s="187"/>
      <c r="KD17" s="187"/>
      <c r="KE17" s="187"/>
      <c r="KF17" s="187"/>
      <c r="KG17" s="187"/>
      <c r="KH17" s="187"/>
      <c r="KI17" s="187"/>
      <c r="KJ17" s="187"/>
      <c r="KK17" s="187"/>
      <c r="KL17" s="187"/>
    </row>
    <row r="18" spans="1:298" ht="40.200000000000003" customHeight="1" x14ac:dyDescent="0.25">
      <c r="A18" s="341"/>
      <c r="B18" s="341"/>
      <c r="C18" s="342"/>
      <c r="D18" s="343"/>
      <c r="E18" s="341"/>
      <c r="F18" s="341"/>
      <c r="G18" s="342"/>
      <c r="H18" s="341"/>
      <c r="I18" s="341"/>
      <c r="J18" s="344"/>
      <c r="K18" s="342"/>
      <c r="L18" s="341"/>
      <c r="M18" s="341"/>
      <c r="N18" s="341"/>
      <c r="O18" s="188">
        <v>4</v>
      </c>
      <c r="P18" s="184" t="s">
        <v>266</v>
      </c>
      <c r="Q18" s="186" t="str">
        <f t="shared" si="0"/>
        <v>Probabilidad</v>
      </c>
      <c r="R18" s="189" t="s">
        <v>267</v>
      </c>
      <c r="S18" s="188" t="s">
        <v>245</v>
      </c>
      <c r="T18" s="190">
        <f>VLOOKUP(R18&amp;S18,Hoja1!$Q$4:$R$9,2,0)</f>
        <v>0.35</v>
      </c>
      <c r="U18" s="189" t="s">
        <v>246</v>
      </c>
      <c r="V18" s="189" t="s">
        <v>247</v>
      </c>
      <c r="W18" s="189" t="s">
        <v>248</v>
      </c>
      <c r="X18" s="190">
        <f t="shared" si="4"/>
        <v>0.21</v>
      </c>
      <c r="Y18" s="190" t="str">
        <f>IF(Z18&lt;=20%,'Tabla probabilidad'!$B$5,IF(Z18&lt;=40%,'Tabla probabilidad'!$B$6,IF(Z18&lt;=60%,'Tabla probabilidad'!$B$7,IF(Z18&lt;=80%,'Tabla probabilidad'!$B$8,IF(Z18&lt;=100%,'Tabla probabilidad'!$B$9)))))</f>
        <v>Baja</v>
      </c>
      <c r="Z18" s="190">
        <f>IF(R18="Preventivo",(J15-(J15*T18)),IF(R18="Detectivo",(J15-(J15*T18)),IF(R18="Correctivo",(J15))))</f>
        <v>0.39</v>
      </c>
      <c r="AA18" s="344"/>
      <c r="AB18" s="344"/>
      <c r="AC18" s="190" t="str">
        <f t="shared" si="1"/>
        <v>Mayor</v>
      </c>
      <c r="AD18" s="190">
        <f t="shared" si="5"/>
        <v>0.8</v>
      </c>
      <c r="AE18" s="344"/>
      <c r="AF18" s="344"/>
      <c r="AG18" s="341"/>
      <c r="AH18" s="342"/>
      <c r="AI18" s="341"/>
      <c r="AJ18" s="341"/>
      <c r="AK18" s="345"/>
      <c r="AL18" s="345"/>
      <c r="AM18" s="341"/>
      <c r="AN18" s="342"/>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c r="GY18" s="187"/>
      <c r="GZ18" s="187"/>
      <c r="HA18" s="187"/>
      <c r="HB18" s="187"/>
      <c r="HC18" s="187"/>
      <c r="HD18" s="187"/>
      <c r="HE18" s="187"/>
      <c r="HF18" s="187"/>
      <c r="HG18" s="187"/>
      <c r="HH18" s="187"/>
      <c r="HI18" s="187"/>
      <c r="HJ18" s="187"/>
      <c r="HK18" s="187"/>
      <c r="HL18" s="187"/>
      <c r="HM18" s="187"/>
      <c r="HN18" s="187"/>
      <c r="HO18" s="187"/>
      <c r="HP18" s="187"/>
      <c r="HQ18" s="187"/>
      <c r="HR18" s="187"/>
      <c r="HS18" s="187"/>
      <c r="HT18" s="187"/>
      <c r="HU18" s="187"/>
      <c r="HV18" s="187"/>
      <c r="HW18" s="187"/>
      <c r="HX18" s="187"/>
      <c r="HY18" s="187"/>
      <c r="HZ18" s="187"/>
      <c r="IA18" s="187"/>
      <c r="IB18" s="187"/>
      <c r="IC18" s="187"/>
      <c r="ID18" s="187"/>
      <c r="IE18" s="187"/>
      <c r="IF18" s="187"/>
      <c r="IG18" s="187"/>
      <c r="IH18" s="187"/>
      <c r="II18" s="187"/>
      <c r="IJ18" s="187"/>
      <c r="IK18" s="187"/>
      <c r="IL18" s="187"/>
      <c r="IM18" s="187"/>
      <c r="IN18" s="187"/>
      <c r="IO18" s="187"/>
      <c r="IP18" s="187"/>
      <c r="IQ18" s="187"/>
      <c r="IR18" s="187"/>
      <c r="IS18" s="187"/>
      <c r="IT18" s="187"/>
      <c r="IU18" s="187"/>
      <c r="IV18" s="187"/>
      <c r="IW18" s="187"/>
      <c r="IX18" s="187"/>
      <c r="IY18" s="187"/>
      <c r="IZ18" s="187"/>
      <c r="JA18" s="187"/>
      <c r="JB18" s="187"/>
      <c r="JC18" s="187"/>
      <c r="JD18" s="187"/>
      <c r="JE18" s="187"/>
      <c r="JF18" s="187"/>
      <c r="JG18" s="187"/>
      <c r="JH18" s="187"/>
      <c r="JI18" s="187"/>
      <c r="JJ18" s="187"/>
      <c r="JK18" s="187"/>
      <c r="JL18" s="187"/>
      <c r="JM18" s="187"/>
      <c r="JN18" s="187"/>
      <c r="JO18" s="187"/>
      <c r="JP18" s="187"/>
      <c r="JQ18" s="187"/>
      <c r="JR18" s="187"/>
      <c r="JS18" s="187"/>
      <c r="JT18" s="187"/>
      <c r="JU18" s="187"/>
      <c r="JV18" s="187"/>
      <c r="JW18" s="187"/>
      <c r="JX18" s="187"/>
      <c r="JY18" s="187"/>
      <c r="JZ18" s="187"/>
      <c r="KA18" s="187"/>
      <c r="KB18" s="187"/>
      <c r="KC18" s="187"/>
      <c r="KD18" s="187"/>
      <c r="KE18" s="187"/>
      <c r="KF18" s="187"/>
      <c r="KG18" s="187"/>
      <c r="KH18" s="187"/>
      <c r="KI18" s="187"/>
      <c r="KJ18" s="187"/>
      <c r="KK18" s="187"/>
      <c r="KL18" s="187"/>
    </row>
    <row r="19" spans="1:298" ht="40.200000000000003" customHeight="1" x14ac:dyDescent="0.25">
      <c r="A19" s="341"/>
      <c r="B19" s="341"/>
      <c r="C19" s="342"/>
      <c r="D19" s="343"/>
      <c r="E19" s="341"/>
      <c r="F19" s="341"/>
      <c r="G19" s="342"/>
      <c r="H19" s="341"/>
      <c r="I19" s="341"/>
      <c r="J19" s="344"/>
      <c r="K19" s="342"/>
      <c r="L19" s="341"/>
      <c r="M19" s="341"/>
      <c r="N19" s="341"/>
      <c r="O19" s="188">
        <v>5</v>
      </c>
      <c r="P19" s="184" t="s">
        <v>268</v>
      </c>
      <c r="Q19" s="186" t="str">
        <f t="shared" si="0"/>
        <v>Probabilidad</v>
      </c>
      <c r="R19" s="189" t="s">
        <v>244</v>
      </c>
      <c r="S19" s="188" t="s">
        <v>245</v>
      </c>
      <c r="T19" s="190">
        <f>VLOOKUP(R19&amp;S19,Hoja1!$Q$4:$R$9,2,0)</f>
        <v>0.45</v>
      </c>
      <c r="U19" s="189" t="s">
        <v>246</v>
      </c>
      <c r="V19" s="189" t="s">
        <v>247</v>
      </c>
      <c r="W19" s="189" t="s">
        <v>248</v>
      </c>
      <c r="X19" s="190">
        <f t="shared" si="4"/>
        <v>0.27</v>
      </c>
      <c r="Y19" s="190" t="str">
        <f>IF(Z19&lt;=20%,'Tabla probabilidad'!$B$5,IF(Z19&lt;=40%,'Tabla probabilidad'!$B$6,IF(Z19&lt;=60%,'Tabla probabilidad'!$B$7,IF(Z19&lt;=80%,'Tabla probabilidad'!$B$8,IF(Z19&lt;=100%,'Tabla probabilidad'!$B$9)))))</f>
        <v>Baja</v>
      </c>
      <c r="Z19" s="190">
        <f>IF(R19="Preventivo",(J15-(J15*T19)),IF(R19="Detectivo",(J15-(J15*T19)),IF(R19="Correctivo",(J15))))</f>
        <v>0.32999999999999996</v>
      </c>
      <c r="AA19" s="344"/>
      <c r="AB19" s="344"/>
      <c r="AC19" s="190" t="str">
        <f t="shared" si="1"/>
        <v>Mayor</v>
      </c>
      <c r="AD19" s="190">
        <f t="shared" si="5"/>
        <v>0.8</v>
      </c>
      <c r="AE19" s="344"/>
      <c r="AF19" s="344"/>
      <c r="AG19" s="341"/>
      <c r="AH19" s="342"/>
      <c r="AI19" s="341"/>
      <c r="AJ19" s="341"/>
      <c r="AK19" s="345"/>
      <c r="AL19" s="345"/>
      <c r="AM19" s="341"/>
      <c r="AN19" s="342"/>
      <c r="AO19" s="187"/>
      <c r="AP19" s="187"/>
      <c r="AQ19" s="187"/>
      <c r="AR19" s="187"/>
      <c r="AS19" s="187"/>
      <c r="AT19" s="187"/>
      <c r="AU19" s="187"/>
      <c r="AV19" s="187"/>
      <c r="AW19" s="187"/>
      <c r="AX19" s="187"/>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7"/>
      <c r="BZ19" s="187"/>
      <c r="CA19" s="187"/>
      <c r="CB19" s="187"/>
      <c r="CC19" s="187"/>
      <c r="CD19" s="187"/>
      <c r="CE19" s="187"/>
      <c r="CF19" s="187"/>
      <c r="CG19" s="187"/>
      <c r="CH19" s="187"/>
      <c r="CI19" s="187"/>
      <c r="CJ19" s="187"/>
      <c r="CK19" s="187"/>
      <c r="CL19" s="187"/>
      <c r="CM19" s="187"/>
      <c r="CN19" s="187"/>
      <c r="CO19" s="187"/>
      <c r="CP19" s="187"/>
      <c r="CQ19" s="187"/>
      <c r="CR19" s="187"/>
      <c r="CS19" s="187"/>
      <c r="CT19" s="187"/>
      <c r="CU19" s="187"/>
      <c r="CV19" s="187"/>
      <c r="CW19" s="187"/>
      <c r="CX19" s="187"/>
      <c r="CY19" s="187"/>
      <c r="CZ19" s="187"/>
      <c r="DA19" s="187"/>
      <c r="DB19" s="187"/>
      <c r="DC19" s="187"/>
      <c r="DD19" s="187"/>
      <c r="DE19" s="187"/>
      <c r="DF19" s="187"/>
      <c r="DG19" s="187"/>
      <c r="DH19" s="187"/>
      <c r="DI19" s="187"/>
      <c r="DJ19" s="187"/>
      <c r="DK19" s="187"/>
      <c r="DL19" s="187"/>
      <c r="DM19" s="187"/>
      <c r="DN19" s="187"/>
      <c r="DO19" s="187"/>
      <c r="DP19" s="187"/>
      <c r="DQ19" s="187"/>
      <c r="DR19" s="187"/>
      <c r="DS19" s="187"/>
      <c r="DT19" s="187"/>
      <c r="DU19" s="187"/>
      <c r="DV19" s="187"/>
      <c r="DW19" s="187"/>
      <c r="DX19" s="187"/>
      <c r="DY19" s="187"/>
      <c r="DZ19" s="187"/>
      <c r="EA19" s="187"/>
      <c r="EB19" s="187"/>
      <c r="EC19" s="187"/>
      <c r="ED19" s="187"/>
      <c r="EE19" s="187"/>
      <c r="EF19" s="187"/>
      <c r="EG19" s="187"/>
      <c r="EH19" s="187"/>
      <c r="EI19" s="187"/>
      <c r="EJ19" s="187"/>
      <c r="EK19" s="187"/>
      <c r="EL19" s="187"/>
      <c r="EM19" s="187"/>
      <c r="EN19" s="187"/>
      <c r="EO19" s="187"/>
      <c r="EP19" s="187"/>
      <c r="EQ19" s="187"/>
      <c r="ER19" s="187"/>
      <c r="ES19" s="187"/>
      <c r="ET19" s="187"/>
      <c r="EU19" s="187"/>
      <c r="EV19" s="187"/>
      <c r="EW19" s="187"/>
      <c r="EX19" s="187"/>
      <c r="EY19" s="187"/>
      <c r="EZ19" s="187"/>
      <c r="FA19" s="187"/>
      <c r="FB19" s="187"/>
      <c r="FC19" s="187"/>
      <c r="FD19" s="187"/>
      <c r="FE19" s="187"/>
      <c r="FF19" s="187"/>
      <c r="FG19" s="187"/>
      <c r="FH19" s="187"/>
      <c r="FI19" s="187"/>
      <c r="FJ19" s="187"/>
      <c r="FK19" s="187"/>
      <c r="FL19" s="187"/>
      <c r="FM19" s="187"/>
      <c r="FN19" s="187"/>
      <c r="FO19" s="187"/>
      <c r="FP19" s="187"/>
      <c r="FQ19" s="187"/>
      <c r="FR19" s="187"/>
      <c r="FS19" s="187"/>
      <c r="FT19" s="187"/>
      <c r="FU19" s="187"/>
      <c r="FV19" s="187"/>
      <c r="FW19" s="187"/>
      <c r="FX19" s="187"/>
      <c r="FY19" s="187"/>
      <c r="FZ19" s="187"/>
      <c r="GA19" s="187"/>
      <c r="GB19" s="187"/>
      <c r="GC19" s="187"/>
      <c r="GD19" s="187"/>
      <c r="GE19" s="187"/>
      <c r="GF19" s="187"/>
      <c r="GG19" s="187"/>
      <c r="GH19" s="187"/>
      <c r="GI19" s="187"/>
      <c r="GJ19" s="187"/>
      <c r="GK19" s="187"/>
      <c r="GL19" s="187"/>
      <c r="GM19" s="187"/>
      <c r="GN19" s="187"/>
      <c r="GO19" s="187"/>
      <c r="GP19" s="187"/>
      <c r="GQ19" s="187"/>
      <c r="GR19" s="187"/>
      <c r="GS19" s="187"/>
      <c r="GT19" s="187"/>
      <c r="GU19" s="187"/>
      <c r="GV19" s="187"/>
      <c r="GW19" s="187"/>
      <c r="GX19" s="187"/>
      <c r="GY19" s="187"/>
      <c r="GZ19" s="187"/>
      <c r="HA19" s="187"/>
      <c r="HB19" s="187"/>
      <c r="HC19" s="187"/>
      <c r="HD19" s="187"/>
      <c r="HE19" s="187"/>
      <c r="HF19" s="187"/>
      <c r="HG19" s="187"/>
      <c r="HH19" s="187"/>
      <c r="HI19" s="187"/>
      <c r="HJ19" s="187"/>
      <c r="HK19" s="187"/>
      <c r="HL19" s="187"/>
      <c r="HM19" s="187"/>
      <c r="HN19" s="187"/>
      <c r="HO19" s="187"/>
      <c r="HP19" s="187"/>
      <c r="HQ19" s="187"/>
      <c r="HR19" s="187"/>
      <c r="HS19" s="187"/>
      <c r="HT19" s="187"/>
      <c r="HU19" s="187"/>
      <c r="HV19" s="187"/>
      <c r="HW19" s="187"/>
      <c r="HX19" s="187"/>
      <c r="HY19" s="187"/>
      <c r="HZ19" s="187"/>
      <c r="IA19" s="187"/>
      <c r="IB19" s="187"/>
      <c r="IC19" s="187"/>
      <c r="ID19" s="187"/>
      <c r="IE19" s="187"/>
      <c r="IF19" s="187"/>
      <c r="IG19" s="187"/>
      <c r="IH19" s="187"/>
      <c r="II19" s="187"/>
      <c r="IJ19" s="187"/>
      <c r="IK19" s="187"/>
      <c r="IL19" s="187"/>
      <c r="IM19" s="187"/>
      <c r="IN19" s="187"/>
      <c r="IO19" s="187"/>
      <c r="IP19" s="187"/>
      <c r="IQ19" s="187"/>
      <c r="IR19" s="187"/>
      <c r="IS19" s="187"/>
      <c r="IT19" s="187"/>
      <c r="IU19" s="187"/>
      <c r="IV19" s="187"/>
      <c r="IW19" s="187"/>
      <c r="IX19" s="187"/>
      <c r="IY19" s="187"/>
      <c r="IZ19" s="187"/>
      <c r="JA19" s="187"/>
      <c r="JB19" s="187"/>
      <c r="JC19" s="187"/>
      <c r="JD19" s="187"/>
      <c r="JE19" s="187"/>
      <c r="JF19" s="187"/>
      <c r="JG19" s="187"/>
      <c r="JH19" s="187"/>
      <c r="JI19" s="187"/>
      <c r="JJ19" s="187"/>
      <c r="JK19" s="187"/>
      <c r="JL19" s="187"/>
      <c r="JM19" s="187"/>
      <c r="JN19" s="187"/>
      <c r="JO19" s="187"/>
      <c r="JP19" s="187"/>
      <c r="JQ19" s="187"/>
      <c r="JR19" s="187"/>
      <c r="JS19" s="187"/>
      <c r="JT19" s="187"/>
      <c r="JU19" s="187"/>
      <c r="JV19" s="187"/>
      <c r="JW19" s="187"/>
      <c r="JX19" s="187"/>
      <c r="JY19" s="187"/>
      <c r="JZ19" s="187"/>
      <c r="KA19" s="187"/>
      <c r="KB19" s="187"/>
      <c r="KC19" s="187"/>
      <c r="KD19" s="187"/>
      <c r="KE19" s="187"/>
      <c r="KF19" s="187"/>
      <c r="KG19" s="187"/>
      <c r="KH19" s="187"/>
      <c r="KI19" s="187"/>
      <c r="KJ19" s="187"/>
      <c r="KK19" s="187"/>
      <c r="KL19" s="187"/>
    </row>
    <row r="20" spans="1:298" ht="40.200000000000003" customHeight="1" x14ac:dyDescent="0.25">
      <c r="A20" s="341">
        <v>3</v>
      </c>
      <c r="B20" s="341" t="s">
        <v>269</v>
      </c>
      <c r="C20" s="342" t="s">
        <v>270</v>
      </c>
      <c r="D20" s="343" t="s">
        <v>271</v>
      </c>
      <c r="E20" s="341" t="s">
        <v>272</v>
      </c>
      <c r="F20" s="341" t="s">
        <v>273</v>
      </c>
      <c r="G20" s="342" t="s">
        <v>241</v>
      </c>
      <c r="H20" s="341">
        <v>1000</v>
      </c>
      <c r="I20" s="341" t="str">
        <f>IF(H20&lt;=2,'Tabla probabilidad'!$B$5,IF(H20&lt;=24,'Tabla probabilidad'!$B$6,IF(H20&lt;=500,'Tabla probabilidad'!$B$7,IF(H20&lt;=5000,'Tabla probabilidad'!$B$8,IF(H20&gt;5000,'Tabla probabilidad'!$B$9)))))</f>
        <v>Alta</v>
      </c>
      <c r="J20" s="344">
        <f>IF(H20&lt;=2,'Tabla probabilidad'!$D$5,IF(H20&lt;=24,'Tabla probabilidad'!$D$6,IF(H20&lt;=500,'Tabla probabilidad'!$D$7,IF(H20&lt;=5000,'Tabla probabilidad'!$D$8,IF(H20&gt;5000,'Tabla probabilidad'!$D$9)))))</f>
        <v>0.8</v>
      </c>
      <c r="K20" s="342" t="s">
        <v>274</v>
      </c>
      <c r="L20" s="341"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341"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341" t="str">
        <f>VLOOKUP((I20&amp;L20),Hoja1!$B$4:$C$28,2,0)</f>
        <v xml:space="preserve">Alto </v>
      </c>
      <c r="O20" s="188">
        <v>1</v>
      </c>
      <c r="P20" s="184" t="s">
        <v>275</v>
      </c>
      <c r="Q20" s="186" t="str">
        <f t="shared" si="0"/>
        <v>Probabilidad</v>
      </c>
      <c r="R20" s="189" t="s">
        <v>244</v>
      </c>
      <c r="S20" s="188" t="s">
        <v>245</v>
      </c>
      <c r="T20" s="190">
        <f>VLOOKUP(R20&amp;S20,Hoja1!$Q$4:$R$9,2,0)</f>
        <v>0.45</v>
      </c>
      <c r="U20" s="189" t="s">
        <v>246</v>
      </c>
      <c r="V20" s="189" t="s">
        <v>247</v>
      </c>
      <c r="W20" s="189" t="s">
        <v>248</v>
      </c>
      <c r="X20" s="190">
        <f>IF(Q20="Probabilidad",($J$20*T20),IF(Q20="Impacto"," "))</f>
        <v>0.36000000000000004</v>
      </c>
      <c r="Y20" s="190" t="str">
        <f>IF(Z20&lt;=20%,'Tabla probabilidad'!$B$5,IF(Z20&lt;=40%,'Tabla probabilidad'!$B$6,IF(Z20&lt;=60%,'Tabla probabilidad'!$B$7,IF(Z20&lt;=80%,'Tabla probabilidad'!$B$8,IF(Z20&lt;=100%,'Tabla probabilidad'!$B$9)))))</f>
        <v>Media</v>
      </c>
      <c r="Z20" s="190">
        <f>IF(R20="Preventivo",(J20-(J20*T20)),IF(R20="Detectivo",(J20-(J20*T20)),IF(R20="Correctivo",(J20))))</f>
        <v>0.44</v>
      </c>
      <c r="AA20" s="344" t="str">
        <f>IF(AB20&lt;=20%,'Tabla probabilidad'!$B$5,IF(AB20&lt;=40%,'Tabla probabilidad'!$B$6,IF(AB20&lt;=60%,'Tabla probabilidad'!$B$7,IF(AB20&lt;=80%,'Tabla probabilidad'!$B$8,IF(AB20&lt;=100%,'Tabla probabilidad'!$B$9)))))</f>
        <v>Media</v>
      </c>
      <c r="AB20" s="344">
        <f>AVERAGE(Z20:Z24)</f>
        <v>0.44000000000000006</v>
      </c>
      <c r="AC20" s="190" t="str">
        <f t="shared" si="1"/>
        <v>Mayor</v>
      </c>
      <c r="AD20" s="190">
        <f>IF(Q20="Probabilidad",(($M$20-0)),IF(Q20="Impacto",($M$20-($M$20*T20))))</f>
        <v>0.8</v>
      </c>
      <c r="AE20" s="344" t="str">
        <f>IF(AF20&lt;=20%,"Leve",IF(AF20&lt;=40%,"Menor",IF(AF20&lt;=60%,"Moderado",IF(AF20&lt;=80%,"Mayor",IF(AF20&lt;=100%,"Catastrófico")))))</f>
        <v>Mayor</v>
      </c>
      <c r="AF20" s="344">
        <f>AVERAGE(AD20:AD24)</f>
        <v>0.8</v>
      </c>
      <c r="AG20" s="341" t="str">
        <f>VLOOKUP(AA20&amp;AE20,Hoja1!$B$4:$C$28,2,0)</f>
        <v xml:space="preserve">Alto </v>
      </c>
      <c r="AH20" s="342" t="s">
        <v>264</v>
      </c>
      <c r="AI20" s="341" t="s">
        <v>250</v>
      </c>
      <c r="AJ20" s="341" t="s">
        <v>251</v>
      </c>
      <c r="AK20" s="345">
        <v>44560</v>
      </c>
      <c r="AL20" s="345">
        <v>44377</v>
      </c>
      <c r="AM20" s="341" t="s">
        <v>250</v>
      </c>
      <c r="AN20" s="342" t="s">
        <v>252</v>
      </c>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c r="CN20" s="187"/>
      <c r="CO20" s="187"/>
      <c r="CP20" s="187"/>
      <c r="CQ20" s="187"/>
      <c r="CR20" s="187"/>
      <c r="CS20" s="187"/>
      <c r="CT20" s="187"/>
      <c r="CU20" s="187"/>
      <c r="CV20" s="187"/>
      <c r="CW20" s="187"/>
      <c r="CX20" s="187"/>
      <c r="CY20" s="187"/>
      <c r="CZ20" s="187"/>
      <c r="DA20" s="187"/>
      <c r="DB20" s="187"/>
      <c r="DC20" s="187"/>
      <c r="DD20" s="187"/>
      <c r="DE20" s="187"/>
      <c r="DF20" s="187"/>
      <c r="DG20" s="187"/>
      <c r="DH20" s="187"/>
      <c r="DI20" s="187"/>
      <c r="DJ20" s="187"/>
      <c r="DK20" s="187"/>
      <c r="DL20" s="187"/>
      <c r="DM20" s="187"/>
      <c r="DN20" s="187"/>
      <c r="DO20" s="187"/>
      <c r="DP20" s="187"/>
      <c r="DQ20" s="187"/>
      <c r="DR20" s="187"/>
      <c r="DS20" s="187"/>
      <c r="DT20" s="187"/>
      <c r="DU20" s="187"/>
      <c r="DV20" s="187"/>
      <c r="DW20" s="187"/>
      <c r="DX20" s="187"/>
      <c r="DY20" s="187"/>
      <c r="DZ20" s="187"/>
      <c r="EA20" s="187"/>
      <c r="EB20" s="187"/>
      <c r="EC20" s="187"/>
      <c r="ED20" s="187"/>
      <c r="EE20" s="187"/>
      <c r="EF20" s="187"/>
      <c r="EG20" s="187"/>
      <c r="EH20" s="187"/>
      <c r="EI20" s="187"/>
      <c r="EJ20" s="187"/>
      <c r="EK20" s="187"/>
      <c r="EL20" s="187"/>
      <c r="EM20" s="187"/>
      <c r="EN20" s="187"/>
      <c r="EO20" s="187"/>
      <c r="EP20" s="187"/>
      <c r="EQ20" s="187"/>
      <c r="ER20" s="187"/>
      <c r="ES20" s="187"/>
      <c r="ET20" s="187"/>
      <c r="EU20" s="187"/>
      <c r="EV20" s="187"/>
      <c r="EW20" s="187"/>
      <c r="EX20" s="187"/>
      <c r="EY20" s="187"/>
      <c r="EZ20" s="187"/>
      <c r="FA20" s="187"/>
      <c r="FB20" s="187"/>
      <c r="FC20" s="187"/>
      <c r="FD20" s="187"/>
      <c r="FE20" s="187"/>
      <c r="FF20" s="187"/>
      <c r="FG20" s="187"/>
      <c r="FH20" s="187"/>
      <c r="FI20" s="187"/>
      <c r="FJ20" s="187"/>
      <c r="FK20" s="187"/>
      <c r="FL20" s="187"/>
      <c r="FM20" s="187"/>
      <c r="FN20" s="187"/>
      <c r="FO20" s="187"/>
      <c r="FP20" s="187"/>
      <c r="FQ20" s="187"/>
      <c r="FR20" s="187"/>
      <c r="FS20" s="187"/>
      <c r="FT20" s="187"/>
      <c r="FU20" s="187"/>
      <c r="FV20" s="187"/>
      <c r="FW20" s="187"/>
      <c r="FX20" s="187"/>
      <c r="FY20" s="187"/>
      <c r="FZ20" s="187"/>
      <c r="GA20" s="187"/>
      <c r="GB20" s="187"/>
      <c r="GC20" s="187"/>
      <c r="GD20" s="187"/>
      <c r="GE20" s="187"/>
      <c r="GF20" s="187"/>
      <c r="GG20" s="187"/>
      <c r="GH20" s="187"/>
      <c r="GI20" s="187"/>
      <c r="GJ20" s="187"/>
      <c r="GK20" s="187"/>
      <c r="GL20" s="187"/>
      <c r="GM20" s="187"/>
      <c r="GN20" s="187"/>
      <c r="GO20" s="187"/>
      <c r="GP20" s="187"/>
      <c r="GQ20" s="187"/>
      <c r="GR20" s="187"/>
      <c r="GS20" s="187"/>
      <c r="GT20" s="187"/>
      <c r="GU20" s="187"/>
      <c r="GV20" s="187"/>
      <c r="GW20" s="187"/>
      <c r="GX20" s="187"/>
      <c r="GY20" s="187"/>
      <c r="GZ20" s="187"/>
      <c r="HA20" s="187"/>
      <c r="HB20" s="187"/>
      <c r="HC20" s="187"/>
      <c r="HD20" s="187"/>
      <c r="HE20" s="187"/>
      <c r="HF20" s="187"/>
      <c r="HG20" s="187"/>
      <c r="HH20" s="187"/>
      <c r="HI20" s="187"/>
      <c r="HJ20" s="187"/>
      <c r="HK20" s="187"/>
      <c r="HL20" s="187"/>
      <c r="HM20" s="187"/>
      <c r="HN20" s="187"/>
      <c r="HO20" s="187"/>
      <c r="HP20" s="187"/>
      <c r="HQ20" s="187"/>
      <c r="HR20" s="187"/>
      <c r="HS20" s="187"/>
      <c r="HT20" s="187"/>
      <c r="HU20" s="187"/>
      <c r="HV20" s="187"/>
      <c r="HW20" s="187"/>
      <c r="HX20" s="187"/>
      <c r="HY20" s="187"/>
      <c r="HZ20" s="187"/>
      <c r="IA20" s="187"/>
      <c r="IB20" s="187"/>
      <c r="IC20" s="187"/>
      <c r="ID20" s="187"/>
      <c r="IE20" s="187"/>
      <c r="IF20" s="187"/>
      <c r="IG20" s="187"/>
      <c r="IH20" s="187"/>
      <c r="II20" s="187"/>
      <c r="IJ20" s="187"/>
      <c r="IK20" s="187"/>
      <c r="IL20" s="187"/>
      <c r="IM20" s="187"/>
      <c r="IN20" s="187"/>
      <c r="IO20" s="187"/>
      <c r="IP20" s="187"/>
      <c r="IQ20" s="187"/>
      <c r="IR20" s="187"/>
      <c r="IS20" s="187"/>
      <c r="IT20" s="187"/>
      <c r="IU20" s="187"/>
      <c r="IV20" s="187"/>
      <c r="IW20" s="187"/>
      <c r="IX20" s="187"/>
      <c r="IY20" s="187"/>
      <c r="IZ20" s="187"/>
      <c r="JA20" s="187"/>
      <c r="JB20" s="187"/>
      <c r="JC20" s="187"/>
      <c r="JD20" s="187"/>
      <c r="JE20" s="187"/>
      <c r="JF20" s="187"/>
      <c r="JG20" s="187"/>
      <c r="JH20" s="187"/>
      <c r="JI20" s="187"/>
      <c r="JJ20" s="187"/>
      <c r="JK20" s="187"/>
      <c r="JL20" s="187"/>
      <c r="JM20" s="187"/>
      <c r="JN20" s="187"/>
      <c r="JO20" s="187"/>
      <c r="JP20" s="187"/>
      <c r="JQ20" s="187"/>
      <c r="JR20" s="187"/>
      <c r="JS20" s="187"/>
      <c r="JT20" s="187"/>
      <c r="JU20" s="187"/>
      <c r="JV20" s="187"/>
      <c r="JW20" s="187"/>
      <c r="JX20" s="187"/>
      <c r="JY20" s="187"/>
      <c r="JZ20" s="187"/>
      <c r="KA20" s="187"/>
      <c r="KB20" s="187"/>
      <c r="KC20" s="187"/>
      <c r="KD20" s="187"/>
      <c r="KE20" s="187"/>
      <c r="KF20" s="187"/>
      <c r="KG20" s="187"/>
      <c r="KH20" s="187"/>
      <c r="KI20" s="187"/>
      <c r="KJ20" s="187"/>
      <c r="KK20" s="187"/>
      <c r="KL20" s="187"/>
    </row>
    <row r="21" spans="1:298" ht="40.200000000000003" customHeight="1" x14ac:dyDescent="0.25">
      <c r="A21" s="341"/>
      <c r="B21" s="341"/>
      <c r="C21" s="342"/>
      <c r="D21" s="343"/>
      <c r="E21" s="341"/>
      <c r="F21" s="341"/>
      <c r="G21" s="342"/>
      <c r="H21" s="341"/>
      <c r="I21" s="341"/>
      <c r="J21" s="344"/>
      <c r="K21" s="342"/>
      <c r="L21" s="341"/>
      <c r="M21" s="341"/>
      <c r="N21" s="341"/>
      <c r="O21" s="188">
        <v>2</v>
      </c>
      <c r="P21" s="184" t="s">
        <v>276</v>
      </c>
      <c r="Q21" s="186" t="str">
        <f t="shared" si="0"/>
        <v>Probabilidad</v>
      </c>
      <c r="R21" s="189" t="s">
        <v>244</v>
      </c>
      <c r="S21" s="188" t="s">
        <v>245</v>
      </c>
      <c r="T21" s="190">
        <f>VLOOKUP(R21&amp;S21,Hoja1!$Q$4:$R$9,2,0)</f>
        <v>0.45</v>
      </c>
      <c r="U21" s="189" t="s">
        <v>246</v>
      </c>
      <c r="V21" s="189" t="s">
        <v>247</v>
      </c>
      <c r="W21" s="189" t="s">
        <v>248</v>
      </c>
      <c r="X21" s="190">
        <f t="shared" ref="X21:X24" si="6">IF(Q21="Probabilidad",($J$20*T21),IF(Q21="Impacto"," "))</f>
        <v>0.36000000000000004</v>
      </c>
      <c r="Y21" s="190" t="str">
        <f>IF(Z21&lt;=20%,'Tabla probabilidad'!$B$5,IF(Z21&lt;=40%,'Tabla probabilidad'!$B$6,IF(Z21&lt;=60%,'Tabla probabilidad'!$B$7,IF(Z21&lt;=80%,'Tabla probabilidad'!$B$8,IF(Z21&lt;=100%,'Tabla probabilidad'!$B$9)))))</f>
        <v>Media</v>
      </c>
      <c r="Z21" s="190">
        <f>IF(R21="Preventivo",(J20-(J20*T21)),IF(R21="Detectivo",(J20-(J20*T21)),IF(R21="Correctivo",(J20))))</f>
        <v>0.44</v>
      </c>
      <c r="AA21" s="344"/>
      <c r="AB21" s="344"/>
      <c r="AC21" s="190" t="str">
        <f t="shared" si="1"/>
        <v>Mayor</v>
      </c>
      <c r="AD21" s="190">
        <f t="shared" ref="AD21:AD24" si="7">IF(Q21="Probabilidad",(($M$20-0)),IF(Q21="Impacto",($M$20-($M$20*T21))))</f>
        <v>0.8</v>
      </c>
      <c r="AE21" s="344"/>
      <c r="AF21" s="344"/>
      <c r="AG21" s="341"/>
      <c r="AH21" s="342"/>
      <c r="AI21" s="341"/>
      <c r="AJ21" s="341"/>
      <c r="AK21" s="345"/>
      <c r="AL21" s="345"/>
      <c r="AM21" s="341"/>
      <c r="AN21" s="342"/>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7"/>
      <c r="FM21" s="187"/>
      <c r="FN21" s="187"/>
      <c r="FO21" s="187"/>
      <c r="FP21" s="187"/>
      <c r="FQ21" s="187"/>
      <c r="FR21" s="187"/>
      <c r="FS21" s="187"/>
      <c r="FT21" s="187"/>
      <c r="FU21" s="187"/>
      <c r="FV21" s="187"/>
      <c r="FW21" s="187"/>
      <c r="FX21" s="187"/>
      <c r="FY21" s="187"/>
      <c r="FZ21" s="187"/>
      <c r="GA21" s="187"/>
      <c r="GB21" s="187"/>
      <c r="GC21" s="187"/>
      <c r="GD21" s="187"/>
      <c r="GE21" s="187"/>
      <c r="GF21" s="187"/>
      <c r="GG21" s="187"/>
      <c r="GH21" s="187"/>
      <c r="GI21" s="187"/>
      <c r="GJ21" s="187"/>
      <c r="GK21" s="187"/>
      <c r="GL21" s="187"/>
      <c r="GM21" s="187"/>
      <c r="GN21" s="187"/>
      <c r="GO21" s="187"/>
      <c r="GP21" s="187"/>
      <c r="GQ21" s="187"/>
      <c r="GR21" s="187"/>
      <c r="GS21" s="187"/>
      <c r="GT21" s="187"/>
      <c r="GU21" s="187"/>
      <c r="GV21" s="187"/>
      <c r="GW21" s="187"/>
      <c r="GX21" s="187"/>
      <c r="GY21" s="187"/>
      <c r="GZ21" s="187"/>
      <c r="HA21" s="187"/>
      <c r="HB21" s="187"/>
      <c r="HC21" s="187"/>
      <c r="HD21" s="187"/>
      <c r="HE21" s="187"/>
      <c r="HF21" s="187"/>
      <c r="HG21" s="187"/>
      <c r="HH21" s="187"/>
      <c r="HI21" s="187"/>
      <c r="HJ21" s="187"/>
      <c r="HK21" s="187"/>
      <c r="HL21" s="187"/>
      <c r="HM21" s="187"/>
      <c r="HN21" s="187"/>
      <c r="HO21" s="187"/>
      <c r="HP21" s="187"/>
      <c r="HQ21" s="187"/>
      <c r="HR21" s="187"/>
      <c r="HS21" s="187"/>
      <c r="HT21" s="187"/>
      <c r="HU21" s="187"/>
      <c r="HV21" s="187"/>
      <c r="HW21" s="187"/>
      <c r="HX21" s="187"/>
      <c r="HY21" s="187"/>
      <c r="HZ21" s="187"/>
      <c r="IA21" s="187"/>
      <c r="IB21" s="187"/>
      <c r="IC21" s="187"/>
      <c r="ID21" s="187"/>
      <c r="IE21" s="187"/>
      <c r="IF21" s="187"/>
      <c r="IG21" s="187"/>
      <c r="IH21" s="187"/>
      <c r="II21" s="187"/>
      <c r="IJ21" s="187"/>
      <c r="IK21" s="187"/>
      <c r="IL21" s="187"/>
      <c r="IM21" s="187"/>
      <c r="IN21" s="187"/>
      <c r="IO21" s="187"/>
      <c r="IP21" s="187"/>
      <c r="IQ21" s="187"/>
      <c r="IR21" s="187"/>
      <c r="IS21" s="187"/>
      <c r="IT21" s="187"/>
      <c r="IU21" s="187"/>
      <c r="IV21" s="187"/>
      <c r="IW21" s="187"/>
      <c r="IX21" s="187"/>
      <c r="IY21" s="187"/>
      <c r="IZ21" s="187"/>
      <c r="JA21" s="187"/>
      <c r="JB21" s="187"/>
      <c r="JC21" s="187"/>
      <c r="JD21" s="187"/>
      <c r="JE21" s="187"/>
      <c r="JF21" s="187"/>
      <c r="JG21" s="187"/>
      <c r="JH21" s="187"/>
      <c r="JI21" s="187"/>
      <c r="JJ21" s="187"/>
      <c r="JK21" s="187"/>
      <c r="JL21" s="187"/>
      <c r="JM21" s="187"/>
      <c r="JN21" s="187"/>
      <c r="JO21" s="187"/>
      <c r="JP21" s="187"/>
      <c r="JQ21" s="187"/>
      <c r="JR21" s="187"/>
      <c r="JS21" s="187"/>
      <c r="JT21" s="187"/>
      <c r="JU21" s="187"/>
      <c r="JV21" s="187"/>
      <c r="JW21" s="187"/>
      <c r="JX21" s="187"/>
      <c r="JY21" s="187"/>
      <c r="JZ21" s="187"/>
      <c r="KA21" s="187"/>
      <c r="KB21" s="187"/>
      <c r="KC21" s="187"/>
      <c r="KD21" s="187"/>
      <c r="KE21" s="187"/>
      <c r="KF21" s="187"/>
      <c r="KG21" s="187"/>
      <c r="KH21" s="187"/>
      <c r="KI21" s="187"/>
      <c r="KJ21" s="187"/>
      <c r="KK21" s="187"/>
      <c r="KL21" s="187"/>
    </row>
    <row r="22" spans="1:298" ht="40.200000000000003" customHeight="1" x14ac:dyDescent="0.25">
      <c r="A22" s="341"/>
      <c r="B22" s="341"/>
      <c r="C22" s="342"/>
      <c r="D22" s="343"/>
      <c r="E22" s="341"/>
      <c r="F22" s="341"/>
      <c r="G22" s="342"/>
      <c r="H22" s="341"/>
      <c r="I22" s="341"/>
      <c r="J22" s="344"/>
      <c r="K22" s="342"/>
      <c r="L22" s="341"/>
      <c r="M22" s="341"/>
      <c r="N22" s="341"/>
      <c r="O22" s="188">
        <v>3</v>
      </c>
      <c r="P22" s="184" t="s">
        <v>277</v>
      </c>
      <c r="Q22" s="186" t="str">
        <f t="shared" si="0"/>
        <v>Probabilidad</v>
      </c>
      <c r="R22" s="189" t="s">
        <v>244</v>
      </c>
      <c r="S22" s="188" t="s">
        <v>245</v>
      </c>
      <c r="T22" s="190">
        <f>VLOOKUP(R22&amp;S22,Hoja1!$Q$4:$R$9,2,0)</f>
        <v>0.45</v>
      </c>
      <c r="U22" s="189" t="s">
        <v>246</v>
      </c>
      <c r="V22" s="189" t="s">
        <v>247</v>
      </c>
      <c r="W22" s="189" t="s">
        <v>248</v>
      </c>
      <c r="X22" s="190">
        <f t="shared" si="6"/>
        <v>0.36000000000000004</v>
      </c>
      <c r="Y22" s="190" t="str">
        <f>IF(Z22&lt;=20%,'Tabla probabilidad'!$B$5,IF(Z22&lt;=40%,'Tabla probabilidad'!$B$6,IF(Z22&lt;=60%,'Tabla probabilidad'!$B$7,IF(Z22&lt;=80%,'Tabla probabilidad'!$B$8,IF(Z22&lt;=100%,'Tabla probabilidad'!$B$9)))))</f>
        <v>Media</v>
      </c>
      <c r="Z22" s="190">
        <f>IF(R22="Preventivo",(J20-(J20*T22)),IF(R22="Detectivo",(J20-(J20*T22)),IF(R22="Correctivo",(J20))))</f>
        <v>0.44</v>
      </c>
      <c r="AA22" s="344"/>
      <c r="AB22" s="344"/>
      <c r="AC22" s="190" t="str">
        <f t="shared" si="1"/>
        <v>Mayor</v>
      </c>
      <c r="AD22" s="190">
        <f t="shared" si="7"/>
        <v>0.8</v>
      </c>
      <c r="AE22" s="344"/>
      <c r="AF22" s="344"/>
      <c r="AG22" s="341"/>
      <c r="AH22" s="342"/>
      <c r="AI22" s="341"/>
      <c r="AJ22" s="341"/>
      <c r="AK22" s="345"/>
      <c r="AL22" s="345"/>
      <c r="AM22" s="341"/>
      <c r="AN22" s="342"/>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c r="GY22" s="187"/>
      <c r="GZ22" s="187"/>
      <c r="HA22" s="187"/>
      <c r="HB22" s="187"/>
      <c r="HC22" s="187"/>
      <c r="HD22" s="187"/>
      <c r="HE22" s="187"/>
      <c r="HF22" s="187"/>
      <c r="HG22" s="187"/>
      <c r="HH22" s="187"/>
      <c r="HI22" s="187"/>
      <c r="HJ22" s="187"/>
      <c r="HK22" s="187"/>
      <c r="HL22" s="187"/>
      <c r="HM22" s="187"/>
      <c r="HN22" s="187"/>
      <c r="HO22" s="187"/>
      <c r="HP22" s="187"/>
      <c r="HQ22" s="187"/>
      <c r="HR22" s="187"/>
      <c r="HS22" s="187"/>
      <c r="HT22" s="187"/>
      <c r="HU22" s="187"/>
      <c r="HV22" s="187"/>
      <c r="HW22" s="187"/>
      <c r="HX22" s="187"/>
      <c r="HY22" s="187"/>
      <c r="HZ22" s="187"/>
      <c r="IA22" s="187"/>
      <c r="IB22" s="187"/>
      <c r="IC22" s="187"/>
      <c r="ID22" s="187"/>
      <c r="IE22" s="187"/>
      <c r="IF22" s="187"/>
      <c r="IG22" s="187"/>
      <c r="IH22" s="187"/>
      <c r="II22" s="187"/>
      <c r="IJ22" s="187"/>
      <c r="IK22" s="187"/>
      <c r="IL22" s="187"/>
      <c r="IM22" s="187"/>
      <c r="IN22" s="187"/>
      <c r="IO22" s="187"/>
      <c r="IP22" s="187"/>
      <c r="IQ22" s="187"/>
      <c r="IR22" s="187"/>
      <c r="IS22" s="187"/>
      <c r="IT22" s="187"/>
      <c r="IU22" s="187"/>
      <c r="IV22" s="187"/>
      <c r="IW22" s="187"/>
      <c r="IX22" s="187"/>
      <c r="IY22" s="187"/>
      <c r="IZ22" s="187"/>
      <c r="JA22" s="187"/>
      <c r="JB22" s="187"/>
      <c r="JC22" s="187"/>
      <c r="JD22" s="187"/>
      <c r="JE22" s="187"/>
      <c r="JF22" s="187"/>
      <c r="JG22" s="187"/>
      <c r="JH22" s="187"/>
      <c r="JI22" s="187"/>
      <c r="JJ22" s="187"/>
      <c r="JK22" s="187"/>
      <c r="JL22" s="187"/>
      <c r="JM22" s="187"/>
      <c r="JN22" s="187"/>
      <c r="JO22" s="187"/>
      <c r="JP22" s="187"/>
      <c r="JQ22" s="187"/>
      <c r="JR22" s="187"/>
      <c r="JS22" s="187"/>
      <c r="JT22" s="187"/>
      <c r="JU22" s="187"/>
      <c r="JV22" s="187"/>
      <c r="JW22" s="187"/>
      <c r="JX22" s="187"/>
      <c r="JY22" s="187"/>
      <c r="JZ22" s="187"/>
      <c r="KA22" s="187"/>
      <c r="KB22" s="187"/>
      <c r="KC22" s="187"/>
      <c r="KD22" s="187"/>
      <c r="KE22" s="187"/>
      <c r="KF22" s="187"/>
      <c r="KG22" s="187"/>
      <c r="KH22" s="187"/>
      <c r="KI22" s="187"/>
      <c r="KJ22" s="187"/>
      <c r="KK22" s="187"/>
      <c r="KL22" s="187"/>
    </row>
    <row r="23" spans="1:298" ht="40.200000000000003" customHeight="1" x14ac:dyDescent="0.25">
      <c r="A23" s="341"/>
      <c r="B23" s="341"/>
      <c r="C23" s="342"/>
      <c r="D23" s="343"/>
      <c r="E23" s="341"/>
      <c r="F23" s="341"/>
      <c r="G23" s="342"/>
      <c r="H23" s="341"/>
      <c r="I23" s="341"/>
      <c r="J23" s="344"/>
      <c r="K23" s="342"/>
      <c r="L23" s="341"/>
      <c r="M23" s="341"/>
      <c r="N23" s="341"/>
      <c r="O23" s="188">
        <v>4</v>
      </c>
      <c r="P23" s="184" t="s">
        <v>278</v>
      </c>
      <c r="Q23" s="186" t="str">
        <f t="shared" si="0"/>
        <v>Probabilidad</v>
      </c>
      <c r="R23" s="189" t="s">
        <v>244</v>
      </c>
      <c r="S23" s="188" t="s">
        <v>245</v>
      </c>
      <c r="T23" s="190">
        <f>VLOOKUP(R23&amp;S23,Hoja1!$Q$4:$R$9,2,0)</f>
        <v>0.45</v>
      </c>
      <c r="U23" s="189" t="s">
        <v>246</v>
      </c>
      <c r="V23" s="189" t="s">
        <v>247</v>
      </c>
      <c r="W23" s="189" t="s">
        <v>248</v>
      </c>
      <c r="X23" s="190">
        <f t="shared" si="6"/>
        <v>0.36000000000000004</v>
      </c>
      <c r="Y23" s="190" t="str">
        <f>IF(Z23&lt;=20%,'Tabla probabilidad'!$B$5,IF(Z23&lt;=40%,'Tabla probabilidad'!$B$6,IF(Z23&lt;=60%,'Tabla probabilidad'!$B$7,IF(Z23&lt;=80%,'Tabla probabilidad'!$B$8,IF(Z23&lt;=100%,'Tabla probabilidad'!$B$9)))))</f>
        <v>Media</v>
      </c>
      <c r="Z23" s="190">
        <f>IF(R23="Preventivo",(J20-(J20*T23)),IF(R23="Detectivo",(J20-(J20*T23)),IF(R23="Correctivo",(J20))))</f>
        <v>0.44</v>
      </c>
      <c r="AA23" s="344"/>
      <c r="AB23" s="344"/>
      <c r="AC23" s="190" t="str">
        <f t="shared" si="1"/>
        <v>Mayor</v>
      </c>
      <c r="AD23" s="190">
        <f t="shared" si="7"/>
        <v>0.8</v>
      </c>
      <c r="AE23" s="344"/>
      <c r="AF23" s="344"/>
      <c r="AG23" s="341"/>
      <c r="AH23" s="342"/>
      <c r="AI23" s="341"/>
      <c r="AJ23" s="341"/>
      <c r="AK23" s="345"/>
      <c r="AL23" s="345"/>
      <c r="AM23" s="341"/>
      <c r="AN23" s="342"/>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c r="DD23" s="187"/>
      <c r="DE23" s="187"/>
      <c r="DF23" s="187"/>
      <c r="DG23" s="187"/>
      <c r="DH23" s="187"/>
      <c r="DI23" s="187"/>
      <c r="DJ23" s="187"/>
      <c r="DK23" s="187"/>
      <c r="DL23" s="187"/>
      <c r="DM23" s="187"/>
      <c r="DN23" s="187"/>
      <c r="DO23" s="187"/>
      <c r="DP23" s="187"/>
      <c r="DQ23" s="187"/>
      <c r="DR23" s="187"/>
      <c r="DS23" s="187"/>
      <c r="DT23" s="187"/>
      <c r="DU23" s="187"/>
      <c r="DV23" s="187"/>
      <c r="DW23" s="187"/>
      <c r="DX23" s="187"/>
      <c r="DY23" s="187"/>
      <c r="DZ23" s="187"/>
      <c r="EA23" s="187"/>
      <c r="EB23" s="187"/>
      <c r="EC23" s="187"/>
      <c r="ED23" s="187"/>
      <c r="EE23" s="187"/>
      <c r="EF23" s="187"/>
      <c r="EG23" s="187"/>
      <c r="EH23" s="187"/>
      <c r="EI23" s="187"/>
      <c r="EJ23" s="187"/>
      <c r="EK23" s="187"/>
      <c r="EL23" s="187"/>
      <c r="EM23" s="187"/>
      <c r="EN23" s="187"/>
      <c r="EO23" s="187"/>
      <c r="EP23" s="187"/>
      <c r="EQ23" s="187"/>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187"/>
      <c r="GQ23" s="187"/>
      <c r="GR23" s="187"/>
      <c r="GS23" s="187"/>
      <c r="GT23" s="187"/>
      <c r="GU23" s="187"/>
      <c r="GV23" s="187"/>
      <c r="GW23" s="187"/>
      <c r="GX23" s="187"/>
      <c r="GY23" s="187"/>
      <c r="GZ23" s="187"/>
      <c r="HA23" s="187"/>
      <c r="HB23" s="187"/>
      <c r="HC23" s="187"/>
      <c r="HD23" s="187"/>
      <c r="HE23" s="187"/>
      <c r="HF23" s="187"/>
      <c r="HG23" s="187"/>
      <c r="HH23" s="187"/>
      <c r="HI23" s="187"/>
      <c r="HJ23" s="187"/>
      <c r="HK23" s="187"/>
      <c r="HL23" s="187"/>
      <c r="HM23" s="187"/>
      <c r="HN23" s="187"/>
      <c r="HO23" s="187"/>
      <c r="HP23" s="187"/>
      <c r="HQ23" s="187"/>
      <c r="HR23" s="187"/>
      <c r="HS23" s="187"/>
      <c r="HT23" s="187"/>
      <c r="HU23" s="187"/>
      <c r="HV23" s="187"/>
      <c r="HW23" s="187"/>
      <c r="HX23" s="187"/>
      <c r="HY23" s="187"/>
      <c r="HZ23" s="187"/>
      <c r="IA23" s="187"/>
      <c r="IB23" s="187"/>
      <c r="IC23" s="187"/>
      <c r="ID23" s="187"/>
      <c r="IE23" s="187"/>
      <c r="IF23" s="187"/>
      <c r="IG23" s="187"/>
      <c r="IH23" s="187"/>
      <c r="II23" s="187"/>
      <c r="IJ23" s="187"/>
      <c r="IK23" s="187"/>
      <c r="IL23" s="187"/>
      <c r="IM23" s="187"/>
      <c r="IN23" s="187"/>
      <c r="IO23" s="187"/>
      <c r="IP23" s="187"/>
      <c r="IQ23" s="187"/>
      <c r="IR23" s="187"/>
      <c r="IS23" s="187"/>
      <c r="IT23" s="187"/>
      <c r="IU23" s="187"/>
      <c r="IV23" s="187"/>
      <c r="IW23" s="187"/>
      <c r="IX23" s="187"/>
      <c r="IY23" s="187"/>
      <c r="IZ23" s="187"/>
      <c r="JA23" s="187"/>
      <c r="JB23" s="187"/>
      <c r="JC23" s="187"/>
      <c r="JD23" s="187"/>
      <c r="JE23" s="187"/>
      <c r="JF23" s="187"/>
      <c r="JG23" s="187"/>
      <c r="JH23" s="187"/>
      <c r="JI23" s="187"/>
      <c r="JJ23" s="187"/>
      <c r="JK23" s="187"/>
      <c r="JL23" s="187"/>
      <c r="JM23" s="187"/>
      <c r="JN23" s="187"/>
      <c r="JO23" s="187"/>
      <c r="JP23" s="187"/>
      <c r="JQ23" s="187"/>
      <c r="JR23" s="187"/>
      <c r="JS23" s="187"/>
      <c r="JT23" s="187"/>
      <c r="JU23" s="187"/>
      <c r="JV23" s="187"/>
      <c r="JW23" s="187"/>
      <c r="JX23" s="187"/>
      <c r="JY23" s="187"/>
      <c r="JZ23" s="187"/>
      <c r="KA23" s="187"/>
      <c r="KB23" s="187"/>
      <c r="KC23" s="187"/>
      <c r="KD23" s="187"/>
      <c r="KE23" s="187"/>
      <c r="KF23" s="187"/>
      <c r="KG23" s="187"/>
      <c r="KH23" s="187"/>
      <c r="KI23" s="187"/>
      <c r="KJ23" s="187"/>
      <c r="KK23" s="187"/>
      <c r="KL23" s="187"/>
    </row>
    <row r="24" spans="1:298" ht="40.200000000000003" customHeight="1" x14ac:dyDescent="0.25">
      <c r="A24" s="341"/>
      <c r="B24" s="341"/>
      <c r="C24" s="342"/>
      <c r="D24" s="343"/>
      <c r="E24" s="341"/>
      <c r="F24" s="341"/>
      <c r="G24" s="342"/>
      <c r="H24" s="341"/>
      <c r="I24" s="341"/>
      <c r="J24" s="344"/>
      <c r="K24" s="342"/>
      <c r="L24" s="341"/>
      <c r="M24" s="341"/>
      <c r="N24" s="341"/>
      <c r="O24" s="188">
        <v>5</v>
      </c>
      <c r="P24" s="184" t="s">
        <v>279</v>
      </c>
      <c r="Q24" s="186" t="str">
        <f t="shared" si="0"/>
        <v>Probabilidad</v>
      </c>
      <c r="R24" s="189" t="s">
        <v>244</v>
      </c>
      <c r="S24" s="188" t="s">
        <v>245</v>
      </c>
      <c r="T24" s="190">
        <f>VLOOKUP(R24&amp;S24,Hoja1!$Q$4:$R$9,2,0)</f>
        <v>0.45</v>
      </c>
      <c r="U24" s="189" t="s">
        <v>246</v>
      </c>
      <c r="V24" s="189" t="s">
        <v>247</v>
      </c>
      <c r="W24" s="189" t="s">
        <v>248</v>
      </c>
      <c r="X24" s="190">
        <f t="shared" si="6"/>
        <v>0.36000000000000004</v>
      </c>
      <c r="Y24" s="190" t="str">
        <f>IF(Z24&lt;=20%,'Tabla probabilidad'!$B$5,IF(Z24&lt;=40%,'Tabla probabilidad'!$B$6,IF(Z24&lt;=60%,'Tabla probabilidad'!$B$7,IF(Z24&lt;=80%,'Tabla probabilidad'!$B$8,IF(Z24&lt;=100%,'Tabla probabilidad'!$B$9)))))</f>
        <v>Media</v>
      </c>
      <c r="Z24" s="190">
        <f>IF(R24="Preventivo",(J20-(J20*T24)),IF(R24="Detectivo",(J20-(J20*T24)),IF(R24="Correctivo",(J20))))</f>
        <v>0.44</v>
      </c>
      <c r="AA24" s="344"/>
      <c r="AB24" s="344"/>
      <c r="AC24" s="190" t="str">
        <f t="shared" si="1"/>
        <v>Mayor</v>
      </c>
      <c r="AD24" s="190">
        <f t="shared" si="7"/>
        <v>0.8</v>
      </c>
      <c r="AE24" s="344"/>
      <c r="AF24" s="344"/>
      <c r="AG24" s="341"/>
      <c r="AH24" s="342"/>
      <c r="AI24" s="341"/>
      <c r="AJ24" s="341"/>
      <c r="AK24" s="345"/>
      <c r="AL24" s="345"/>
      <c r="AM24" s="341"/>
      <c r="AN24" s="342"/>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c r="EP24" s="187"/>
      <c r="EQ24" s="187"/>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187"/>
      <c r="GQ24" s="187"/>
      <c r="GR24" s="187"/>
      <c r="GS24" s="187"/>
      <c r="GT24" s="187"/>
      <c r="GU24" s="187"/>
      <c r="GV24" s="187"/>
      <c r="GW24" s="187"/>
      <c r="GX24" s="187"/>
      <c r="GY24" s="187"/>
      <c r="GZ24" s="187"/>
      <c r="HA24" s="187"/>
      <c r="HB24" s="187"/>
      <c r="HC24" s="187"/>
      <c r="HD24" s="187"/>
      <c r="HE24" s="187"/>
      <c r="HF24" s="187"/>
      <c r="HG24" s="187"/>
      <c r="HH24" s="187"/>
      <c r="HI24" s="187"/>
      <c r="HJ24" s="187"/>
      <c r="HK24" s="187"/>
      <c r="HL24" s="187"/>
      <c r="HM24" s="187"/>
      <c r="HN24" s="187"/>
      <c r="HO24" s="187"/>
      <c r="HP24" s="187"/>
      <c r="HQ24" s="187"/>
      <c r="HR24" s="187"/>
      <c r="HS24" s="187"/>
      <c r="HT24" s="187"/>
      <c r="HU24" s="187"/>
      <c r="HV24" s="187"/>
      <c r="HW24" s="187"/>
      <c r="HX24" s="187"/>
      <c r="HY24" s="187"/>
      <c r="HZ24" s="187"/>
      <c r="IA24" s="187"/>
      <c r="IB24" s="187"/>
      <c r="IC24" s="187"/>
      <c r="ID24" s="187"/>
      <c r="IE24" s="187"/>
      <c r="IF24" s="187"/>
      <c r="IG24" s="187"/>
      <c r="IH24" s="187"/>
      <c r="II24" s="187"/>
      <c r="IJ24" s="187"/>
      <c r="IK24" s="187"/>
      <c r="IL24" s="187"/>
      <c r="IM24" s="187"/>
      <c r="IN24" s="187"/>
      <c r="IO24" s="187"/>
      <c r="IP24" s="187"/>
      <c r="IQ24" s="187"/>
      <c r="IR24" s="187"/>
      <c r="IS24" s="187"/>
      <c r="IT24" s="187"/>
      <c r="IU24" s="187"/>
      <c r="IV24" s="187"/>
      <c r="IW24" s="187"/>
      <c r="IX24" s="187"/>
      <c r="IY24" s="187"/>
      <c r="IZ24" s="187"/>
      <c r="JA24" s="187"/>
      <c r="JB24" s="187"/>
      <c r="JC24" s="187"/>
      <c r="JD24" s="187"/>
      <c r="JE24" s="187"/>
      <c r="JF24" s="187"/>
      <c r="JG24" s="187"/>
      <c r="JH24" s="187"/>
      <c r="JI24" s="187"/>
      <c r="JJ24" s="187"/>
      <c r="JK24" s="187"/>
      <c r="JL24" s="187"/>
      <c r="JM24" s="187"/>
      <c r="JN24" s="187"/>
      <c r="JO24" s="187"/>
      <c r="JP24" s="187"/>
      <c r="JQ24" s="187"/>
      <c r="JR24" s="187"/>
      <c r="JS24" s="187"/>
      <c r="JT24" s="187"/>
      <c r="JU24" s="187"/>
      <c r="JV24" s="187"/>
      <c r="JW24" s="187"/>
      <c r="JX24" s="187"/>
      <c r="JY24" s="187"/>
      <c r="JZ24" s="187"/>
      <c r="KA24" s="187"/>
      <c r="KB24" s="187"/>
      <c r="KC24" s="187"/>
      <c r="KD24" s="187"/>
      <c r="KE24" s="187"/>
      <c r="KF24" s="187"/>
      <c r="KG24" s="187"/>
      <c r="KH24" s="187"/>
      <c r="KI24" s="187"/>
      <c r="KJ24" s="187"/>
      <c r="KK24" s="187"/>
      <c r="KL24" s="187"/>
    </row>
    <row r="25" spans="1:298" ht="40.200000000000003" customHeight="1" x14ac:dyDescent="0.25">
      <c r="A25" s="341">
        <v>4</v>
      </c>
      <c r="B25" s="341" t="s">
        <v>280</v>
      </c>
      <c r="C25" s="342" t="s">
        <v>281</v>
      </c>
      <c r="D25" s="343" t="s">
        <v>282</v>
      </c>
      <c r="E25" s="341" t="s">
        <v>283</v>
      </c>
      <c r="F25" s="341" t="s">
        <v>284</v>
      </c>
      <c r="G25" s="342" t="s">
        <v>241</v>
      </c>
      <c r="H25" s="341">
        <v>5200</v>
      </c>
      <c r="I25" s="341" t="str">
        <f>IF(H25&lt;=2,'Tabla probabilidad'!$B$5,IF(H25&lt;=24,'Tabla probabilidad'!$B$6,IF(H25&lt;=500,'Tabla probabilidad'!$B$7,IF(H25&lt;=5000,'Tabla probabilidad'!$B$8,IF(H25&gt;5000,'Tabla probabilidad'!$B$9)))))</f>
        <v>Muy Alta</v>
      </c>
      <c r="J25" s="344">
        <f>IF(H25&lt;=2,'Tabla probabilidad'!$D$5,IF(H25&lt;=24,'Tabla probabilidad'!$D$6,IF(H25&lt;=500,'Tabla probabilidad'!$D$7,IF(H25&lt;=5000,'Tabla probabilidad'!$D$8,IF(H25&gt;5000,'Tabla probabilidad'!$D$9)))))</f>
        <v>1</v>
      </c>
      <c r="K25" s="342" t="s">
        <v>274</v>
      </c>
      <c r="L25" s="341"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Mayor</v>
      </c>
      <c r="M25" s="341"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80%</v>
      </c>
      <c r="N25" s="341" t="str">
        <f>VLOOKUP((I25&amp;L25),Hoja1!$B$4:$C$28,2,0)</f>
        <v xml:space="preserve">Alto </v>
      </c>
      <c r="O25" s="188">
        <v>1</v>
      </c>
      <c r="P25" s="184" t="s">
        <v>285</v>
      </c>
      <c r="Q25" s="186" t="str">
        <f t="shared" si="0"/>
        <v>Probabilidad</v>
      </c>
      <c r="R25" s="189" t="s">
        <v>244</v>
      </c>
      <c r="S25" s="188" t="s">
        <v>245</v>
      </c>
      <c r="T25" s="190">
        <f>VLOOKUP(R25&amp;S25,Hoja1!$Q$4:$R$9,2,0)</f>
        <v>0.45</v>
      </c>
      <c r="U25" s="189" t="s">
        <v>246</v>
      </c>
      <c r="V25" s="189" t="s">
        <v>247</v>
      </c>
      <c r="W25" s="189" t="s">
        <v>248</v>
      </c>
      <c r="X25" s="190">
        <f>IF(Q25="Probabilidad",($J$25*T25),IF(Q25="Impacto"," "))</f>
        <v>0.45</v>
      </c>
      <c r="Y25" s="190" t="str">
        <f>IF(Z25&lt;=20%,'Tabla probabilidad'!$B$5,IF(Z25&lt;=40%,'Tabla probabilidad'!$B$6,IF(Z25&lt;=60%,'Tabla probabilidad'!$B$7,IF(Z25&lt;=80%,'Tabla probabilidad'!$B$8,IF(Z25&lt;=100%,'Tabla probabilidad'!$B$9)))))</f>
        <v>Media</v>
      </c>
      <c r="Z25" s="190">
        <f>IF(R25="Preventivo",(J25-(J25*T25)),IF(R25="Detectivo",(J25-(J25*T25)),IF(R25="Correctivo",(J25))))</f>
        <v>0.55000000000000004</v>
      </c>
      <c r="AA25" s="344" t="str">
        <f>IF(AB25&lt;=20%,'Tabla probabilidad'!$B$5,IF(AB25&lt;=40%,'Tabla probabilidad'!$B$6,IF(AB25&lt;=60%,'Tabla probabilidad'!$B$7,IF(AB25&lt;=80%,'Tabla probabilidad'!$B$8,IF(AB25&lt;=100%,'Tabla probabilidad'!$B$9)))))</f>
        <v>Media</v>
      </c>
      <c r="AB25" s="344">
        <f>AVERAGE(Z25:Z29)</f>
        <v>0.55000000000000004</v>
      </c>
      <c r="AC25" s="190" t="str">
        <f t="shared" si="1"/>
        <v>Mayor</v>
      </c>
      <c r="AD25" s="190">
        <f>IF(Q25="Probabilidad",(($M$25-0)),IF(Q25="Impacto",($M$25-($M$25*T25))))</f>
        <v>0.8</v>
      </c>
      <c r="AE25" s="344" t="str">
        <f>IF(AF25&lt;=20%,"Leve",IF(AF25&lt;=40%,"Menor",IF(AF25&lt;=60%,"Moderado",IF(AF25&lt;=80%,"Mayor",IF(AF25&lt;=100%,"Catastrófico")))))</f>
        <v>Mayor</v>
      </c>
      <c r="AF25" s="344">
        <f>AVERAGE(AD25:AD29)</f>
        <v>0.8</v>
      </c>
      <c r="AG25" s="341" t="str">
        <f>VLOOKUP(AA25&amp;AE25,Hoja1!$B$4:$C$28,2,0)</f>
        <v xml:space="preserve">Alto </v>
      </c>
      <c r="AH25" s="342" t="s">
        <v>249</v>
      </c>
      <c r="AI25" s="341" t="s">
        <v>250</v>
      </c>
      <c r="AJ25" s="341" t="s">
        <v>286</v>
      </c>
      <c r="AK25" s="345">
        <v>44560</v>
      </c>
      <c r="AL25" s="345">
        <v>44377</v>
      </c>
      <c r="AM25" s="341" t="s">
        <v>250</v>
      </c>
      <c r="AN25" s="342" t="s">
        <v>252</v>
      </c>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187"/>
      <c r="FS25" s="187"/>
      <c r="FT25" s="187"/>
      <c r="FU25" s="187"/>
      <c r="FV25" s="187"/>
      <c r="FW25" s="187"/>
      <c r="FX25" s="187"/>
      <c r="FY25" s="187"/>
      <c r="FZ25" s="187"/>
      <c r="GA25" s="187"/>
      <c r="GB25" s="187"/>
      <c r="GC25" s="187"/>
      <c r="GD25" s="187"/>
      <c r="GE25" s="187"/>
      <c r="GF25" s="187"/>
      <c r="GG25" s="187"/>
      <c r="GH25" s="187"/>
      <c r="GI25" s="187"/>
      <c r="GJ25" s="187"/>
      <c r="GK25" s="187"/>
      <c r="GL25" s="187"/>
      <c r="GM25" s="187"/>
      <c r="GN25" s="187"/>
      <c r="GO25" s="187"/>
      <c r="GP25" s="187"/>
      <c r="GQ25" s="187"/>
      <c r="GR25" s="187"/>
      <c r="GS25" s="187"/>
      <c r="GT25" s="187"/>
      <c r="GU25" s="187"/>
      <c r="GV25" s="187"/>
      <c r="GW25" s="187"/>
      <c r="GX25" s="187"/>
      <c r="GY25" s="187"/>
      <c r="GZ25" s="187"/>
      <c r="HA25" s="187"/>
      <c r="HB25" s="187"/>
      <c r="HC25" s="187"/>
      <c r="HD25" s="187"/>
      <c r="HE25" s="187"/>
      <c r="HF25" s="187"/>
      <c r="HG25" s="187"/>
      <c r="HH25" s="187"/>
      <c r="HI25" s="187"/>
      <c r="HJ25" s="187"/>
      <c r="HK25" s="187"/>
      <c r="HL25" s="187"/>
      <c r="HM25" s="187"/>
      <c r="HN25" s="187"/>
      <c r="HO25" s="187"/>
      <c r="HP25" s="187"/>
      <c r="HQ25" s="187"/>
      <c r="HR25" s="187"/>
      <c r="HS25" s="187"/>
      <c r="HT25" s="187"/>
      <c r="HU25" s="187"/>
      <c r="HV25" s="187"/>
      <c r="HW25" s="187"/>
      <c r="HX25" s="187"/>
      <c r="HY25" s="187"/>
      <c r="HZ25" s="187"/>
      <c r="IA25" s="187"/>
      <c r="IB25" s="187"/>
      <c r="IC25" s="187"/>
      <c r="ID25" s="187"/>
      <c r="IE25" s="187"/>
      <c r="IF25" s="187"/>
      <c r="IG25" s="187"/>
      <c r="IH25" s="187"/>
      <c r="II25" s="187"/>
      <c r="IJ25" s="187"/>
      <c r="IK25" s="187"/>
      <c r="IL25" s="187"/>
      <c r="IM25" s="187"/>
      <c r="IN25" s="187"/>
      <c r="IO25" s="187"/>
      <c r="IP25" s="187"/>
      <c r="IQ25" s="187"/>
      <c r="IR25" s="187"/>
      <c r="IS25" s="187"/>
      <c r="IT25" s="187"/>
      <c r="IU25" s="187"/>
      <c r="IV25" s="187"/>
      <c r="IW25" s="187"/>
      <c r="IX25" s="187"/>
      <c r="IY25" s="187"/>
      <c r="IZ25" s="187"/>
      <c r="JA25" s="187"/>
      <c r="JB25" s="187"/>
      <c r="JC25" s="187"/>
      <c r="JD25" s="187"/>
      <c r="JE25" s="187"/>
      <c r="JF25" s="187"/>
      <c r="JG25" s="187"/>
      <c r="JH25" s="187"/>
      <c r="JI25" s="187"/>
      <c r="JJ25" s="187"/>
      <c r="JK25" s="187"/>
      <c r="JL25" s="187"/>
      <c r="JM25" s="187"/>
      <c r="JN25" s="187"/>
      <c r="JO25" s="187"/>
      <c r="JP25" s="187"/>
      <c r="JQ25" s="187"/>
      <c r="JR25" s="187"/>
      <c r="JS25" s="187"/>
      <c r="JT25" s="187"/>
      <c r="JU25" s="187"/>
      <c r="JV25" s="187"/>
      <c r="JW25" s="187"/>
      <c r="JX25" s="187"/>
      <c r="JY25" s="187"/>
      <c r="JZ25" s="187"/>
      <c r="KA25" s="187"/>
      <c r="KB25" s="187"/>
      <c r="KC25" s="187"/>
      <c r="KD25" s="187"/>
      <c r="KE25" s="187"/>
      <c r="KF25" s="187"/>
      <c r="KG25" s="187"/>
      <c r="KH25" s="187"/>
      <c r="KI25" s="187"/>
      <c r="KJ25" s="187"/>
      <c r="KK25" s="187"/>
      <c r="KL25" s="187"/>
    </row>
    <row r="26" spans="1:298" ht="40.200000000000003" customHeight="1" x14ac:dyDescent="0.25">
      <c r="A26" s="341"/>
      <c r="B26" s="341"/>
      <c r="C26" s="342"/>
      <c r="D26" s="343"/>
      <c r="E26" s="341"/>
      <c r="F26" s="341"/>
      <c r="G26" s="342"/>
      <c r="H26" s="341"/>
      <c r="I26" s="341"/>
      <c r="J26" s="344"/>
      <c r="K26" s="342"/>
      <c r="L26" s="341"/>
      <c r="M26" s="341"/>
      <c r="N26" s="341"/>
      <c r="O26" s="188">
        <v>2</v>
      </c>
      <c r="P26" s="184" t="s">
        <v>287</v>
      </c>
      <c r="Q26" s="186" t="str">
        <f t="shared" si="0"/>
        <v>Probabilidad</v>
      </c>
      <c r="R26" s="189" t="s">
        <v>244</v>
      </c>
      <c r="S26" s="188" t="s">
        <v>245</v>
      </c>
      <c r="T26" s="190">
        <f>VLOOKUP(R26&amp;S26,Hoja1!$Q$4:$R$9,2,0)</f>
        <v>0.45</v>
      </c>
      <c r="U26" s="189" t="s">
        <v>246</v>
      </c>
      <c r="V26" s="189" t="s">
        <v>247</v>
      </c>
      <c r="W26" s="189" t="s">
        <v>248</v>
      </c>
      <c r="X26" s="190">
        <f t="shared" ref="X26:X29" si="8">IF(Q26="Probabilidad",($J$25*T26),IF(Q26="Impacto"," "))</f>
        <v>0.45</v>
      </c>
      <c r="Y26" s="190" t="str">
        <f>IF(Z26&lt;=20%,'Tabla probabilidad'!$B$5,IF(Z26&lt;=40%,'Tabla probabilidad'!$B$6,IF(Z26&lt;=60%,'Tabla probabilidad'!$B$7,IF(Z26&lt;=80%,'Tabla probabilidad'!$B$8,IF(Z26&lt;=100%,'Tabla probabilidad'!$B$9)))))</f>
        <v>Media</v>
      </c>
      <c r="Z26" s="190">
        <f>IF(R26="Preventivo",(J25-(J25*T26)),IF(R26="Detectivo",(J25-(J25*T26)),IF(R26="Correctivo",(J25))))</f>
        <v>0.55000000000000004</v>
      </c>
      <c r="AA26" s="344"/>
      <c r="AB26" s="344"/>
      <c r="AC26" s="190" t="str">
        <f t="shared" si="1"/>
        <v>Mayor</v>
      </c>
      <c r="AD26" s="190">
        <f t="shared" ref="AD26:AD29" si="9">IF(Q26="Probabilidad",(($M$25-0)),IF(Q26="Impacto",($M$25-($M$25*T26))))</f>
        <v>0.8</v>
      </c>
      <c r="AE26" s="344"/>
      <c r="AF26" s="344"/>
      <c r="AG26" s="341"/>
      <c r="AH26" s="342"/>
      <c r="AI26" s="341"/>
      <c r="AJ26" s="341"/>
      <c r="AK26" s="345"/>
      <c r="AL26" s="345"/>
      <c r="AM26" s="341"/>
      <c r="AN26" s="342"/>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c r="CI26" s="187"/>
      <c r="CJ26" s="187"/>
      <c r="CK26" s="187"/>
      <c r="CL26" s="187"/>
      <c r="CM26" s="187"/>
      <c r="CN26" s="187"/>
      <c r="CO26" s="187"/>
      <c r="CP26" s="187"/>
      <c r="CQ26" s="187"/>
      <c r="CR26" s="187"/>
      <c r="CS26" s="187"/>
      <c r="CT26" s="187"/>
      <c r="CU26" s="187"/>
      <c r="CV26" s="187"/>
      <c r="CW26" s="187"/>
      <c r="CX26" s="187"/>
      <c r="CY26" s="187"/>
      <c r="CZ26" s="187"/>
      <c r="DA26" s="187"/>
      <c r="DB26" s="187"/>
      <c r="DC26" s="187"/>
      <c r="DD26" s="187"/>
      <c r="DE26" s="187"/>
      <c r="DF26" s="187"/>
      <c r="DG26" s="187"/>
      <c r="DH26" s="187"/>
      <c r="DI26" s="187"/>
      <c r="DJ26" s="187"/>
      <c r="DK26" s="187"/>
      <c r="DL26" s="187"/>
      <c r="DM26" s="187"/>
      <c r="DN26" s="187"/>
      <c r="DO26" s="187"/>
      <c r="DP26" s="187"/>
      <c r="DQ26" s="187"/>
      <c r="DR26" s="187"/>
      <c r="DS26" s="187"/>
      <c r="DT26" s="187"/>
      <c r="DU26" s="187"/>
      <c r="DV26" s="187"/>
      <c r="DW26" s="187"/>
      <c r="DX26" s="187"/>
      <c r="DY26" s="187"/>
      <c r="DZ26" s="187"/>
      <c r="EA26" s="187"/>
      <c r="EB26" s="187"/>
      <c r="EC26" s="187"/>
      <c r="ED26" s="187"/>
      <c r="EE26" s="187"/>
      <c r="EF26" s="187"/>
      <c r="EG26" s="187"/>
      <c r="EH26" s="187"/>
      <c r="EI26" s="187"/>
      <c r="EJ26" s="187"/>
      <c r="EK26" s="187"/>
      <c r="EL26" s="187"/>
      <c r="EM26" s="187"/>
      <c r="EN26" s="187"/>
      <c r="EO26" s="187"/>
      <c r="EP26" s="187"/>
      <c r="EQ26" s="187"/>
      <c r="ER26" s="187"/>
      <c r="ES26" s="187"/>
      <c r="ET26" s="187"/>
      <c r="EU26" s="187"/>
      <c r="EV26" s="187"/>
      <c r="EW26" s="187"/>
      <c r="EX26" s="187"/>
      <c r="EY26" s="187"/>
      <c r="EZ26" s="187"/>
      <c r="FA26" s="187"/>
      <c r="FB26" s="187"/>
      <c r="FC26" s="187"/>
      <c r="FD26" s="187"/>
      <c r="FE26" s="187"/>
      <c r="FF26" s="187"/>
      <c r="FG26" s="187"/>
      <c r="FH26" s="187"/>
      <c r="FI26" s="187"/>
      <c r="FJ26" s="187"/>
      <c r="FK26" s="187"/>
      <c r="FL26" s="187"/>
      <c r="FM26" s="187"/>
      <c r="FN26" s="187"/>
      <c r="FO26" s="187"/>
      <c r="FP26" s="187"/>
      <c r="FQ26" s="187"/>
      <c r="FR26" s="187"/>
      <c r="FS26" s="187"/>
      <c r="FT26" s="187"/>
      <c r="FU26" s="187"/>
      <c r="FV26" s="187"/>
      <c r="FW26" s="187"/>
      <c r="FX26" s="187"/>
      <c r="FY26" s="187"/>
      <c r="FZ26" s="187"/>
      <c r="GA26" s="187"/>
      <c r="GB26" s="187"/>
      <c r="GC26" s="187"/>
      <c r="GD26" s="187"/>
      <c r="GE26" s="187"/>
      <c r="GF26" s="187"/>
      <c r="GG26" s="187"/>
      <c r="GH26" s="187"/>
      <c r="GI26" s="187"/>
      <c r="GJ26" s="187"/>
      <c r="GK26" s="187"/>
      <c r="GL26" s="187"/>
      <c r="GM26" s="187"/>
      <c r="GN26" s="187"/>
      <c r="GO26" s="187"/>
      <c r="GP26" s="187"/>
      <c r="GQ26" s="187"/>
      <c r="GR26" s="187"/>
      <c r="GS26" s="187"/>
      <c r="GT26" s="187"/>
      <c r="GU26" s="187"/>
      <c r="GV26" s="187"/>
      <c r="GW26" s="187"/>
      <c r="GX26" s="187"/>
      <c r="GY26" s="187"/>
      <c r="GZ26" s="187"/>
      <c r="HA26" s="187"/>
      <c r="HB26" s="187"/>
      <c r="HC26" s="187"/>
      <c r="HD26" s="187"/>
      <c r="HE26" s="187"/>
      <c r="HF26" s="187"/>
      <c r="HG26" s="187"/>
      <c r="HH26" s="187"/>
      <c r="HI26" s="187"/>
      <c r="HJ26" s="187"/>
      <c r="HK26" s="187"/>
      <c r="HL26" s="187"/>
      <c r="HM26" s="187"/>
      <c r="HN26" s="187"/>
      <c r="HO26" s="187"/>
      <c r="HP26" s="187"/>
      <c r="HQ26" s="187"/>
      <c r="HR26" s="187"/>
      <c r="HS26" s="187"/>
      <c r="HT26" s="187"/>
      <c r="HU26" s="187"/>
      <c r="HV26" s="187"/>
      <c r="HW26" s="187"/>
      <c r="HX26" s="187"/>
      <c r="HY26" s="187"/>
      <c r="HZ26" s="187"/>
      <c r="IA26" s="187"/>
      <c r="IB26" s="187"/>
      <c r="IC26" s="187"/>
      <c r="ID26" s="187"/>
      <c r="IE26" s="187"/>
      <c r="IF26" s="187"/>
      <c r="IG26" s="187"/>
      <c r="IH26" s="187"/>
      <c r="II26" s="187"/>
      <c r="IJ26" s="187"/>
      <c r="IK26" s="187"/>
      <c r="IL26" s="187"/>
      <c r="IM26" s="187"/>
      <c r="IN26" s="187"/>
      <c r="IO26" s="187"/>
      <c r="IP26" s="187"/>
      <c r="IQ26" s="187"/>
      <c r="IR26" s="187"/>
      <c r="IS26" s="187"/>
      <c r="IT26" s="187"/>
      <c r="IU26" s="187"/>
      <c r="IV26" s="187"/>
      <c r="IW26" s="187"/>
      <c r="IX26" s="187"/>
      <c r="IY26" s="187"/>
      <c r="IZ26" s="187"/>
      <c r="JA26" s="187"/>
      <c r="JB26" s="187"/>
      <c r="JC26" s="187"/>
      <c r="JD26" s="187"/>
      <c r="JE26" s="187"/>
      <c r="JF26" s="187"/>
      <c r="JG26" s="187"/>
      <c r="JH26" s="187"/>
      <c r="JI26" s="187"/>
      <c r="JJ26" s="187"/>
      <c r="JK26" s="187"/>
      <c r="JL26" s="187"/>
      <c r="JM26" s="187"/>
      <c r="JN26" s="187"/>
      <c r="JO26" s="187"/>
      <c r="JP26" s="187"/>
      <c r="JQ26" s="187"/>
      <c r="JR26" s="187"/>
      <c r="JS26" s="187"/>
      <c r="JT26" s="187"/>
      <c r="JU26" s="187"/>
      <c r="JV26" s="187"/>
      <c r="JW26" s="187"/>
      <c r="JX26" s="187"/>
      <c r="JY26" s="187"/>
      <c r="JZ26" s="187"/>
      <c r="KA26" s="187"/>
      <c r="KB26" s="187"/>
      <c r="KC26" s="187"/>
      <c r="KD26" s="187"/>
      <c r="KE26" s="187"/>
      <c r="KF26" s="187"/>
      <c r="KG26" s="187"/>
      <c r="KH26" s="187"/>
      <c r="KI26" s="187"/>
      <c r="KJ26" s="187"/>
      <c r="KK26" s="187"/>
      <c r="KL26" s="187"/>
    </row>
    <row r="27" spans="1:298" ht="40.200000000000003" customHeight="1" x14ac:dyDescent="0.25">
      <c r="A27" s="341"/>
      <c r="B27" s="341"/>
      <c r="C27" s="342"/>
      <c r="D27" s="343"/>
      <c r="E27" s="341"/>
      <c r="F27" s="341"/>
      <c r="G27" s="342"/>
      <c r="H27" s="341"/>
      <c r="I27" s="341"/>
      <c r="J27" s="344"/>
      <c r="K27" s="342"/>
      <c r="L27" s="341"/>
      <c r="M27" s="341"/>
      <c r="N27" s="341"/>
      <c r="O27" s="188">
        <v>3</v>
      </c>
      <c r="P27" s="184" t="s">
        <v>288</v>
      </c>
      <c r="Q27" s="186" t="str">
        <f t="shared" si="0"/>
        <v>Probabilidad</v>
      </c>
      <c r="R27" s="189" t="s">
        <v>244</v>
      </c>
      <c r="S27" s="188" t="s">
        <v>245</v>
      </c>
      <c r="T27" s="190">
        <f>VLOOKUP(R27&amp;S27,Hoja1!$Q$4:$R$9,2,0)</f>
        <v>0.45</v>
      </c>
      <c r="U27" s="189" t="s">
        <v>246</v>
      </c>
      <c r="V27" s="189" t="s">
        <v>247</v>
      </c>
      <c r="W27" s="189" t="s">
        <v>248</v>
      </c>
      <c r="X27" s="190">
        <f t="shared" si="8"/>
        <v>0.45</v>
      </c>
      <c r="Y27" s="190" t="str">
        <f>IF(Z27&lt;=20%,'Tabla probabilidad'!$B$5,IF(Z27&lt;=40%,'Tabla probabilidad'!$B$6,IF(Z27&lt;=60%,'Tabla probabilidad'!$B$7,IF(Z27&lt;=80%,'Tabla probabilidad'!$B$8,IF(Z27&lt;=100%,'Tabla probabilidad'!$B$9)))))</f>
        <v>Media</v>
      </c>
      <c r="Z27" s="190">
        <f>IF(R27="Preventivo",(J25-(J25*T27)),IF(R27="Detectivo",(J25-(J25*T27)),IF(R27="Correctivo",(J25))))</f>
        <v>0.55000000000000004</v>
      </c>
      <c r="AA27" s="344"/>
      <c r="AB27" s="344"/>
      <c r="AC27" s="190" t="str">
        <f t="shared" si="1"/>
        <v>Mayor</v>
      </c>
      <c r="AD27" s="190">
        <f t="shared" si="9"/>
        <v>0.8</v>
      </c>
      <c r="AE27" s="344"/>
      <c r="AF27" s="344"/>
      <c r="AG27" s="341"/>
      <c r="AH27" s="342"/>
      <c r="AI27" s="341"/>
      <c r="AJ27" s="341"/>
      <c r="AK27" s="345"/>
      <c r="AL27" s="345"/>
      <c r="AM27" s="341"/>
      <c r="AN27" s="342"/>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c r="GY27" s="187"/>
      <c r="GZ27" s="187"/>
      <c r="HA27" s="187"/>
      <c r="HB27" s="187"/>
      <c r="HC27" s="187"/>
      <c r="HD27" s="187"/>
      <c r="HE27" s="187"/>
      <c r="HF27" s="187"/>
      <c r="HG27" s="187"/>
      <c r="HH27" s="187"/>
      <c r="HI27" s="187"/>
      <c r="HJ27" s="187"/>
      <c r="HK27" s="187"/>
      <c r="HL27" s="187"/>
      <c r="HM27" s="187"/>
      <c r="HN27" s="187"/>
      <c r="HO27" s="187"/>
      <c r="HP27" s="187"/>
      <c r="HQ27" s="187"/>
      <c r="HR27" s="187"/>
      <c r="HS27" s="187"/>
      <c r="HT27" s="187"/>
      <c r="HU27" s="187"/>
      <c r="HV27" s="187"/>
      <c r="HW27" s="187"/>
      <c r="HX27" s="187"/>
      <c r="HY27" s="187"/>
      <c r="HZ27" s="187"/>
      <c r="IA27" s="187"/>
      <c r="IB27" s="187"/>
      <c r="IC27" s="187"/>
      <c r="ID27" s="187"/>
      <c r="IE27" s="187"/>
      <c r="IF27" s="187"/>
      <c r="IG27" s="187"/>
      <c r="IH27" s="187"/>
      <c r="II27" s="187"/>
      <c r="IJ27" s="187"/>
      <c r="IK27" s="187"/>
      <c r="IL27" s="187"/>
      <c r="IM27" s="187"/>
      <c r="IN27" s="187"/>
      <c r="IO27" s="187"/>
      <c r="IP27" s="187"/>
      <c r="IQ27" s="187"/>
      <c r="IR27" s="187"/>
      <c r="IS27" s="187"/>
      <c r="IT27" s="187"/>
      <c r="IU27" s="187"/>
      <c r="IV27" s="187"/>
      <c r="IW27" s="187"/>
      <c r="IX27" s="187"/>
      <c r="IY27" s="187"/>
      <c r="IZ27" s="187"/>
      <c r="JA27" s="187"/>
      <c r="JB27" s="187"/>
      <c r="JC27" s="187"/>
      <c r="JD27" s="187"/>
      <c r="JE27" s="187"/>
      <c r="JF27" s="187"/>
      <c r="JG27" s="187"/>
      <c r="JH27" s="187"/>
      <c r="JI27" s="187"/>
      <c r="JJ27" s="187"/>
      <c r="JK27" s="187"/>
      <c r="JL27" s="187"/>
      <c r="JM27" s="187"/>
      <c r="JN27" s="187"/>
      <c r="JO27" s="187"/>
      <c r="JP27" s="187"/>
      <c r="JQ27" s="187"/>
      <c r="JR27" s="187"/>
      <c r="JS27" s="187"/>
      <c r="JT27" s="187"/>
      <c r="JU27" s="187"/>
      <c r="JV27" s="187"/>
      <c r="JW27" s="187"/>
      <c r="JX27" s="187"/>
      <c r="JY27" s="187"/>
      <c r="JZ27" s="187"/>
      <c r="KA27" s="187"/>
      <c r="KB27" s="187"/>
      <c r="KC27" s="187"/>
      <c r="KD27" s="187"/>
      <c r="KE27" s="187"/>
      <c r="KF27" s="187"/>
      <c r="KG27" s="187"/>
      <c r="KH27" s="187"/>
      <c r="KI27" s="187"/>
      <c r="KJ27" s="187"/>
      <c r="KK27" s="187"/>
      <c r="KL27" s="187"/>
    </row>
    <row r="28" spans="1:298" ht="40.200000000000003" customHeight="1" x14ac:dyDescent="0.25">
      <c r="A28" s="341"/>
      <c r="B28" s="341"/>
      <c r="C28" s="342"/>
      <c r="D28" s="343"/>
      <c r="E28" s="341"/>
      <c r="F28" s="341"/>
      <c r="G28" s="342"/>
      <c r="H28" s="341"/>
      <c r="I28" s="341"/>
      <c r="J28" s="344"/>
      <c r="K28" s="342"/>
      <c r="L28" s="341"/>
      <c r="M28" s="341"/>
      <c r="N28" s="341"/>
      <c r="O28" s="188">
        <v>4</v>
      </c>
      <c r="P28" s="184" t="s">
        <v>289</v>
      </c>
      <c r="Q28" s="186" t="str">
        <f t="shared" si="0"/>
        <v>Probabilidad</v>
      </c>
      <c r="R28" s="189" t="s">
        <v>244</v>
      </c>
      <c r="S28" s="188" t="s">
        <v>245</v>
      </c>
      <c r="T28" s="190">
        <f>VLOOKUP(R28&amp;S28,Hoja1!$Q$4:$R$9,2,0)</f>
        <v>0.45</v>
      </c>
      <c r="U28" s="189" t="s">
        <v>246</v>
      </c>
      <c r="V28" s="189" t="s">
        <v>247</v>
      </c>
      <c r="W28" s="189" t="s">
        <v>248</v>
      </c>
      <c r="X28" s="190">
        <f t="shared" si="8"/>
        <v>0.45</v>
      </c>
      <c r="Y28" s="190" t="str">
        <f>IF(Z28&lt;=20%,'Tabla probabilidad'!$B$5,IF(Z28&lt;=40%,'Tabla probabilidad'!$B$6,IF(Z28&lt;=60%,'Tabla probabilidad'!$B$7,IF(Z28&lt;=80%,'Tabla probabilidad'!$B$8,IF(Z28&lt;=100%,'Tabla probabilidad'!$B$9)))))</f>
        <v>Media</v>
      </c>
      <c r="Z28" s="190">
        <f>IF(R28="Preventivo",(J25-(J25*T28)),IF(R28="Detectivo",(J25-(J25*T28)),IF(R28="Correctivo",(J25))))</f>
        <v>0.55000000000000004</v>
      </c>
      <c r="AA28" s="344"/>
      <c r="AB28" s="344"/>
      <c r="AC28" s="190" t="str">
        <f t="shared" si="1"/>
        <v>Mayor</v>
      </c>
      <c r="AD28" s="190">
        <f t="shared" si="9"/>
        <v>0.8</v>
      </c>
      <c r="AE28" s="344"/>
      <c r="AF28" s="344"/>
      <c r="AG28" s="341"/>
      <c r="AH28" s="342"/>
      <c r="AI28" s="341"/>
      <c r="AJ28" s="341"/>
      <c r="AK28" s="345"/>
      <c r="AL28" s="345"/>
      <c r="AM28" s="341"/>
      <c r="AN28" s="342"/>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c r="FL28" s="187"/>
      <c r="FM28" s="187"/>
      <c r="FN28" s="187"/>
      <c r="FO28" s="187"/>
      <c r="FP28" s="187"/>
      <c r="FQ28" s="187"/>
      <c r="FR28" s="187"/>
      <c r="FS28" s="187"/>
      <c r="FT28" s="187"/>
      <c r="FU28" s="187"/>
      <c r="FV28" s="187"/>
      <c r="FW28" s="187"/>
      <c r="FX28" s="187"/>
      <c r="FY28" s="187"/>
      <c r="FZ28" s="187"/>
      <c r="GA28" s="187"/>
      <c r="GB28" s="187"/>
      <c r="GC28" s="187"/>
      <c r="GD28" s="187"/>
      <c r="GE28" s="187"/>
      <c r="GF28" s="187"/>
      <c r="GG28" s="187"/>
      <c r="GH28" s="187"/>
      <c r="GI28" s="187"/>
      <c r="GJ28" s="187"/>
      <c r="GK28" s="187"/>
      <c r="GL28" s="187"/>
      <c r="GM28" s="187"/>
      <c r="GN28" s="187"/>
      <c r="GO28" s="187"/>
      <c r="GP28" s="187"/>
      <c r="GQ28" s="187"/>
      <c r="GR28" s="187"/>
      <c r="GS28" s="187"/>
      <c r="GT28" s="187"/>
      <c r="GU28" s="187"/>
      <c r="GV28" s="187"/>
      <c r="GW28" s="187"/>
      <c r="GX28" s="187"/>
      <c r="GY28" s="187"/>
      <c r="GZ28" s="187"/>
      <c r="HA28" s="187"/>
      <c r="HB28" s="187"/>
      <c r="HC28" s="187"/>
      <c r="HD28" s="187"/>
      <c r="HE28" s="187"/>
      <c r="HF28" s="187"/>
      <c r="HG28" s="187"/>
      <c r="HH28" s="187"/>
      <c r="HI28" s="187"/>
      <c r="HJ28" s="187"/>
      <c r="HK28" s="187"/>
      <c r="HL28" s="187"/>
      <c r="HM28" s="187"/>
      <c r="HN28" s="187"/>
      <c r="HO28" s="187"/>
      <c r="HP28" s="187"/>
      <c r="HQ28" s="187"/>
      <c r="HR28" s="187"/>
      <c r="HS28" s="187"/>
      <c r="HT28" s="187"/>
      <c r="HU28" s="187"/>
      <c r="HV28" s="187"/>
      <c r="HW28" s="187"/>
      <c r="HX28" s="187"/>
      <c r="HY28" s="187"/>
      <c r="HZ28" s="187"/>
      <c r="IA28" s="187"/>
      <c r="IB28" s="187"/>
      <c r="IC28" s="187"/>
      <c r="ID28" s="187"/>
      <c r="IE28" s="187"/>
      <c r="IF28" s="187"/>
      <c r="IG28" s="187"/>
      <c r="IH28" s="187"/>
      <c r="II28" s="187"/>
      <c r="IJ28" s="187"/>
      <c r="IK28" s="187"/>
      <c r="IL28" s="187"/>
      <c r="IM28" s="187"/>
      <c r="IN28" s="187"/>
      <c r="IO28" s="187"/>
      <c r="IP28" s="187"/>
      <c r="IQ28" s="187"/>
      <c r="IR28" s="187"/>
      <c r="IS28" s="187"/>
      <c r="IT28" s="187"/>
      <c r="IU28" s="187"/>
      <c r="IV28" s="187"/>
      <c r="IW28" s="187"/>
      <c r="IX28" s="187"/>
      <c r="IY28" s="187"/>
      <c r="IZ28" s="187"/>
      <c r="JA28" s="187"/>
      <c r="JB28" s="187"/>
      <c r="JC28" s="187"/>
      <c r="JD28" s="187"/>
      <c r="JE28" s="187"/>
      <c r="JF28" s="187"/>
      <c r="JG28" s="187"/>
      <c r="JH28" s="187"/>
      <c r="JI28" s="187"/>
      <c r="JJ28" s="187"/>
      <c r="JK28" s="187"/>
      <c r="JL28" s="187"/>
      <c r="JM28" s="187"/>
      <c r="JN28" s="187"/>
      <c r="JO28" s="187"/>
      <c r="JP28" s="187"/>
      <c r="JQ28" s="187"/>
      <c r="JR28" s="187"/>
      <c r="JS28" s="187"/>
      <c r="JT28" s="187"/>
      <c r="JU28" s="187"/>
      <c r="JV28" s="187"/>
      <c r="JW28" s="187"/>
      <c r="JX28" s="187"/>
      <c r="JY28" s="187"/>
      <c r="JZ28" s="187"/>
      <c r="KA28" s="187"/>
      <c r="KB28" s="187"/>
      <c r="KC28" s="187"/>
      <c r="KD28" s="187"/>
      <c r="KE28" s="187"/>
      <c r="KF28" s="187"/>
      <c r="KG28" s="187"/>
      <c r="KH28" s="187"/>
      <c r="KI28" s="187"/>
      <c r="KJ28" s="187"/>
      <c r="KK28" s="187"/>
      <c r="KL28" s="187"/>
    </row>
    <row r="29" spans="1:298" ht="40.200000000000003" customHeight="1" x14ac:dyDescent="0.25">
      <c r="A29" s="341"/>
      <c r="B29" s="341"/>
      <c r="C29" s="342"/>
      <c r="D29" s="343"/>
      <c r="E29" s="341"/>
      <c r="F29" s="341"/>
      <c r="G29" s="342"/>
      <c r="H29" s="341"/>
      <c r="I29" s="341"/>
      <c r="J29" s="344"/>
      <c r="K29" s="342"/>
      <c r="L29" s="341"/>
      <c r="M29" s="341"/>
      <c r="N29" s="341"/>
      <c r="O29" s="188">
        <v>5</v>
      </c>
      <c r="P29" s="184" t="s">
        <v>290</v>
      </c>
      <c r="Q29" s="186" t="str">
        <f t="shared" si="0"/>
        <v>Probabilidad</v>
      </c>
      <c r="R29" s="189" t="s">
        <v>244</v>
      </c>
      <c r="S29" s="188" t="s">
        <v>245</v>
      </c>
      <c r="T29" s="190">
        <f>VLOOKUP(R29&amp;S29,Hoja1!$Q$4:$R$9,2,0)</f>
        <v>0.45</v>
      </c>
      <c r="U29" s="189" t="s">
        <v>246</v>
      </c>
      <c r="V29" s="189" t="s">
        <v>291</v>
      </c>
      <c r="W29" s="189" t="s">
        <v>248</v>
      </c>
      <c r="X29" s="190">
        <f t="shared" si="8"/>
        <v>0.45</v>
      </c>
      <c r="Y29" s="190" t="str">
        <f>IF(Z29&lt;=20%,'Tabla probabilidad'!$B$5,IF(Z29&lt;=40%,'Tabla probabilidad'!$B$6,IF(Z29&lt;=60%,'Tabla probabilidad'!$B$7,IF(Z29&lt;=80%,'Tabla probabilidad'!$B$8,IF(Z29&lt;=100%,'Tabla probabilidad'!$B$9)))))</f>
        <v>Media</v>
      </c>
      <c r="Z29" s="190">
        <f>IF(R29="Preventivo",(J25-(J25*T29)),IF(R29="Detectivo",(J25-(J25*T29)),IF(R29="Correctivo",(J25))))</f>
        <v>0.55000000000000004</v>
      </c>
      <c r="AA29" s="344"/>
      <c r="AB29" s="344"/>
      <c r="AC29" s="190" t="str">
        <f t="shared" si="1"/>
        <v>Mayor</v>
      </c>
      <c r="AD29" s="190">
        <f t="shared" si="9"/>
        <v>0.8</v>
      </c>
      <c r="AE29" s="344"/>
      <c r="AF29" s="344"/>
      <c r="AG29" s="341"/>
      <c r="AH29" s="342"/>
      <c r="AI29" s="341"/>
      <c r="AJ29" s="341"/>
      <c r="AK29" s="345"/>
      <c r="AL29" s="345"/>
      <c r="AM29" s="341"/>
      <c r="AN29" s="342"/>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187"/>
      <c r="CR29" s="187"/>
      <c r="CS29" s="187"/>
      <c r="CT29" s="187"/>
      <c r="CU29" s="187"/>
      <c r="CV29" s="187"/>
      <c r="CW29" s="187"/>
      <c r="CX29" s="187"/>
      <c r="CY29" s="187"/>
      <c r="CZ29" s="187"/>
      <c r="DA29" s="187"/>
      <c r="DB29" s="187"/>
      <c r="DC29" s="187"/>
      <c r="DD29" s="187"/>
      <c r="DE29" s="187"/>
      <c r="DF29" s="187"/>
      <c r="DG29" s="187"/>
      <c r="DH29" s="187"/>
      <c r="DI29" s="187"/>
      <c r="DJ29" s="187"/>
      <c r="DK29" s="187"/>
      <c r="DL29" s="187"/>
      <c r="DM29" s="187"/>
      <c r="DN29" s="187"/>
      <c r="DO29" s="187"/>
      <c r="DP29" s="187"/>
      <c r="DQ29" s="187"/>
      <c r="DR29" s="187"/>
      <c r="DS29" s="187"/>
      <c r="DT29" s="187"/>
      <c r="DU29" s="187"/>
      <c r="DV29" s="187"/>
      <c r="DW29" s="187"/>
      <c r="DX29" s="187"/>
      <c r="DY29" s="187"/>
      <c r="DZ29" s="187"/>
      <c r="EA29" s="187"/>
      <c r="EB29" s="187"/>
      <c r="EC29" s="187"/>
      <c r="ED29" s="187"/>
      <c r="EE29" s="187"/>
      <c r="EF29" s="187"/>
      <c r="EG29" s="187"/>
      <c r="EH29" s="187"/>
      <c r="EI29" s="187"/>
      <c r="EJ29" s="187"/>
      <c r="EK29" s="187"/>
      <c r="EL29" s="187"/>
      <c r="EM29" s="187"/>
      <c r="EN29" s="187"/>
      <c r="EO29" s="187"/>
      <c r="EP29" s="187"/>
      <c r="EQ29" s="187"/>
      <c r="ER29" s="187"/>
      <c r="ES29" s="187"/>
      <c r="ET29" s="187"/>
      <c r="EU29" s="187"/>
      <c r="EV29" s="187"/>
      <c r="EW29" s="187"/>
      <c r="EX29" s="187"/>
      <c r="EY29" s="187"/>
      <c r="EZ29" s="187"/>
      <c r="FA29" s="187"/>
      <c r="FB29" s="187"/>
      <c r="FC29" s="187"/>
      <c r="FD29" s="187"/>
      <c r="FE29" s="187"/>
      <c r="FF29" s="187"/>
      <c r="FG29" s="187"/>
      <c r="FH29" s="187"/>
      <c r="FI29" s="187"/>
      <c r="FJ29" s="187"/>
      <c r="FK29" s="187"/>
      <c r="FL29" s="187"/>
      <c r="FM29" s="187"/>
      <c r="FN29" s="187"/>
      <c r="FO29" s="187"/>
      <c r="FP29" s="187"/>
      <c r="FQ29" s="187"/>
      <c r="FR29" s="187"/>
      <c r="FS29" s="187"/>
      <c r="FT29" s="187"/>
      <c r="FU29" s="187"/>
      <c r="FV29" s="187"/>
      <c r="FW29" s="187"/>
      <c r="FX29" s="187"/>
      <c r="FY29" s="187"/>
      <c r="FZ29" s="187"/>
      <c r="GA29" s="187"/>
      <c r="GB29" s="187"/>
      <c r="GC29" s="187"/>
      <c r="GD29" s="187"/>
      <c r="GE29" s="187"/>
      <c r="GF29" s="187"/>
      <c r="GG29" s="187"/>
      <c r="GH29" s="187"/>
      <c r="GI29" s="187"/>
      <c r="GJ29" s="187"/>
      <c r="GK29" s="187"/>
      <c r="GL29" s="187"/>
      <c r="GM29" s="187"/>
      <c r="GN29" s="187"/>
      <c r="GO29" s="187"/>
      <c r="GP29" s="187"/>
      <c r="GQ29" s="187"/>
      <c r="GR29" s="187"/>
      <c r="GS29" s="187"/>
      <c r="GT29" s="187"/>
      <c r="GU29" s="187"/>
      <c r="GV29" s="187"/>
      <c r="GW29" s="187"/>
      <c r="GX29" s="187"/>
      <c r="GY29" s="187"/>
      <c r="GZ29" s="187"/>
      <c r="HA29" s="187"/>
      <c r="HB29" s="187"/>
      <c r="HC29" s="187"/>
      <c r="HD29" s="187"/>
      <c r="HE29" s="187"/>
      <c r="HF29" s="187"/>
      <c r="HG29" s="187"/>
      <c r="HH29" s="187"/>
      <c r="HI29" s="187"/>
      <c r="HJ29" s="187"/>
      <c r="HK29" s="187"/>
      <c r="HL29" s="187"/>
      <c r="HM29" s="187"/>
      <c r="HN29" s="187"/>
      <c r="HO29" s="187"/>
      <c r="HP29" s="187"/>
      <c r="HQ29" s="187"/>
      <c r="HR29" s="187"/>
      <c r="HS29" s="187"/>
      <c r="HT29" s="187"/>
      <c r="HU29" s="187"/>
      <c r="HV29" s="187"/>
      <c r="HW29" s="187"/>
      <c r="HX29" s="187"/>
      <c r="HY29" s="187"/>
      <c r="HZ29" s="187"/>
      <c r="IA29" s="187"/>
      <c r="IB29" s="187"/>
      <c r="IC29" s="187"/>
      <c r="ID29" s="187"/>
      <c r="IE29" s="187"/>
      <c r="IF29" s="187"/>
      <c r="IG29" s="187"/>
      <c r="IH29" s="187"/>
      <c r="II29" s="187"/>
      <c r="IJ29" s="187"/>
      <c r="IK29" s="187"/>
      <c r="IL29" s="187"/>
      <c r="IM29" s="187"/>
      <c r="IN29" s="187"/>
      <c r="IO29" s="187"/>
      <c r="IP29" s="187"/>
      <c r="IQ29" s="187"/>
      <c r="IR29" s="187"/>
      <c r="IS29" s="187"/>
      <c r="IT29" s="187"/>
      <c r="IU29" s="187"/>
      <c r="IV29" s="187"/>
      <c r="IW29" s="187"/>
      <c r="IX29" s="187"/>
      <c r="IY29" s="187"/>
      <c r="IZ29" s="187"/>
      <c r="JA29" s="187"/>
      <c r="JB29" s="187"/>
      <c r="JC29" s="187"/>
      <c r="JD29" s="187"/>
      <c r="JE29" s="187"/>
      <c r="JF29" s="187"/>
      <c r="JG29" s="187"/>
      <c r="JH29" s="187"/>
      <c r="JI29" s="187"/>
      <c r="JJ29" s="187"/>
      <c r="JK29" s="187"/>
      <c r="JL29" s="187"/>
      <c r="JM29" s="187"/>
      <c r="JN29" s="187"/>
      <c r="JO29" s="187"/>
      <c r="JP29" s="187"/>
      <c r="JQ29" s="187"/>
      <c r="JR29" s="187"/>
      <c r="JS29" s="187"/>
      <c r="JT29" s="187"/>
      <c r="JU29" s="187"/>
      <c r="JV29" s="187"/>
      <c r="JW29" s="187"/>
      <c r="JX29" s="187"/>
      <c r="JY29" s="187"/>
      <c r="JZ29" s="187"/>
      <c r="KA29" s="187"/>
      <c r="KB29" s="187"/>
      <c r="KC29" s="187"/>
      <c r="KD29" s="187"/>
      <c r="KE29" s="187"/>
      <c r="KF29" s="187"/>
      <c r="KG29" s="187"/>
      <c r="KH29" s="187"/>
      <c r="KI29" s="187"/>
      <c r="KJ29" s="187"/>
      <c r="KK29" s="187"/>
      <c r="KL29" s="187"/>
    </row>
    <row r="30" spans="1:298" ht="40.200000000000003" customHeight="1" x14ac:dyDescent="0.25">
      <c r="A30" s="341">
        <v>5</v>
      </c>
      <c r="B30" s="341" t="s">
        <v>292</v>
      </c>
      <c r="C30" s="342" t="s">
        <v>281</v>
      </c>
      <c r="D30" s="343" t="s">
        <v>293</v>
      </c>
      <c r="E30" s="341" t="s">
        <v>294</v>
      </c>
      <c r="F30" s="341" t="s">
        <v>295</v>
      </c>
      <c r="G30" s="342" t="s">
        <v>241</v>
      </c>
      <c r="H30" s="341">
        <v>600</v>
      </c>
      <c r="I30" s="341" t="str">
        <f>IF(H30&lt;=2,'Tabla probabilidad'!$B$5,IF(H30&lt;=24,'Tabla probabilidad'!$B$6,IF(H30&lt;=500,'Tabla probabilidad'!$B$7,IF(H30&lt;=5000,'Tabla probabilidad'!$B$8,IF(H30&gt;5000,'Tabla probabilidad'!$B$9)))))</f>
        <v>Alta</v>
      </c>
      <c r="J30" s="344">
        <f>IF(H30&lt;=2,'Tabla probabilidad'!$D$5,IF(H30&lt;=24,'Tabla probabilidad'!$D$6,IF(H30&lt;=500,'Tabla probabilidad'!$D$7,IF(H30&lt;=5000,'Tabla probabilidad'!$D$8,IF(H30&gt;5000,'Tabla probabilidad'!$D$9)))))</f>
        <v>0.8</v>
      </c>
      <c r="K30" s="342" t="s">
        <v>296</v>
      </c>
      <c r="L30" s="341"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Mayor</v>
      </c>
      <c r="M30" s="341"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80%</v>
      </c>
      <c r="N30" s="341" t="str">
        <f>VLOOKUP((I30&amp;L30),Hoja1!$B$4:$C$28,2,0)</f>
        <v xml:space="preserve">Alto </v>
      </c>
      <c r="O30" s="245">
        <v>1</v>
      </c>
      <c r="P30" s="183" t="s">
        <v>297</v>
      </c>
      <c r="Q30" s="186" t="str">
        <f t="shared" ref="Q30:Q34" si="10">IF(R30="Preventivo","Probabilidad",IF(R30="Detectivo","Probabilidad", IF(R30="Correctivo","Impacto")))</f>
        <v>Probabilidad</v>
      </c>
      <c r="R30" s="246" t="s">
        <v>244</v>
      </c>
      <c r="S30" s="245" t="s">
        <v>245</v>
      </c>
      <c r="T30" s="247">
        <f>VLOOKUP(R30&amp;S30,Hoja1!$Q$4:$R$9,2,0)</f>
        <v>0.45</v>
      </c>
      <c r="U30" s="246" t="s">
        <v>246</v>
      </c>
      <c r="V30" s="246" t="s">
        <v>247</v>
      </c>
      <c r="W30" s="246" t="s">
        <v>248</v>
      </c>
      <c r="X30" s="247" t="e">
        <f>IF(Q30="Probabilidad",(#REF!*T30),IF(Q30="Impacto"," "))</f>
        <v>#REF!</v>
      </c>
      <c r="Y30" s="247" t="str">
        <f>IF(Z30&lt;=20%,'Tabla probabilidad'!$B$5,IF(Z30&lt;=40%,'Tabla probabilidad'!$B$6,IF(Z30&lt;=60%,'Tabla probabilidad'!$B$7,IF(Z30&lt;=80%,'Tabla probabilidad'!$B$8,IF(Z30&lt;=100%,'Tabla probabilidad'!$B$9)))))</f>
        <v>Media</v>
      </c>
      <c r="Z30" s="247">
        <f>IF(R30="Preventivo",(J30-(J30*T30)),IF(R30="Detectivo",(J30-(J30*T30)),IF(R30="Correctivo",(J30))))</f>
        <v>0.44</v>
      </c>
      <c r="AA30" s="377" t="str">
        <f>IF(AB30&lt;=20%,'Tabla probabilidad'!$B$5,IF(AB30&lt;=40%,'Tabla probabilidad'!$B$6,IF(AB30&lt;=60%,'Tabla probabilidad'!$B$7,IF(AB30&lt;=80%,'Tabla probabilidad'!$B$8,IF(AB30&lt;=100%,'Tabla probabilidad'!$B$9)))))</f>
        <v>Media</v>
      </c>
      <c r="AB30" s="377">
        <f>AVERAGE(Z30:Z34)</f>
        <v>0.45600000000000007</v>
      </c>
      <c r="AC30" s="190" t="str">
        <f t="shared" ref="AC30:AC34" si="11">IF(AD30&lt;=20%,"Leve",IF(AD30&lt;=40%,"Menor",IF(AD30&lt;=60%,"Moderado",IF(AD30&lt;=80%,"Mayor",IF(AD30&lt;=100%,"Catastrófico")))))</f>
        <v>Menor</v>
      </c>
      <c r="AD30" s="190">
        <f>IF(Q30="Probabilidad",(($M$35-0)),IF(Q30="Impacto",($M$35-($M$35*T30))))</f>
        <v>0.4</v>
      </c>
      <c r="AE30" s="344" t="str">
        <f>IF(AF30&lt;=20%,"Leve",IF(AF30&lt;=40%,"Menor",IF(AF30&lt;=60%,"Moderado",IF(AF30&lt;=80%,"Mayor",IF(AF30&lt;=100%,"Catastrófico")))))</f>
        <v>Menor</v>
      </c>
      <c r="AF30" s="344">
        <f>AVERAGE(AD30:AD34)</f>
        <v>0.4</v>
      </c>
      <c r="AG30" s="341" t="str">
        <f>VLOOKUP(AA30&amp;AE30,Hoja1!$B$4:$C$28,2,0)</f>
        <v>Moderado</v>
      </c>
      <c r="AH30" s="342" t="s">
        <v>264</v>
      </c>
      <c r="AI30" s="341" t="s">
        <v>250</v>
      </c>
      <c r="AJ30" s="353" t="s">
        <v>298</v>
      </c>
      <c r="AK30" s="354">
        <v>44560</v>
      </c>
      <c r="AL30" s="354">
        <v>44377</v>
      </c>
      <c r="AM30" s="353" t="s">
        <v>250</v>
      </c>
      <c r="AN30" s="346" t="s">
        <v>252</v>
      </c>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7"/>
      <c r="CV30" s="187"/>
      <c r="CW30" s="187"/>
      <c r="CX30" s="187"/>
      <c r="CY30" s="187"/>
      <c r="CZ30" s="187"/>
      <c r="DA30" s="187"/>
      <c r="DB30" s="187"/>
      <c r="DC30" s="187"/>
      <c r="DD30" s="187"/>
      <c r="DE30" s="187"/>
      <c r="DF30" s="187"/>
      <c r="DG30" s="187"/>
      <c r="DH30" s="187"/>
      <c r="DI30" s="187"/>
      <c r="DJ30" s="187"/>
      <c r="DK30" s="187"/>
      <c r="DL30" s="187"/>
      <c r="DM30" s="187"/>
      <c r="DN30" s="187"/>
      <c r="DO30" s="187"/>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87"/>
      <c r="FB30" s="187"/>
      <c r="FC30" s="187"/>
      <c r="FD30" s="187"/>
      <c r="FE30" s="187"/>
      <c r="FF30" s="187"/>
      <c r="FG30" s="187"/>
      <c r="FH30" s="187"/>
      <c r="FI30" s="187"/>
      <c r="FJ30" s="187"/>
      <c r="FK30" s="187"/>
      <c r="FL30" s="187"/>
      <c r="FM30" s="187"/>
      <c r="FN30" s="187"/>
      <c r="FO30" s="187"/>
      <c r="FP30" s="187"/>
      <c r="FQ30" s="187"/>
      <c r="FR30" s="187"/>
      <c r="FS30" s="187"/>
      <c r="FT30" s="187"/>
      <c r="FU30" s="187"/>
      <c r="FV30" s="187"/>
      <c r="FW30" s="187"/>
      <c r="FX30" s="187"/>
      <c r="FY30" s="187"/>
      <c r="FZ30" s="187"/>
      <c r="GA30" s="187"/>
      <c r="GB30" s="187"/>
      <c r="GC30" s="187"/>
      <c r="GD30" s="187"/>
      <c r="GE30" s="187"/>
      <c r="GF30" s="187"/>
      <c r="GG30" s="187"/>
      <c r="GH30" s="187"/>
      <c r="GI30" s="187"/>
      <c r="GJ30" s="187"/>
      <c r="GK30" s="187"/>
      <c r="GL30" s="187"/>
      <c r="GM30" s="187"/>
      <c r="GN30" s="187"/>
      <c r="GO30" s="187"/>
      <c r="GP30" s="187"/>
      <c r="GQ30" s="187"/>
      <c r="GR30" s="187"/>
      <c r="GS30" s="187"/>
      <c r="GT30" s="187"/>
      <c r="GU30" s="187"/>
      <c r="GV30" s="187"/>
      <c r="GW30" s="187"/>
      <c r="GX30" s="187"/>
      <c r="GY30" s="187"/>
      <c r="GZ30" s="187"/>
      <c r="HA30" s="187"/>
      <c r="HB30" s="187"/>
      <c r="HC30" s="187"/>
      <c r="HD30" s="187"/>
      <c r="HE30" s="187"/>
      <c r="HF30" s="187"/>
      <c r="HG30" s="187"/>
      <c r="HH30" s="187"/>
      <c r="HI30" s="187"/>
      <c r="HJ30" s="187"/>
      <c r="HK30" s="187"/>
      <c r="HL30" s="187"/>
      <c r="HM30" s="187"/>
      <c r="HN30" s="187"/>
      <c r="HO30" s="187"/>
      <c r="HP30" s="187"/>
      <c r="HQ30" s="187"/>
      <c r="HR30" s="187"/>
      <c r="HS30" s="187"/>
      <c r="HT30" s="187"/>
      <c r="HU30" s="187"/>
      <c r="HV30" s="187"/>
      <c r="HW30" s="187"/>
      <c r="HX30" s="187"/>
      <c r="HY30" s="187"/>
      <c r="HZ30" s="187"/>
      <c r="IA30" s="187"/>
      <c r="IB30" s="187"/>
      <c r="IC30" s="187"/>
      <c r="ID30" s="187"/>
      <c r="IE30" s="187"/>
      <c r="IF30" s="187"/>
      <c r="IG30" s="187"/>
      <c r="IH30" s="187"/>
      <c r="II30" s="187"/>
      <c r="IJ30" s="187"/>
      <c r="IK30" s="187"/>
      <c r="IL30" s="187"/>
      <c r="IM30" s="187"/>
      <c r="IN30" s="187"/>
      <c r="IO30" s="187"/>
      <c r="IP30" s="187"/>
      <c r="IQ30" s="187"/>
      <c r="IR30" s="187"/>
      <c r="IS30" s="187"/>
      <c r="IT30" s="187"/>
      <c r="IU30" s="187"/>
      <c r="IV30" s="187"/>
      <c r="IW30" s="187"/>
      <c r="IX30" s="187"/>
      <c r="IY30" s="187"/>
      <c r="IZ30" s="187"/>
      <c r="JA30" s="187"/>
      <c r="JB30" s="187"/>
      <c r="JC30" s="187"/>
      <c r="JD30" s="187"/>
      <c r="JE30" s="187"/>
      <c r="JF30" s="187"/>
      <c r="JG30" s="187"/>
      <c r="JH30" s="187"/>
      <c r="JI30" s="187"/>
      <c r="JJ30" s="187"/>
      <c r="JK30" s="187"/>
      <c r="JL30" s="187"/>
      <c r="JM30" s="187"/>
      <c r="JN30" s="187"/>
      <c r="JO30" s="187"/>
      <c r="JP30" s="187"/>
      <c r="JQ30" s="187"/>
      <c r="JR30" s="187"/>
      <c r="JS30" s="187"/>
      <c r="JT30" s="187"/>
      <c r="JU30" s="187"/>
      <c r="JV30" s="187"/>
      <c r="JW30" s="187"/>
      <c r="JX30" s="187"/>
      <c r="JY30" s="187"/>
      <c r="JZ30" s="187"/>
      <c r="KA30" s="187"/>
      <c r="KB30" s="187"/>
      <c r="KC30" s="187"/>
      <c r="KD30" s="187"/>
      <c r="KE30" s="187"/>
      <c r="KF30" s="187"/>
      <c r="KG30" s="187"/>
      <c r="KH30" s="187"/>
      <c r="KI30" s="187"/>
      <c r="KJ30" s="187"/>
      <c r="KK30" s="187"/>
      <c r="KL30" s="187"/>
    </row>
    <row r="31" spans="1:298" ht="40.200000000000003" customHeight="1" x14ac:dyDescent="0.25">
      <c r="A31" s="341"/>
      <c r="B31" s="341"/>
      <c r="C31" s="342"/>
      <c r="D31" s="343"/>
      <c r="E31" s="341"/>
      <c r="F31" s="341"/>
      <c r="G31" s="342"/>
      <c r="H31" s="341"/>
      <c r="I31" s="341"/>
      <c r="J31" s="344"/>
      <c r="K31" s="342"/>
      <c r="L31" s="341"/>
      <c r="M31" s="341"/>
      <c r="N31" s="341"/>
      <c r="O31" s="188">
        <v>2</v>
      </c>
      <c r="P31" s="184" t="s">
        <v>299</v>
      </c>
      <c r="Q31" s="186" t="str">
        <f t="shared" si="10"/>
        <v>Probabilidad</v>
      </c>
      <c r="R31" s="189" t="s">
        <v>244</v>
      </c>
      <c r="S31" s="188" t="s">
        <v>245</v>
      </c>
      <c r="T31" s="190">
        <f>VLOOKUP(R31&amp;S31,Hoja1!$Q$4:$R$9,2,0)</f>
        <v>0.45</v>
      </c>
      <c r="U31" s="189" t="s">
        <v>246</v>
      </c>
      <c r="V31" s="189" t="s">
        <v>247</v>
      </c>
      <c r="W31" s="189" t="s">
        <v>248</v>
      </c>
      <c r="X31" s="190" t="e">
        <f>IF(Q31="Probabilidad",(#REF!*T31),IF(Q31="Impacto"," "))</f>
        <v>#REF!</v>
      </c>
      <c r="Y31" s="190" t="str">
        <f>IF(Z31&lt;=20%,'Tabla probabilidad'!$B$5,IF(Z31&lt;=40%,'Tabla probabilidad'!$B$6,IF(Z31&lt;=60%,'Tabla probabilidad'!$B$7,IF(Z31&lt;=80%,'Tabla probabilidad'!$B$8,IF(Z31&lt;=100%,'Tabla probabilidad'!$B$9)))))</f>
        <v>Media</v>
      </c>
      <c r="Z31" s="190">
        <f>IF(R31="Preventivo",(J30-(J30*T31)),IF(R31="Detectivo",(J30-(J30*T31)),IF(R31="Correctivo",(J30))))</f>
        <v>0.44</v>
      </c>
      <c r="AA31" s="344"/>
      <c r="AB31" s="344"/>
      <c r="AC31" s="190" t="str">
        <f t="shared" si="11"/>
        <v>Menor</v>
      </c>
      <c r="AD31" s="190">
        <f t="shared" ref="AD31:AD34" si="12">IF(Q31="Probabilidad",(($M$35-0)),IF(Q31="Impacto",($M$35-($M$35*T31))))</f>
        <v>0.4</v>
      </c>
      <c r="AE31" s="344"/>
      <c r="AF31" s="344"/>
      <c r="AG31" s="341"/>
      <c r="AH31" s="342"/>
      <c r="AI31" s="341"/>
      <c r="AJ31" s="341"/>
      <c r="AK31" s="345"/>
      <c r="AL31" s="345"/>
      <c r="AM31" s="341"/>
      <c r="AN31" s="342"/>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7"/>
      <c r="CW31" s="187"/>
      <c r="CX31" s="187"/>
      <c r="CY31" s="187"/>
      <c r="CZ31" s="187"/>
      <c r="DA31" s="187"/>
      <c r="DB31" s="187"/>
      <c r="DC31" s="187"/>
      <c r="DD31" s="187"/>
      <c r="DE31" s="187"/>
      <c r="DF31" s="187"/>
      <c r="DG31" s="187"/>
      <c r="DH31" s="187"/>
      <c r="DI31" s="187"/>
      <c r="DJ31" s="187"/>
      <c r="DK31" s="187"/>
      <c r="DL31" s="187"/>
      <c r="DM31" s="187"/>
      <c r="DN31" s="187"/>
      <c r="DO31" s="187"/>
      <c r="DP31" s="187"/>
      <c r="DQ31" s="187"/>
      <c r="DR31" s="187"/>
      <c r="DS31" s="187"/>
      <c r="DT31" s="187"/>
      <c r="DU31" s="187"/>
      <c r="DV31" s="187"/>
      <c r="DW31" s="187"/>
      <c r="DX31" s="187"/>
      <c r="DY31" s="187"/>
      <c r="DZ31" s="187"/>
      <c r="EA31" s="187"/>
      <c r="EB31" s="187"/>
      <c r="EC31" s="187"/>
      <c r="ED31" s="187"/>
      <c r="EE31" s="187"/>
      <c r="EF31" s="187"/>
      <c r="EG31" s="187"/>
      <c r="EH31" s="187"/>
      <c r="EI31" s="187"/>
      <c r="EJ31" s="187"/>
      <c r="EK31" s="187"/>
      <c r="EL31" s="187"/>
      <c r="EM31" s="187"/>
      <c r="EN31" s="187"/>
      <c r="EO31" s="187"/>
      <c r="EP31" s="187"/>
      <c r="EQ31" s="187"/>
      <c r="ER31" s="187"/>
      <c r="ES31" s="187"/>
      <c r="ET31" s="187"/>
      <c r="EU31" s="187"/>
      <c r="EV31" s="187"/>
      <c r="EW31" s="187"/>
      <c r="EX31" s="187"/>
      <c r="EY31" s="187"/>
      <c r="EZ31" s="187"/>
      <c r="FA31" s="187"/>
      <c r="FB31" s="187"/>
      <c r="FC31" s="187"/>
      <c r="FD31" s="187"/>
      <c r="FE31" s="187"/>
      <c r="FF31" s="187"/>
      <c r="FG31" s="187"/>
      <c r="FH31" s="187"/>
      <c r="FI31" s="187"/>
      <c r="FJ31" s="187"/>
      <c r="FK31" s="187"/>
      <c r="FL31" s="187"/>
      <c r="FM31" s="187"/>
      <c r="FN31" s="187"/>
      <c r="FO31" s="187"/>
      <c r="FP31" s="187"/>
      <c r="FQ31" s="187"/>
      <c r="FR31" s="187"/>
      <c r="FS31" s="187"/>
      <c r="FT31" s="187"/>
      <c r="FU31" s="187"/>
      <c r="FV31" s="187"/>
      <c r="FW31" s="187"/>
      <c r="FX31" s="187"/>
      <c r="FY31" s="187"/>
      <c r="FZ31" s="187"/>
      <c r="GA31" s="187"/>
      <c r="GB31" s="187"/>
      <c r="GC31" s="187"/>
      <c r="GD31" s="187"/>
      <c r="GE31" s="187"/>
      <c r="GF31" s="187"/>
      <c r="GG31" s="187"/>
      <c r="GH31" s="187"/>
      <c r="GI31" s="187"/>
      <c r="GJ31" s="187"/>
      <c r="GK31" s="187"/>
      <c r="GL31" s="187"/>
      <c r="GM31" s="187"/>
      <c r="GN31" s="187"/>
      <c r="GO31" s="187"/>
      <c r="GP31" s="187"/>
      <c r="GQ31" s="187"/>
      <c r="GR31" s="187"/>
      <c r="GS31" s="187"/>
      <c r="GT31" s="187"/>
      <c r="GU31" s="187"/>
      <c r="GV31" s="187"/>
      <c r="GW31" s="187"/>
      <c r="GX31" s="187"/>
      <c r="GY31" s="187"/>
      <c r="GZ31" s="187"/>
      <c r="HA31" s="187"/>
      <c r="HB31" s="187"/>
      <c r="HC31" s="187"/>
      <c r="HD31" s="187"/>
      <c r="HE31" s="187"/>
      <c r="HF31" s="187"/>
      <c r="HG31" s="187"/>
      <c r="HH31" s="187"/>
      <c r="HI31" s="187"/>
      <c r="HJ31" s="187"/>
      <c r="HK31" s="187"/>
      <c r="HL31" s="187"/>
      <c r="HM31" s="187"/>
      <c r="HN31" s="187"/>
      <c r="HO31" s="187"/>
      <c r="HP31" s="187"/>
      <c r="HQ31" s="187"/>
      <c r="HR31" s="187"/>
      <c r="HS31" s="187"/>
      <c r="HT31" s="187"/>
      <c r="HU31" s="187"/>
      <c r="HV31" s="187"/>
      <c r="HW31" s="187"/>
      <c r="HX31" s="187"/>
      <c r="HY31" s="187"/>
      <c r="HZ31" s="187"/>
      <c r="IA31" s="187"/>
      <c r="IB31" s="187"/>
      <c r="IC31" s="187"/>
      <c r="ID31" s="187"/>
      <c r="IE31" s="187"/>
      <c r="IF31" s="187"/>
      <c r="IG31" s="187"/>
      <c r="IH31" s="187"/>
      <c r="II31" s="187"/>
      <c r="IJ31" s="187"/>
      <c r="IK31" s="187"/>
      <c r="IL31" s="187"/>
      <c r="IM31" s="187"/>
      <c r="IN31" s="187"/>
      <c r="IO31" s="187"/>
      <c r="IP31" s="187"/>
      <c r="IQ31" s="187"/>
      <c r="IR31" s="187"/>
      <c r="IS31" s="187"/>
      <c r="IT31" s="187"/>
      <c r="IU31" s="187"/>
      <c r="IV31" s="187"/>
      <c r="IW31" s="187"/>
      <c r="IX31" s="187"/>
      <c r="IY31" s="187"/>
      <c r="IZ31" s="187"/>
      <c r="JA31" s="187"/>
      <c r="JB31" s="187"/>
      <c r="JC31" s="187"/>
      <c r="JD31" s="187"/>
      <c r="JE31" s="187"/>
      <c r="JF31" s="187"/>
      <c r="JG31" s="187"/>
      <c r="JH31" s="187"/>
      <c r="JI31" s="187"/>
      <c r="JJ31" s="187"/>
      <c r="JK31" s="187"/>
      <c r="JL31" s="187"/>
      <c r="JM31" s="187"/>
      <c r="JN31" s="187"/>
      <c r="JO31" s="187"/>
      <c r="JP31" s="187"/>
      <c r="JQ31" s="187"/>
      <c r="JR31" s="187"/>
      <c r="JS31" s="187"/>
      <c r="JT31" s="187"/>
      <c r="JU31" s="187"/>
      <c r="JV31" s="187"/>
      <c r="JW31" s="187"/>
      <c r="JX31" s="187"/>
      <c r="JY31" s="187"/>
      <c r="JZ31" s="187"/>
      <c r="KA31" s="187"/>
      <c r="KB31" s="187"/>
      <c r="KC31" s="187"/>
      <c r="KD31" s="187"/>
      <c r="KE31" s="187"/>
      <c r="KF31" s="187"/>
      <c r="KG31" s="187"/>
      <c r="KH31" s="187"/>
      <c r="KI31" s="187"/>
      <c r="KJ31" s="187"/>
      <c r="KK31" s="187"/>
      <c r="KL31" s="187"/>
    </row>
    <row r="32" spans="1:298" ht="40.200000000000003" customHeight="1" x14ac:dyDescent="0.25">
      <c r="A32" s="341"/>
      <c r="B32" s="341"/>
      <c r="C32" s="342"/>
      <c r="D32" s="343"/>
      <c r="E32" s="341"/>
      <c r="F32" s="341"/>
      <c r="G32" s="342"/>
      <c r="H32" s="341"/>
      <c r="I32" s="341"/>
      <c r="J32" s="344"/>
      <c r="K32" s="342"/>
      <c r="L32" s="341"/>
      <c r="M32" s="341"/>
      <c r="N32" s="341"/>
      <c r="O32" s="188">
        <v>3</v>
      </c>
      <c r="P32" s="184" t="s">
        <v>300</v>
      </c>
      <c r="Q32" s="186" t="str">
        <f t="shared" si="10"/>
        <v>Probabilidad</v>
      </c>
      <c r="R32" s="189" t="s">
        <v>244</v>
      </c>
      <c r="S32" s="188" t="s">
        <v>245</v>
      </c>
      <c r="T32" s="190">
        <f>VLOOKUP(R32&amp;S32,Hoja1!$Q$4:$R$9,2,0)</f>
        <v>0.45</v>
      </c>
      <c r="U32" s="189" t="s">
        <v>246</v>
      </c>
      <c r="V32" s="189" t="s">
        <v>247</v>
      </c>
      <c r="W32" s="189" t="s">
        <v>248</v>
      </c>
      <c r="X32" s="190" t="e">
        <f>IF(Q32="Probabilidad",(#REF!*T32),IF(Q32="Impacto"," "))</f>
        <v>#REF!</v>
      </c>
      <c r="Y32" s="190" t="str">
        <f>IF(Z32&lt;=20%,'Tabla probabilidad'!$B$5,IF(Z32&lt;=40%,'Tabla probabilidad'!$B$6,IF(Z32&lt;=60%,'Tabla probabilidad'!$B$7,IF(Z32&lt;=80%,'Tabla probabilidad'!$B$8,IF(Z32&lt;=100%,'Tabla probabilidad'!$B$9)))))</f>
        <v>Media</v>
      </c>
      <c r="Z32" s="190">
        <f>IF(R32="Preventivo",(J30-(J30*T32)),IF(R32="Detectivo",(J30-(J30*T32)),IF(R32="Correctivo",(J30))))</f>
        <v>0.44</v>
      </c>
      <c r="AA32" s="344"/>
      <c r="AB32" s="344"/>
      <c r="AC32" s="190" t="str">
        <f t="shared" si="11"/>
        <v>Menor</v>
      </c>
      <c r="AD32" s="190">
        <f t="shared" si="12"/>
        <v>0.4</v>
      </c>
      <c r="AE32" s="344"/>
      <c r="AF32" s="344"/>
      <c r="AG32" s="341"/>
      <c r="AH32" s="342"/>
      <c r="AI32" s="341"/>
      <c r="AJ32" s="341"/>
      <c r="AK32" s="345"/>
      <c r="AL32" s="345"/>
      <c r="AM32" s="341"/>
      <c r="AN32" s="342"/>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7"/>
      <c r="CA32" s="187"/>
      <c r="CB32" s="187"/>
      <c r="CC32" s="187"/>
      <c r="CD32" s="187"/>
      <c r="CE32" s="187"/>
      <c r="CF32" s="187"/>
      <c r="CG32" s="187"/>
      <c r="CH32" s="187"/>
      <c r="CI32" s="187"/>
      <c r="CJ32" s="187"/>
      <c r="CK32" s="187"/>
      <c r="CL32" s="187"/>
      <c r="CM32" s="187"/>
      <c r="CN32" s="187"/>
      <c r="CO32" s="187"/>
      <c r="CP32" s="187"/>
      <c r="CQ32" s="187"/>
      <c r="CR32" s="187"/>
      <c r="CS32" s="187"/>
      <c r="CT32" s="187"/>
      <c r="CU32" s="187"/>
      <c r="CV32" s="187"/>
      <c r="CW32" s="187"/>
      <c r="CX32" s="187"/>
      <c r="CY32" s="187"/>
      <c r="CZ32" s="187"/>
      <c r="DA32" s="187"/>
      <c r="DB32" s="187"/>
      <c r="DC32" s="187"/>
      <c r="DD32" s="187"/>
      <c r="DE32" s="187"/>
      <c r="DF32" s="187"/>
      <c r="DG32" s="187"/>
      <c r="DH32" s="187"/>
      <c r="DI32" s="187"/>
      <c r="DJ32" s="187"/>
      <c r="DK32" s="187"/>
      <c r="DL32" s="187"/>
      <c r="DM32" s="187"/>
      <c r="DN32" s="187"/>
      <c r="DO32" s="187"/>
      <c r="DP32" s="187"/>
      <c r="DQ32" s="187"/>
      <c r="DR32" s="187"/>
      <c r="DS32" s="187"/>
      <c r="DT32" s="187"/>
      <c r="DU32" s="187"/>
      <c r="DV32" s="187"/>
      <c r="DW32" s="187"/>
      <c r="DX32" s="187"/>
      <c r="DY32" s="187"/>
      <c r="DZ32" s="187"/>
      <c r="EA32" s="187"/>
      <c r="EB32" s="187"/>
      <c r="EC32" s="187"/>
      <c r="ED32" s="187"/>
      <c r="EE32" s="187"/>
      <c r="EF32" s="187"/>
      <c r="EG32" s="187"/>
      <c r="EH32" s="187"/>
      <c r="EI32" s="187"/>
      <c r="EJ32" s="187"/>
      <c r="EK32" s="187"/>
      <c r="EL32" s="187"/>
      <c r="EM32" s="187"/>
      <c r="EN32" s="187"/>
      <c r="EO32" s="187"/>
      <c r="EP32" s="187"/>
      <c r="EQ32" s="187"/>
      <c r="ER32" s="187"/>
      <c r="ES32" s="187"/>
      <c r="ET32" s="187"/>
      <c r="EU32" s="187"/>
      <c r="EV32" s="187"/>
      <c r="EW32" s="187"/>
      <c r="EX32" s="187"/>
      <c r="EY32" s="187"/>
      <c r="EZ32" s="187"/>
      <c r="FA32" s="187"/>
      <c r="FB32" s="187"/>
      <c r="FC32" s="187"/>
      <c r="FD32" s="187"/>
      <c r="FE32" s="187"/>
      <c r="FF32" s="187"/>
      <c r="FG32" s="187"/>
      <c r="FH32" s="187"/>
      <c r="FI32" s="187"/>
      <c r="FJ32" s="187"/>
      <c r="FK32" s="187"/>
      <c r="FL32" s="187"/>
      <c r="FM32" s="187"/>
      <c r="FN32" s="187"/>
      <c r="FO32" s="187"/>
      <c r="FP32" s="187"/>
      <c r="FQ32" s="187"/>
      <c r="FR32" s="187"/>
      <c r="FS32" s="187"/>
      <c r="FT32" s="187"/>
      <c r="FU32" s="187"/>
      <c r="FV32" s="187"/>
      <c r="FW32" s="187"/>
      <c r="FX32" s="187"/>
      <c r="FY32" s="187"/>
      <c r="FZ32" s="187"/>
      <c r="GA32" s="187"/>
      <c r="GB32" s="187"/>
      <c r="GC32" s="187"/>
      <c r="GD32" s="187"/>
      <c r="GE32" s="187"/>
      <c r="GF32" s="187"/>
      <c r="GG32" s="187"/>
      <c r="GH32" s="187"/>
      <c r="GI32" s="187"/>
      <c r="GJ32" s="187"/>
      <c r="GK32" s="187"/>
      <c r="GL32" s="187"/>
      <c r="GM32" s="187"/>
      <c r="GN32" s="187"/>
      <c r="GO32" s="187"/>
      <c r="GP32" s="187"/>
      <c r="GQ32" s="187"/>
      <c r="GR32" s="187"/>
      <c r="GS32" s="187"/>
      <c r="GT32" s="187"/>
      <c r="GU32" s="187"/>
      <c r="GV32" s="187"/>
      <c r="GW32" s="187"/>
      <c r="GX32" s="187"/>
      <c r="GY32" s="187"/>
      <c r="GZ32" s="187"/>
      <c r="HA32" s="187"/>
      <c r="HB32" s="187"/>
      <c r="HC32" s="187"/>
      <c r="HD32" s="187"/>
      <c r="HE32" s="187"/>
      <c r="HF32" s="187"/>
      <c r="HG32" s="187"/>
      <c r="HH32" s="187"/>
      <c r="HI32" s="187"/>
      <c r="HJ32" s="187"/>
      <c r="HK32" s="187"/>
      <c r="HL32" s="187"/>
      <c r="HM32" s="187"/>
      <c r="HN32" s="187"/>
      <c r="HO32" s="187"/>
      <c r="HP32" s="187"/>
      <c r="HQ32" s="187"/>
      <c r="HR32" s="187"/>
      <c r="HS32" s="187"/>
      <c r="HT32" s="187"/>
      <c r="HU32" s="187"/>
      <c r="HV32" s="187"/>
      <c r="HW32" s="187"/>
      <c r="HX32" s="187"/>
      <c r="HY32" s="187"/>
      <c r="HZ32" s="187"/>
      <c r="IA32" s="187"/>
      <c r="IB32" s="187"/>
      <c r="IC32" s="187"/>
      <c r="ID32" s="187"/>
      <c r="IE32" s="187"/>
      <c r="IF32" s="187"/>
      <c r="IG32" s="187"/>
      <c r="IH32" s="187"/>
      <c r="II32" s="187"/>
      <c r="IJ32" s="187"/>
      <c r="IK32" s="187"/>
      <c r="IL32" s="187"/>
      <c r="IM32" s="187"/>
      <c r="IN32" s="187"/>
      <c r="IO32" s="187"/>
      <c r="IP32" s="187"/>
      <c r="IQ32" s="187"/>
      <c r="IR32" s="187"/>
      <c r="IS32" s="187"/>
      <c r="IT32" s="187"/>
      <c r="IU32" s="187"/>
      <c r="IV32" s="187"/>
      <c r="IW32" s="187"/>
      <c r="IX32" s="187"/>
      <c r="IY32" s="187"/>
      <c r="IZ32" s="187"/>
      <c r="JA32" s="187"/>
      <c r="JB32" s="187"/>
      <c r="JC32" s="187"/>
      <c r="JD32" s="187"/>
      <c r="JE32" s="187"/>
      <c r="JF32" s="187"/>
      <c r="JG32" s="187"/>
      <c r="JH32" s="187"/>
      <c r="JI32" s="187"/>
      <c r="JJ32" s="187"/>
      <c r="JK32" s="187"/>
      <c r="JL32" s="187"/>
      <c r="JM32" s="187"/>
      <c r="JN32" s="187"/>
      <c r="JO32" s="187"/>
      <c r="JP32" s="187"/>
      <c r="JQ32" s="187"/>
      <c r="JR32" s="187"/>
      <c r="JS32" s="187"/>
      <c r="JT32" s="187"/>
      <c r="JU32" s="187"/>
      <c r="JV32" s="187"/>
      <c r="JW32" s="187"/>
      <c r="JX32" s="187"/>
      <c r="JY32" s="187"/>
      <c r="JZ32" s="187"/>
      <c r="KA32" s="187"/>
      <c r="KB32" s="187"/>
      <c r="KC32" s="187"/>
      <c r="KD32" s="187"/>
      <c r="KE32" s="187"/>
      <c r="KF32" s="187"/>
      <c r="KG32" s="187"/>
      <c r="KH32" s="187"/>
      <c r="KI32" s="187"/>
      <c r="KJ32" s="187"/>
      <c r="KK32" s="187"/>
      <c r="KL32" s="187"/>
    </row>
    <row r="33" spans="1:298" ht="40.200000000000003" customHeight="1" x14ac:dyDescent="0.25">
      <c r="A33" s="341"/>
      <c r="B33" s="341"/>
      <c r="C33" s="342"/>
      <c r="D33" s="343"/>
      <c r="E33" s="341"/>
      <c r="F33" s="341"/>
      <c r="G33" s="342"/>
      <c r="H33" s="341"/>
      <c r="I33" s="341"/>
      <c r="J33" s="344"/>
      <c r="K33" s="342"/>
      <c r="L33" s="341"/>
      <c r="M33" s="341"/>
      <c r="N33" s="341"/>
      <c r="O33" s="188">
        <v>4</v>
      </c>
      <c r="P33" s="185" t="s">
        <v>301</v>
      </c>
      <c r="Q33" s="186" t="str">
        <f t="shared" si="10"/>
        <v>Probabilidad</v>
      </c>
      <c r="R33" s="189" t="s">
        <v>267</v>
      </c>
      <c r="S33" s="188" t="s">
        <v>245</v>
      </c>
      <c r="T33" s="190">
        <f>VLOOKUP(R33&amp;S33,Hoja1!$Q$4:$R$9,2,0)</f>
        <v>0.35</v>
      </c>
      <c r="U33" s="189" t="s">
        <v>246</v>
      </c>
      <c r="V33" s="189" t="s">
        <v>247</v>
      </c>
      <c r="W33" s="189" t="s">
        <v>248</v>
      </c>
      <c r="X33" s="190" t="e">
        <f>IF(Q33="Probabilidad",(#REF!*T33),IF(Q33="Impacto"," "))</f>
        <v>#REF!</v>
      </c>
      <c r="Y33" s="190" t="str">
        <f>IF(Z33&lt;=20%,'Tabla probabilidad'!$B$5,IF(Z33&lt;=40%,'Tabla probabilidad'!$B$6,IF(Z33&lt;=60%,'Tabla probabilidad'!$B$7,IF(Z33&lt;=80%,'Tabla probabilidad'!$B$8,IF(Z33&lt;=100%,'Tabla probabilidad'!$B$9)))))</f>
        <v>Media</v>
      </c>
      <c r="Z33" s="190">
        <f>IF(R33="Preventivo",(J30-(J30*T33)),IF(R33="Detectivo",(J30-(J30*T33)),IF(R33="Correctivo",(J30))))</f>
        <v>0.52</v>
      </c>
      <c r="AA33" s="344"/>
      <c r="AB33" s="344"/>
      <c r="AC33" s="190" t="str">
        <f t="shared" si="11"/>
        <v>Menor</v>
      </c>
      <c r="AD33" s="190">
        <f t="shared" si="12"/>
        <v>0.4</v>
      </c>
      <c r="AE33" s="344"/>
      <c r="AF33" s="344"/>
      <c r="AG33" s="341"/>
      <c r="AH33" s="342"/>
      <c r="AI33" s="341"/>
      <c r="AJ33" s="341"/>
      <c r="AK33" s="345"/>
      <c r="AL33" s="345"/>
      <c r="AM33" s="341"/>
      <c r="AN33" s="342"/>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c r="GY33" s="187"/>
      <c r="GZ33" s="187"/>
      <c r="HA33" s="187"/>
      <c r="HB33" s="187"/>
      <c r="HC33" s="187"/>
      <c r="HD33" s="187"/>
      <c r="HE33" s="187"/>
      <c r="HF33" s="187"/>
      <c r="HG33" s="187"/>
      <c r="HH33" s="187"/>
      <c r="HI33" s="187"/>
      <c r="HJ33" s="187"/>
      <c r="HK33" s="187"/>
      <c r="HL33" s="187"/>
      <c r="HM33" s="187"/>
      <c r="HN33" s="187"/>
      <c r="HO33" s="187"/>
      <c r="HP33" s="187"/>
      <c r="HQ33" s="187"/>
      <c r="HR33" s="187"/>
      <c r="HS33" s="187"/>
      <c r="HT33" s="187"/>
      <c r="HU33" s="187"/>
      <c r="HV33" s="187"/>
      <c r="HW33" s="187"/>
      <c r="HX33" s="187"/>
      <c r="HY33" s="187"/>
      <c r="HZ33" s="187"/>
      <c r="IA33" s="187"/>
      <c r="IB33" s="187"/>
      <c r="IC33" s="187"/>
      <c r="ID33" s="187"/>
      <c r="IE33" s="187"/>
      <c r="IF33" s="187"/>
      <c r="IG33" s="187"/>
      <c r="IH33" s="187"/>
      <c r="II33" s="187"/>
      <c r="IJ33" s="187"/>
      <c r="IK33" s="187"/>
      <c r="IL33" s="187"/>
      <c r="IM33" s="187"/>
      <c r="IN33" s="187"/>
      <c r="IO33" s="187"/>
      <c r="IP33" s="187"/>
      <c r="IQ33" s="187"/>
      <c r="IR33" s="187"/>
      <c r="IS33" s="187"/>
      <c r="IT33" s="187"/>
      <c r="IU33" s="187"/>
      <c r="IV33" s="187"/>
      <c r="IW33" s="187"/>
      <c r="IX33" s="187"/>
      <c r="IY33" s="187"/>
      <c r="IZ33" s="187"/>
      <c r="JA33" s="187"/>
      <c r="JB33" s="187"/>
      <c r="JC33" s="187"/>
      <c r="JD33" s="187"/>
      <c r="JE33" s="187"/>
      <c r="JF33" s="187"/>
      <c r="JG33" s="187"/>
      <c r="JH33" s="187"/>
      <c r="JI33" s="187"/>
      <c r="JJ33" s="187"/>
      <c r="JK33" s="187"/>
      <c r="JL33" s="187"/>
      <c r="JM33" s="187"/>
      <c r="JN33" s="187"/>
      <c r="JO33" s="187"/>
      <c r="JP33" s="187"/>
      <c r="JQ33" s="187"/>
      <c r="JR33" s="187"/>
      <c r="JS33" s="187"/>
      <c r="JT33" s="187"/>
      <c r="JU33" s="187"/>
      <c r="JV33" s="187"/>
      <c r="JW33" s="187"/>
      <c r="JX33" s="187"/>
      <c r="JY33" s="187"/>
      <c r="JZ33" s="187"/>
      <c r="KA33" s="187"/>
      <c r="KB33" s="187"/>
      <c r="KC33" s="187"/>
      <c r="KD33" s="187"/>
      <c r="KE33" s="187"/>
      <c r="KF33" s="187"/>
      <c r="KG33" s="187"/>
      <c r="KH33" s="187"/>
      <c r="KI33" s="187"/>
      <c r="KJ33" s="187"/>
      <c r="KK33" s="187"/>
      <c r="KL33" s="187"/>
    </row>
    <row r="34" spans="1:298" ht="40.200000000000003" customHeight="1" x14ac:dyDescent="0.25">
      <c r="A34" s="341"/>
      <c r="B34" s="341"/>
      <c r="C34" s="342"/>
      <c r="D34" s="343"/>
      <c r="E34" s="341"/>
      <c r="F34" s="341"/>
      <c r="G34" s="342"/>
      <c r="H34" s="341"/>
      <c r="I34" s="341"/>
      <c r="J34" s="344"/>
      <c r="K34" s="342"/>
      <c r="L34" s="341"/>
      <c r="M34" s="341"/>
      <c r="N34" s="341"/>
      <c r="O34" s="188">
        <v>5</v>
      </c>
      <c r="P34" s="185" t="s">
        <v>302</v>
      </c>
      <c r="Q34" s="186" t="str">
        <f t="shared" si="10"/>
        <v>Probabilidad</v>
      </c>
      <c r="R34" s="189" t="s">
        <v>244</v>
      </c>
      <c r="S34" s="188" t="s">
        <v>245</v>
      </c>
      <c r="T34" s="190">
        <f>VLOOKUP(R34&amp;S34,Hoja1!$Q$4:$R$9,2,0)</f>
        <v>0.45</v>
      </c>
      <c r="U34" s="189" t="s">
        <v>246</v>
      </c>
      <c r="V34" s="189" t="s">
        <v>247</v>
      </c>
      <c r="W34" s="189" t="s">
        <v>248</v>
      </c>
      <c r="X34" s="190" t="e">
        <f>IF(Q34="Probabilidad",(#REF!*T34),IF(Q34="Impacto"," "))</f>
        <v>#REF!</v>
      </c>
      <c r="Y34" s="190" t="str">
        <f>IF(Z34&lt;=20%,'Tabla probabilidad'!$B$5,IF(Z34&lt;=40%,'Tabla probabilidad'!$B$6,IF(Z34&lt;=60%,'Tabla probabilidad'!$B$7,IF(Z34&lt;=80%,'Tabla probabilidad'!$B$8,IF(Z34&lt;=100%,'Tabla probabilidad'!$B$9)))))</f>
        <v>Media</v>
      </c>
      <c r="Z34" s="190">
        <f>IF(R34="Preventivo",(J30-(J30*T34)),IF(R34="Detectivo",(J30-(J30*T34)),IF(R34="Correctivo",(J30))))</f>
        <v>0.44</v>
      </c>
      <c r="AA34" s="344"/>
      <c r="AB34" s="344"/>
      <c r="AC34" s="190" t="str">
        <f t="shared" si="11"/>
        <v>Menor</v>
      </c>
      <c r="AD34" s="190">
        <f t="shared" si="12"/>
        <v>0.4</v>
      </c>
      <c r="AE34" s="344"/>
      <c r="AF34" s="344"/>
      <c r="AG34" s="341"/>
      <c r="AH34" s="342"/>
      <c r="AI34" s="341"/>
      <c r="AJ34" s="341"/>
      <c r="AK34" s="345"/>
      <c r="AL34" s="345"/>
      <c r="AM34" s="341"/>
      <c r="AN34" s="342"/>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c r="GY34" s="187"/>
      <c r="GZ34" s="187"/>
      <c r="HA34" s="187"/>
      <c r="HB34" s="187"/>
      <c r="HC34" s="187"/>
      <c r="HD34" s="187"/>
      <c r="HE34" s="187"/>
      <c r="HF34" s="187"/>
      <c r="HG34" s="187"/>
      <c r="HH34" s="187"/>
      <c r="HI34" s="187"/>
      <c r="HJ34" s="187"/>
      <c r="HK34" s="187"/>
      <c r="HL34" s="187"/>
      <c r="HM34" s="187"/>
      <c r="HN34" s="187"/>
      <c r="HO34" s="187"/>
      <c r="HP34" s="187"/>
      <c r="HQ34" s="187"/>
      <c r="HR34" s="187"/>
      <c r="HS34" s="187"/>
      <c r="HT34" s="187"/>
      <c r="HU34" s="187"/>
      <c r="HV34" s="187"/>
      <c r="HW34" s="187"/>
      <c r="HX34" s="187"/>
      <c r="HY34" s="187"/>
      <c r="HZ34" s="187"/>
      <c r="IA34" s="187"/>
      <c r="IB34" s="187"/>
      <c r="IC34" s="187"/>
      <c r="ID34" s="187"/>
      <c r="IE34" s="187"/>
      <c r="IF34" s="187"/>
      <c r="IG34" s="187"/>
      <c r="IH34" s="187"/>
      <c r="II34" s="187"/>
      <c r="IJ34" s="187"/>
      <c r="IK34" s="187"/>
      <c r="IL34" s="187"/>
      <c r="IM34" s="187"/>
      <c r="IN34" s="187"/>
      <c r="IO34" s="187"/>
      <c r="IP34" s="187"/>
      <c r="IQ34" s="187"/>
      <c r="IR34" s="187"/>
      <c r="IS34" s="187"/>
      <c r="IT34" s="187"/>
      <c r="IU34" s="187"/>
      <c r="IV34" s="187"/>
      <c r="IW34" s="187"/>
      <c r="IX34" s="187"/>
      <c r="IY34" s="187"/>
      <c r="IZ34" s="187"/>
      <c r="JA34" s="187"/>
      <c r="JB34" s="187"/>
      <c r="JC34" s="187"/>
      <c r="JD34" s="187"/>
      <c r="JE34" s="187"/>
      <c r="JF34" s="187"/>
      <c r="JG34" s="187"/>
      <c r="JH34" s="187"/>
      <c r="JI34" s="187"/>
      <c r="JJ34" s="187"/>
      <c r="JK34" s="187"/>
      <c r="JL34" s="187"/>
      <c r="JM34" s="187"/>
      <c r="JN34" s="187"/>
      <c r="JO34" s="187"/>
      <c r="JP34" s="187"/>
      <c r="JQ34" s="187"/>
      <c r="JR34" s="187"/>
      <c r="JS34" s="187"/>
      <c r="JT34" s="187"/>
      <c r="JU34" s="187"/>
      <c r="JV34" s="187"/>
      <c r="JW34" s="187"/>
      <c r="JX34" s="187"/>
      <c r="JY34" s="187"/>
      <c r="JZ34" s="187"/>
      <c r="KA34" s="187"/>
      <c r="KB34" s="187"/>
      <c r="KC34" s="187"/>
      <c r="KD34" s="187"/>
      <c r="KE34" s="187"/>
      <c r="KF34" s="187"/>
      <c r="KG34" s="187"/>
      <c r="KH34" s="187"/>
      <c r="KI34" s="187"/>
      <c r="KJ34" s="187"/>
      <c r="KK34" s="187"/>
      <c r="KL34" s="187"/>
    </row>
    <row r="35" spans="1:298" ht="40.200000000000003" customHeight="1" x14ac:dyDescent="0.25">
      <c r="A35" s="341">
        <v>6</v>
      </c>
      <c r="B35" s="341" t="s">
        <v>303</v>
      </c>
      <c r="C35" s="342" t="s">
        <v>237</v>
      </c>
      <c r="D35" s="343" t="s">
        <v>304</v>
      </c>
      <c r="E35" s="341" t="s">
        <v>305</v>
      </c>
      <c r="F35" s="341" t="s">
        <v>306</v>
      </c>
      <c r="G35" s="342" t="s">
        <v>241</v>
      </c>
      <c r="H35" s="341">
        <v>1200</v>
      </c>
      <c r="I35" s="341" t="str">
        <f>IF(H35&lt;=2,'Tabla probabilidad'!$B$5,IF(H35&lt;=24,'Tabla probabilidad'!$B$6,IF(H35&lt;=500,'Tabla probabilidad'!$B$7,IF(H35&lt;=5000,'Tabla probabilidad'!$B$8,IF(H35&gt;5000,'Tabla probabilidad'!$B$9)))))</f>
        <v>Alta</v>
      </c>
      <c r="J35" s="344">
        <f>IF(H35&lt;=2,'Tabla probabilidad'!$D$5,IF(H35&lt;=24,'Tabla probabilidad'!$D$6,IF(H35&lt;=500,'Tabla probabilidad'!$D$7,IF(H35&lt;=5000,'Tabla probabilidad'!$D$8,IF(H35&gt;5000,'Tabla probabilidad'!$D$9)))))</f>
        <v>0.8</v>
      </c>
      <c r="K35" s="342" t="s">
        <v>307</v>
      </c>
      <c r="L35" s="341"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Menor</v>
      </c>
      <c r="M35" s="341"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40%</v>
      </c>
      <c r="N35" s="341" t="str">
        <f>VLOOKUP((I35&amp;L35),Hoja1!$B$4:$C$28,2,0)</f>
        <v>Moderado</v>
      </c>
      <c r="O35" s="188">
        <v>1</v>
      </c>
      <c r="P35" s="192" t="s">
        <v>308</v>
      </c>
      <c r="Q35" s="186" t="str">
        <f t="shared" si="0"/>
        <v>Impacto</v>
      </c>
      <c r="R35" s="189" t="s">
        <v>309</v>
      </c>
      <c r="S35" s="188" t="s">
        <v>245</v>
      </c>
      <c r="T35" s="190">
        <f>VLOOKUP(R35&amp;S35,Hoja1!$Q$4:$R$9,2,0)</f>
        <v>0.3</v>
      </c>
      <c r="U35" s="189" t="s">
        <v>246</v>
      </c>
      <c r="V35" s="189" t="s">
        <v>247</v>
      </c>
      <c r="W35" s="189" t="s">
        <v>248</v>
      </c>
      <c r="X35" s="190" t="str">
        <f>IF(Q35="Probabilidad",($J$35*T35),IF(Q35="Impacto"," "))</f>
        <v xml:space="preserve"> </v>
      </c>
      <c r="Y35" s="190" t="str">
        <f>IF(Z35&lt;=20%,'Tabla probabilidad'!$B$5,IF(Z35&lt;=40%,'Tabla probabilidad'!$B$6,IF(Z35&lt;=60%,'Tabla probabilidad'!$B$7,IF(Z35&lt;=80%,'Tabla probabilidad'!$B$8,IF(Z35&lt;=100%,'Tabla probabilidad'!$B$9)))))</f>
        <v>Alta</v>
      </c>
      <c r="Z35" s="190">
        <f>IF(R35="Preventivo",(J35-(J35*T35)),IF(R35="Detectivo",(J35-(J35*T35)),IF(R35="Correctivo",(J35))))</f>
        <v>0.8</v>
      </c>
      <c r="AA35" s="344" t="str">
        <f>IF(AB35&lt;=20%,'Tabla probabilidad'!$B$5,IF(AB35&lt;=40%,'Tabla probabilidad'!$B$6,IF(AB35&lt;=60%,'Tabla probabilidad'!$B$7,IF(AB35&lt;=80%,'Tabla probabilidad'!$B$8,IF(AB35&lt;=100%,'Tabla probabilidad'!$B$9)))))</f>
        <v>Media</v>
      </c>
      <c r="AB35" s="344">
        <f>AVERAGE(Z35:Z39)</f>
        <v>0.52800000000000002</v>
      </c>
      <c r="AC35" s="190" t="str">
        <f t="shared" ref="AC35:AC39" si="13">IF(AD35&lt;=20%,"Leve",IF(AD35&lt;=40%,"Menor",IF(AD35&lt;=60%,"Moderado",IF(AD35&lt;=80%,"Mayor",IF(AD35&lt;=100%,"Catastrófico")))))</f>
        <v>Menor</v>
      </c>
      <c r="AD35" s="190">
        <f>IF(Q35="Probabilidad",(($M$35-0)),IF(Q35="Impacto",($M$35-($M$35*T35))))</f>
        <v>0.28000000000000003</v>
      </c>
      <c r="AE35" s="344" t="str">
        <f>IF(AF35&lt;=20%,"Leve",IF(AF35&lt;=40%,"Menor",IF(AF35&lt;=60%,"Moderado",IF(AF35&lt;=80%,"Mayor",IF(AF35&lt;=100%,"Catastrófico")))))</f>
        <v>Menor</v>
      </c>
      <c r="AF35" s="344">
        <f>AVERAGE(AD35:AD39)</f>
        <v>0.376</v>
      </c>
      <c r="AG35" s="341" t="str">
        <f>VLOOKUP(AA35&amp;AE35,Hoja1!$B$4:$C$28,2,0)</f>
        <v>Moderado</v>
      </c>
      <c r="AH35" s="342" t="s">
        <v>264</v>
      </c>
      <c r="AI35" s="341" t="s">
        <v>250</v>
      </c>
      <c r="AJ35" s="341" t="s">
        <v>310</v>
      </c>
      <c r="AK35" s="345">
        <v>44560</v>
      </c>
      <c r="AL35" s="345">
        <v>44377</v>
      </c>
      <c r="AM35" s="341" t="s">
        <v>250</v>
      </c>
      <c r="AN35" s="342" t="s">
        <v>252</v>
      </c>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87"/>
      <c r="BR35" s="187"/>
      <c r="BS35" s="187"/>
      <c r="BT35" s="187"/>
      <c r="BU35" s="187"/>
      <c r="BV35" s="187"/>
      <c r="BW35" s="187"/>
      <c r="BX35" s="187"/>
      <c r="BY35" s="187"/>
      <c r="BZ35" s="187"/>
      <c r="CA35" s="187"/>
      <c r="CB35" s="187"/>
      <c r="CC35" s="187"/>
      <c r="CD35" s="187"/>
      <c r="CE35" s="187"/>
      <c r="CF35" s="187"/>
      <c r="CG35" s="187"/>
      <c r="CH35" s="187"/>
      <c r="CI35" s="187"/>
      <c r="CJ35" s="187"/>
      <c r="CK35" s="187"/>
      <c r="CL35" s="187"/>
      <c r="CM35" s="187"/>
      <c r="CN35" s="187"/>
      <c r="CO35" s="187"/>
      <c r="CP35" s="187"/>
      <c r="CQ35" s="187"/>
      <c r="CR35" s="187"/>
      <c r="CS35" s="187"/>
      <c r="CT35" s="187"/>
      <c r="CU35" s="187"/>
      <c r="CV35" s="187"/>
      <c r="CW35" s="187"/>
      <c r="CX35" s="187"/>
      <c r="CY35" s="187"/>
      <c r="CZ35" s="187"/>
      <c r="DA35" s="187"/>
      <c r="DB35" s="187"/>
      <c r="DC35" s="187"/>
      <c r="DD35" s="187"/>
      <c r="DE35" s="187"/>
      <c r="DF35" s="187"/>
      <c r="DG35" s="187"/>
      <c r="DH35" s="187"/>
      <c r="DI35" s="187"/>
      <c r="DJ35" s="187"/>
      <c r="DK35" s="187"/>
      <c r="DL35" s="187"/>
      <c r="DM35" s="187"/>
      <c r="DN35" s="187"/>
      <c r="DO35" s="187"/>
      <c r="DP35" s="187"/>
      <c r="DQ35" s="187"/>
      <c r="DR35" s="187"/>
      <c r="DS35" s="187"/>
      <c r="DT35" s="187"/>
      <c r="DU35" s="187"/>
      <c r="DV35" s="187"/>
      <c r="DW35" s="187"/>
      <c r="DX35" s="187"/>
      <c r="DY35" s="187"/>
      <c r="DZ35" s="187"/>
      <c r="EA35" s="187"/>
      <c r="EB35" s="187"/>
      <c r="EC35" s="187"/>
      <c r="ED35" s="187"/>
      <c r="EE35" s="187"/>
      <c r="EF35" s="187"/>
      <c r="EG35" s="187"/>
      <c r="EH35" s="187"/>
      <c r="EI35" s="187"/>
      <c r="EJ35" s="187"/>
      <c r="EK35" s="187"/>
      <c r="EL35" s="187"/>
      <c r="EM35" s="187"/>
      <c r="EN35" s="187"/>
      <c r="EO35" s="187"/>
      <c r="EP35" s="187"/>
      <c r="EQ35" s="187"/>
      <c r="ER35" s="187"/>
      <c r="ES35" s="187"/>
      <c r="ET35" s="187"/>
      <c r="EU35" s="187"/>
      <c r="EV35" s="187"/>
      <c r="EW35" s="187"/>
      <c r="EX35" s="187"/>
      <c r="EY35" s="187"/>
      <c r="EZ35" s="187"/>
      <c r="FA35" s="187"/>
      <c r="FB35" s="187"/>
      <c r="FC35" s="187"/>
      <c r="FD35" s="187"/>
      <c r="FE35" s="187"/>
      <c r="FF35" s="187"/>
      <c r="FG35" s="187"/>
      <c r="FH35" s="187"/>
      <c r="FI35" s="187"/>
      <c r="FJ35" s="187"/>
      <c r="FK35" s="187"/>
      <c r="FL35" s="187"/>
      <c r="FM35" s="187"/>
      <c r="FN35" s="187"/>
      <c r="FO35" s="187"/>
      <c r="FP35" s="187"/>
      <c r="FQ35" s="187"/>
      <c r="FR35" s="187"/>
      <c r="FS35" s="187"/>
      <c r="FT35" s="187"/>
      <c r="FU35" s="187"/>
      <c r="FV35" s="187"/>
      <c r="FW35" s="187"/>
      <c r="FX35" s="187"/>
      <c r="FY35" s="187"/>
      <c r="FZ35" s="187"/>
      <c r="GA35" s="187"/>
      <c r="GB35" s="187"/>
      <c r="GC35" s="187"/>
      <c r="GD35" s="187"/>
      <c r="GE35" s="187"/>
      <c r="GF35" s="187"/>
      <c r="GG35" s="187"/>
      <c r="GH35" s="187"/>
      <c r="GI35" s="187"/>
      <c r="GJ35" s="187"/>
      <c r="GK35" s="187"/>
      <c r="GL35" s="187"/>
      <c r="GM35" s="187"/>
      <c r="GN35" s="187"/>
      <c r="GO35" s="187"/>
      <c r="GP35" s="187"/>
      <c r="GQ35" s="187"/>
      <c r="GR35" s="187"/>
      <c r="GS35" s="187"/>
      <c r="GT35" s="187"/>
      <c r="GU35" s="187"/>
      <c r="GV35" s="187"/>
      <c r="GW35" s="187"/>
      <c r="GX35" s="187"/>
      <c r="GY35" s="187"/>
      <c r="GZ35" s="187"/>
      <c r="HA35" s="187"/>
      <c r="HB35" s="187"/>
      <c r="HC35" s="187"/>
      <c r="HD35" s="187"/>
      <c r="HE35" s="187"/>
      <c r="HF35" s="187"/>
      <c r="HG35" s="187"/>
      <c r="HH35" s="187"/>
      <c r="HI35" s="187"/>
      <c r="HJ35" s="187"/>
      <c r="HK35" s="187"/>
      <c r="HL35" s="187"/>
      <c r="HM35" s="187"/>
      <c r="HN35" s="187"/>
      <c r="HO35" s="187"/>
      <c r="HP35" s="187"/>
      <c r="HQ35" s="187"/>
      <c r="HR35" s="187"/>
      <c r="HS35" s="187"/>
      <c r="HT35" s="187"/>
      <c r="HU35" s="187"/>
      <c r="HV35" s="187"/>
      <c r="HW35" s="187"/>
      <c r="HX35" s="187"/>
      <c r="HY35" s="187"/>
      <c r="HZ35" s="187"/>
      <c r="IA35" s="187"/>
      <c r="IB35" s="187"/>
      <c r="IC35" s="187"/>
      <c r="ID35" s="187"/>
      <c r="IE35" s="187"/>
      <c r="IF35" s="187"/>
      <c r="IG35" s="187"/>
      <c r="IH35" s="187"/>
      <c r="II35" s="187"/>
      <c r="IJ35" s="187"/>
      <c r="IK35" s="187"/>
      <c r="IL35" s="187"/>
      <c r="IM35" s="187"/>
      <c r="IN35" s="187"/>
      <c r="IO35" s="187"/>
      <c r="IP35" s="187"/>
      <c r="IQ35" s="187"/>
      <c r="IR35" s="187"/>
      <c r="IS35" s="187"/>
      <c r="IT35" s="187"/>
      <c r="IU35" s="187"/>
      <c r="IV35" s="187"/>
      <c r="IW35" s="187"/>
      <c r="IX35" s="187"/>
      <c r="IY35" s="187"/>
      <c r="IZ35" s="187"/>
      <c r="JA35" s="187"/>
      <c r="JB35" s="187"/>
      <c r="JC35" s="187"/>
      <c r="JD35" s="187"/>
      <c r="JE35" s="187"/>
      <c r="JF35" s="187"/>
      <c r="JG35" s="187"/>
      <c r="JH35" s="187"/>
      <c r="JI35" s="187"/>
      <c r="JJ35" s="187"/>
      <c r="JK35" s="187"/>
      <c r="JL35" s="187"/>
      <c r="JM35" s="187"/>
      <c r="JN35" s="187"/>
      <c r="JO35" s="187"/>
      <c r="JP35" s="187"/>
      <c r="JQ35" s="187"/>
      <c r="JR35" s="187"/>
      <c r="JS35" s="187"/>
      <c r="JT35" s="187"/>
      <c r="JU35" s="187"/>
      <c r="JV35" s="187"/>
      <c r="JW35" s="187"/>
      <c r="JX35" s="187"/>
      <c r="JY35" s="187"/>
      <c r="JZ35" s="187"/>
      <c r="KA35" s="187"/>
      <c r="KB35" s="187"/>
      <c r="KC35" s="187"/>
      <c r="KD35" s="187"/>
      <c r="KE35" s="187"/>
      <c r="KF35" s="187"/>
      <c r="KG35" s="187"/>
      <c r="KH35" s="187"/>
      <c r="KI35" s="187"/>
      <c r="KJ35" s="187"/>
      <c r="KK35" s="187"/>
      <c r="KL35" s="187"/>
    </row>
    <row r="36" spans="1:298" ht="40.200000000000003" customHeight="1" x14ac:dyDescent="0.25">
      <c r="A36" s="341"/>
      <c r="B36" s="341"/>
      <c r="C36" s="342"/>
      <c r="D36" s="343"/>
      <c r="E36" s="341"/>
      <c r="F36" s="341"/>
      <c r="G36" s="342"/>
      <c r="H36" s="341"/>
      <c r="I36" s="341"/>
      <c r="J36" s="344"/>
      <c r="K36" s="342"/>
      <c r="L36" s="341"/>
      <c r="M36" s="341"/>
      <c r="N36" s="341"/>
      <c r="O36" s="188">
        <v>2</v>
      </c>
      <c r="P36" s="192" t="s">
        <v>311</v>
      </c>
      <c r="Q36" s="186" t="str">
        <f t="shared" si="0"/>
        <v>Probabilidad</v>
      </c>
      <c r="R36" s="189" t="s">
        <v>267</v>
      </c>
      <c r="S36" s="188" t="s">
        <v>245</v>
      </c>
      <c r="T36" s="190">
        <f>VLOOKUP(R36&amp;S36,Hoja1!$Q$4:$R$9,2,0)</f>
        <v>0.35</v>
      </c>
      <c r="U36" s="189" t="s">
        <v>246</v>
      </c>
      <c r="V36" s="189" t="s">
        <v>291</v>
      </c>
      <c r="W36" s="189" t="s">
        <v>312</v>
      </c>
      <c r="X36" s="190">
        <f t="shared" ref="X36:X39" si="14">IF(Q36="Probabilidad",($J$35*T36),IF(Q36="Impacto"," "))</f>
        <v>0.27999999999999997</v>
      </c>
      <c r="Y36" s="190" t="str">
        <f>IF(Z36&lt;=20%,'Tabla probabilidad'!$B$5,IF(Z36&lt;=40%,'Tabla probabilidad'!$B$6,IF(Z36&lt;=60%,'Tabla probabilidad'!$B$7,IF(Z36&lt;=80%,'Tabla probabilidad'!$B$8,IF(Z36&lt;=100%,'Tabla probabilidad'!$B$9)))))</f>
        <v>Media</v>
      </c>
      <c r="Z36" s="190">
        <f>IF(R36="Preventivo",(J35-(J35*T36)),IF(R36="Detectivo",(J35-(J35*T36)),IF(R36="Correctivo",(J35))))</f>
        <v>0.52</v>
      </c>
      <c r="AA36" s="344"/>
      <c r="AB36" s="344"/>
      <c r="AC36" s="190" t="str">
        <f t="shared" si="13"/>
        <v>Menor</v>
      </c>
      <c r="AD36" s="190">
        <f t="shared" ref="AD36:AD39" si="15">IF(Q36="Probabilidad",(($M$35-0)),IF(Q36="Impacto",($M$35-($M$35*T36))))</f>
        <v>0.4</v>
      </c>
      <c r="AE36" s="344"/>
      <c r="AF36" s="344"/>
      <c r="AG36" s="341"/>
      <c r="AH36" s="342"/>
      <c r="AI36" s="341"/>
      <c r="AJ36" s="341"/>
      <c r="AK36" s="345"/>
      <c r="AL36" s="345"/>
      <c r="AM36" s="341"/>
      <c r="AN36" s="342"/>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c r="FL36" s="187"/>
      <c r="FM36" s="187"/>
      <c r="FN36" s="187"/>
      <c r="FO36" s="187"/>
      <c r="FP36" s="187"/>
      <c r="FQ36" s="187"/>
      <c r="FR36" s="187"/>
      <c r="FS36" s="187"/>
      <c r="FT36" s="187"/>
      <c r="FU36" s="187"/>
      <c r="FV36" s="187"/>
      <c r="FW36" s="187"/>
      <c r="FX36" s="187"/>
      <c r="FY36" s="187"/>
      <c r="FZ36" s="187"/>
      <c r="GA36" s="187"/>
      <c r="GB36" s="187"/>
      <c r="GC36" s="187"/>
      <c r="GD36" s="187"/>
      <c r="GE36" s="187"/>
      <c r="GF36" s="187"/>
      <c r="GG36" s="187"/>
      <c r="GH36" s="187"/>
      <c r="GI36" s="187"/>
      <c r="GJ36" s="187"/>
      <c r="GK36" s="187"/>
      <c r="GL36" s="187"/>
      <c r="GM36" s="187"/>
      <c r="GN36" s="187"/>
      <c r="GO36" s="187"/>
      <c r="GP36" s="187"/>
      <c r="GQ36" s="187"/>
      <c r="GR36" s="187"/>
      <c r="GS36" s="187"/>
      <c r="GT36" s="187"/>
      <c r="GU36" s="187"/>
      <c r="GV36" s="187"/>
      <c r="GW36" s="187"/>
      <c r="GX36" s="187"/>
      <c r="GY36" s="187"/>
      <c r="GZ36" s="187"/>
      <c r="HA36" s="187"/>
      <c r="HB36" s="187"/>
      <c r="HC36" s="187"/>
      <c r="HD36" s="187"/>
      <c r="HE36" s="187"/>
      <c r="HF36" s="187"/>
      <c r="HG36" s="187"/>
      <c r="HH36" s="187"/>
      <c r="HI36" s="187"/>
      <c r="HJ36" s="187"/>
      <c r="HK36" s="187"/>
      <c r="HL36" s="187"/>
      <c r="HM36" s="187"/>
      <c r="HN36" s="187"/>
      <c r="HO36" s="187"/>
      <c r="HP36" s="187"/>
      <c r="HQ36" s="187"/>
      <c r="HR36" s="187"/>
      <c r="HS36" s="187"/>
      <c r="HT36" s="187"/>
      <c r="HU36" s="187"/>
      <c r="HV36" s="187"/>
      <c r="HW36" s="187"/>
      <c r="HX36" s="187"/>
      <c r="HY36" s="187"/>
      <c r="HZ36" s="187"/>
      <c r="IA36" s="187"/>
      <c r="IB36" s="187"/>
      <c r="IC36" s="187"/>
      <c r="ID36" s="187"/>
      <c r="IE36" s="187"/>
      <c r="IF36" s="187"/>
      <c r="IG36" s="187"/>
      <c r="IH36" s="187"/>
      <c r="II36" s="187"/>
      <c r="IJ36" s="187"/>
      <c r="IK36" s="187"/>
      <c r="IL36" s="187"/>
      <c r="IM36" s="187"/>
      <c r="IN36" s="187"/>
      <c r="IO36" s="187"/>
      <c r="IP36" s="187"/>
      <c r="IQ36" s="187"/>
      <c r="IR36" s="187"/>
      <c r="IS36" s="187"/>
      <c r="IT36" s="187"/>
      <c r="IU36" s="187"/>
      <c r="IV36" s="187"/>
      <c r="IW36" s="187"/>
      <c r="IX36" s="187"/>
      <c r="IY36" s="187"/>
      <c r="IZ36" s="187"/>
      <c r="JA36" s="187"/>
      <c r="JB36" s="187"/>
      <c r="JC36" s="187"/>
      <c r="JD36" s="187"/>
      <c r="JE36" s="187"/>
      <c r="JF36" s="187"/>
      <c r="JG36" s="187"/>
      <c r="JH36" s="187"/>
      <c r="JI36" s="187"/>
      <c r="JJ36" s="187"/>
      <c r="JK36" s="187"/>
      <c r="JL36" s="187"/>
      <c r="JM36" s="187"/>
      <c r="JN36" s="187"/>
      <c r="JO36" s="187"/>
      <c r="JP36" s="187"/>
      <c r="JQ36" s="187"/>
      <c r="JR36" s="187"/>
      <c r="JS36" s="187"/>
      <c r="JT36" s="187"/>
      <c r="JU36" s="187"/>
      <c r="JV36" s="187"/>
      <c r="JW36" s="187"/>
      <c r="JX36" s="187"/>
      <c r="JY36" s="187"/>
      <c r="JZ36" s="187"/>
      <c r="KA36" s="187"/>
      <c r="KB36" s="187"/>
      <c r="KC36" s="187"/>
      <c r="KD36" s="187"/>
      <c r="KE36" s="187"/>
      <c r="KF36" s="187"/>
      <c r="KG36" s="187"/>
      <c r="KH36" s="187"/>
      <c r="KI36" s="187"/>
      <c r="KJ36" s="187"/>
      <c r="KK36" s="187"/>
      <c r="KL36" s="187"/>
    </row>
    <row r="37" spans="1:298" ht="40.200000000000003" customHeight="1" x14ac:dyDescent="0.25">
      <c r="A37" s="341"/>
      <c r="B37" s="341"/>
      <c r="C37" s="342"/>
      <c r="D37" s="343"/>
      <c r="E37" s="341"/>
      <c r="F37" s="341"/>
      <c r="G37" s="342"/>
      <c r="H37" s="341"/>
      <c r="I37" s="341"/>
      <c r="J37" s="344"/>
      <c r="K37" s="342"/>
      <c r="L37" s="341"/>
      <c r="M37" s="341"/>
      <c r="N37" s="341"/>
      <c r="O37" s="188">
        <v>3</v>
      </c>
      <c r="P37" s="192" t="s">
        <v>313</v>
      </c>
      <c r="Q37" s="186" t="str">
        <f t="shared" si="0"/>
        <v>Probabilidad</v>
      </c>
      <c r="R37" s="189" t="s">
        <v>244</v>
      </c>
      <c r="S37" s="188" t="s">
        <v>245</v>
      </c>
      <c r="T37" s="190">
        <f>VLOOKUP(R37&amp;S37,Hoja1!$Q$4:$R$9,2,0)</f>
        <v>0.45</v>
      </c>
      <c r="U37" s="189" t="s">
        <v>246</v>
      </c>
      <c r="V37" s="189" t="s">
        <v>247</v>
      </c>
      <c r="W37" s="189" t="s">
        <v>248</v>
      </c>
      <c r="X37" s="190">
        <f t="shared" si="14"/>
        <v>0.36000000000000004</v>
      </c>
      <c r="Y37" s="190" t="str">
        <f>IF(Z37&lt;=20%,'Tabla probabilidad'!$B$5,IF(Z37&lt;=40%,'Tabla probabilidad'!$B$6,IF(Z37&lt;=60%,'Tabla probabilidad'!$B$7,IF(Z37&lt;=80%,'Tabla probabilidad'!$B$8,IF(Z37&lt;=100%,'Tabla probabilidad'!$B$9)))))</f>
        <v>Media</v>
      </c>
      <c r="Z37" s="190">
        <f>IF(R37="Preventivo",(J35-(J35*T37)),IF(R37="Detectivo",(J35-(J35*T37)),IF(R37="Correctivo",(J35))))</f>
        <v>0.44</v>
      </c>
      <c r="AA37" s="344"/>
      <c r="AB37" s="344"/>
      <c r="AC37" s="190" t="str">
        <f t="shared" si="13"/>
        <v>Menor</v>
      </c>
      <c r="AD37" s="190">
        <f t="shared" si="15"/>
        <v>0.4</v>
      </c>
      <c r="AE37" s="344"/>
      <c r="AF37" s="344"/>
      <c r="AG37" s="341"/>
      <c r="AH37" s="342"/>
      <c r="AI37" s="341"/>
      <c r="AJ37" s="341"/>
      <c r="AK37" s="345"/>
      <c r="AL37" s="345"/>
      <c r="AM37" s="341"/>
      <c r="AN37" s="342"/>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c r="GY37" s="187"/>
      <c r="GZ37" s="187"/>
      <c r="HA37" s="187"/>
      <c r="HB37" s="187"/>
      <c r="HC37" s="187"/>
      <c r="HD37" s="187"/>
      <c r="HE37" s="187"/>
      <c r="HF37" s="187"/>
      <c r="HG37" s="187"/>
      <c r="HH37" s="187"/>
      <c r="HI37" s="187"/>
      <c r="HJ37" s="187"/>
      <c r="HK37" s="187"/>
      <c r="HL37" s="187"/>
      <c r="HM37" s="187"/>
      <c r="HN37" s="187"/>
      <c r="HO37" s="187"/>
      <c r="HP37" s="187"/>
      <c r="HQ37" s="187"/>
      <c r="HR37" s="187"/>
      <c r="HS37" s="187"/>
      <c r="HT37" s="187"/>
      <c r="HU37" s="187"/>
      <c r="HV37" s="187"/>
      <c r="HW37" s="187"/>
      <c r="HX37" s="187"/>
      <c r="HY37" s="187"/>
      <c r="HZ37" s="187"/>
      <c r="IA37" s="187"/>
      <c r="IB37" s="187"/>
      <c r="IC37" s="187"/>
      <c r="ID37" s="187"/>
      <c r="IE37" s="187"/>
      <c r="IF37" s="187"/>
      <c r="IG37" s="187"/>
      <c r="IH37" s="187"/>
      <c r="II37" s="187"/>
      <c r="IJ37" s="187"/>
      <c r="IK37" s="187"/>
      <c r="IL37" s="187"/>
      <c r="IM37" s="187"/>
      <c r="IN37" s="187"/>
      <c r="IO37" s="187"/>
      <c r="IP37" s="187"/>
      <c r="IQ37" s="187"/>
      <c r="IR37" s="187"/>
      <c r="IS37" s="187"/>
      <c r="IT37" s="187"/>
      <c r="IU37" s="187"/>
      <c r="IV37" s="187"/>
      <c r="IW37" s="187"/>
      <c r="IX37" s="187"/>
      <c r="IY37" s="187"/>
      <c r="IZ37" s="187"/>
      <c r="JA37" s="187"/>
      <c r="JB37" s="187"/>
      <c r="JC37" s="187"/>
      <c r="JD37" s="187"/>
      <c r="JE37" s="187"/>
      <c r="JF37" s="187"/>
      <c r="JG37" s="187"/>
      <c r="JH37" s="187"/>
      <c r="JI37" s="187"/>
      <c r="JJ37" s="187"/>
      <c r="JK37" s="187"/>
      <c r="JL37" s="187"/>
      <c r="JM37" s="187"/>
      <c r="JN37" s="187"/>
      <c r="JO37" s="187"/>
      <c r="JP37" s="187"/>
      <c r="JQ37" s="187"/>
      <c r="JR37" s="187"/>
      <c r="JS37" s="187"/>
      <c r="JT37" s="187"/>
      <c r="JU37" s="187"/>
      <c r="JV37" s="187"/>
      <c r="JW37" s="187"/>
      <c r="JX37" s="187"/>
      <c r="JY37" s="187"/>
      <c r="JZ37" s="187"/>
      <c r="KA37" s="187"/>
      <c r="KB37" s="187"/>
      <c r="KC37" s="187"/>
      <c r="KD37" s="187"/>
      <c r="KE37" s="187"/>
      <c r="KF37" s="187"/>
      <c r="KG37" s="187"/>
      <c r="KH37" s="187"/>
      <c r="KI37" s="187"/>
      <c r="KJ37" s="187"/>
      <c r="KK37" s="187"/>
      <c r="KL37" s="187"/>
    </row>
    <row r="38" spans="1:298" ht="40.200000000000003" customHeight="1" x14ac:dyDescent="0.25">
      <c r="A38" s="341"/>
      <c r="B38" s="341"/>
      <c r="C38" s="342"/>
      <c r="D38" s="343"/>
      <c r="E38" s="341"/>
      <c r="F38" s="341"/>
      <c r="G38" s="342"/>
      <c r="H38" s="341"/>
      <c r="I38" s="341"/>
      <c r="J38" s="344"/>
      <c r="K38" s="342"/>
      <c r="L38" s="341"/>
      <c r="M38" s="341"/>
      <c r="N38" s="341"/>
      <c r="O38" s="188">
        <v>4</v>
      </c>
      <c r="P38" s="192" t="s">
        <v>314</v>
      </c>
      <c r="Q38" s="186" t="str">
        <f t="shared" si="0"/>
        <v>Probabilidad</v>
      </c>
      <c r="R38" s="189" t="s">
        <v>244</v>
      </c>
      <c r="S38" s="188" t="s">
        <v>245</v>
      </c>
      <c r="T38" s="190">
        <f>VLOOKUP(R38&amp;S38,Hoja1!$Q$4:$R$9,2,0)</f>
        <v>0.45</v>
      </c>
      <c r="U38" s="189" t="s">
        <v>315</v>
      </c>
      <c r="V38" s="189" t="s">
        <v>291</v>
      </c>
      <c r="W38" s="189" t="s">
        <v>248</v>
      </c>
      <c r="X38" s="190">
        <f t="shared" si="14"/>
        <v>0.36000000000000004</v>
      </c>
      <c r="Y38" s="190" t="str">
        <f>IF(Z38&lt;=20%,'Tabla probabilidad'!$B$5,IF(Z38&lt;=40%,'Tabla probabilidad'!$B$6,IF(Z38&lt;=60%,'Tabla probabilidad'!$B$7,IF(Z38&lt;=80%,'Tabla probabilidad'!$B$8,IF(Z38&lt;=100%,'Tabla probabilidad'!$B$9)))))</f>
        <v>Media</v>
      </c>
      <c r="Z38" s="190">
        <f>IF(R38="Preventivo",(J35-(J35*T38)),IF(R38="Detectivo",(J35-(J35*T38)),IF(R38="Correctivo",(J35))))</f>
        <v>0.44</v>
      </c>
      <c r="AA38" s="344"/>
      <c r="AB38" s="344"/>
      <c r="AC38" s="190" t="str">
        <f t="shared" si="13"/>
        <v>Menor</v>
      </c>
      <c r="AD38" s="190">
        <f t="shared" si="15"/>
        <v>0.4</v>
      </c>
      <c r="AE38" s="344"/>
      <c r="AF38" s="344"/>
      <c r="AG38" s="341"/>
      <c r="AH38" s="342"/>
      <c r="AI38" s="341"/>
      <c r="AJ38" s="341"/>
      <c r="AK38" s="345"/>
      <c r="AL38" s="345"/>
      <c r="AM38" s="341"/>
      <c r="AN38" s="342"/>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c r="FL38" s="187"/>
      <c r="FM38" s="187"/>
      <c r="FN38" s="187"/>
      <c r="FO38" s="187"/>
      <c r="FP38" s="187"/>
      <c r="FQ38" s="187"/>
      <c r="FR38" s="187"/>
      <c r="FS38" s="187"/>
      <c r="FT38" s="187"/>
      <c r="FU38" s="187"/>
      <c r="FV38" s="187"/>
      <c r="FW38" s="187"/>
      <c r="FX38" s="187"/>
      <c r="FY38" s="187"/>
      <c r="FZ38" s="187"/>
      <c r="GA38" s="187"/>
      <c r="GB38" s="187"/>
      <c r="GC38" s="187"/>
      <c r="GD38" s="187"/>
      <c r="GE38" s="187"/>
      <c r="GF38" s="187"/>
      <c r="GG38" s="187"/>
      <c r="GH38" s="187"/>
      <c r="GI38" s="187"/>
      <c r="GJ38" s="187"/>
      <c r="GK38" s="187"/>
      <c r="GL38" s="187"/>
      <c r="GM38" s="187"/>
      <c r="GN38" s="187"/>
      <c r="GO38" s="187"/>
      <c r="GP38" s="187"/>
      <c r="GQ38" s="187"/>
      <c r="GR38" s="187"/>
      <c r="GS38" s="187"/>
      <c r="GT38" s="187"/>
      <c r="GU38" s="187"/>
      <c r="GV38" s="187"/>
      <c r="GW38" s="187"/>
      <c r="GX38" s="187"/>
      <c r="GY38" s="187"/>
      <c r="GZ38" s="187"/>
      <c r="HA38" s="187"/>
      <c r="HB38" s="187"/>
      <c r="HC38" s="187"/>
      <c r="HD38" s="187"/>
      <c r="HE38" s="187"/>
      <c r="HF38" s="187"/>
      <c r="HG38" s="187"/>
      <c r="HH38" s="187"/>
      <c r="HI38" s="187"/>
      <c r="HJ38" s="187"/>
      <c r="HK38" s="187"/>
      <c r="HL38" s="187"/>
      <c r="HM38" s="187"/>
      <c r="HN38" s="187"/>
      <c r="HO38" s="187"/>
      <c r="HP38" s="187"/>
      <c r="HQ38" s="187"/>
      <c r="HR38" s="187"/>
      <c r="HS38" s="187"/>
      <c r="HT38" s="187"/>
      <c r="HU38" s="187"/>
      <c r="HV38" s="187"/>
      <c r="HW38" s="187"/>
      <c r="HX38" s="187"/>
      <c r="HY38" s="187"/>
      <c r="HZ38" s="187"/>
      <c r="IA38" s="187"/>
      <c r="IB38" s="187"/>
      <c r="IC38" s="187"/>
      <c r="ID38" s="187"/>
      <c r="IE38" s="187"/>
      <c r="IF38" s="187"/>
      <c r="IG38" s="187"/>
      <c r="IH38" s="187"/>
      <c r="II38" s="187"/>
      <c r="IJ38" s="187"/>
      <c r="IK38" s="187"/>
      <c r="IL38" s="187"/>
      <c r="IM38" s="187"/>
      <c r="IN38" s="187"/>
      <c r="IO38" s="187"/>
      <c r="IP38" s="187"/>
      <c r="IQ38" s="187"/>
      <c r="IR38" s="187"/>
      <c r="IS38" s="187"/>
      <c r="IT38" s="187"/>
      <c r="IU38" s="187"/>
      <c r="IV38" s="187"/>
      <c r="IW38" s="187"/>
      <c r="IX38" s="187"/>
      <c r="IY38" s="187"/>
      <c r="IZ38" s="187"/>
      <c r="JA38" s="187"/>
      <c r="JB38" s="187"/>
      <c r="JC38" s="187"/>
      <c r="JD38" s="187"/>
      <c r="JE38" s="187"/>
      <c r="JF38" s="187"/>
      <c r="JG38" s="187"/>
      <c r="JH38" s="187"/>
      <c r="JI38" s="187"/>
      <c r="JJ38" s="187"/>
      <c r="JK38" s="187"/>
      <c r="JL38" s="187"/>
      <c r="JM38" s="187"/>
      <c r="JN38" s="187"/>
      <c r="JO38" s="187"/>
      <c r="JP38" s="187"/>
      <c r="JQ38" s="187"/>
      <c r="JR38" s="187"/>
      <c r="JS38" s="187"/>
      <c r="JT38" s="187"/>
      <c r="JU38" s="187"/>
      <c r="JV38" s="187"/>
      <c r="JW38" s="187"/>
      <c r="JX38" s="187"/>
      <c r="JY38" s="187"/>
      <c r="JZ38" s="187"/>
      <c r="KA38" s="187"/>
      <c r="KB38" s="187"/>
      <c r="KC38" s="187"/>
      <c r="KD38" s="187"/>
      <c r="KE38" s="187"/>
      <c r="KF38" s="187"/>
      <c r="KG38" s="187"/>
      <c r="KH38" s="187"/>
      <c r="KI38" s="187"/>
      <c r="KJ38" s="187"/>
      <c r="KK38" s="187"/>
      <c r="KL38" s="187"/>
    </row>
    <row r="39" spans="1:298" ht="40.200000000000003" customHeight="1" x14ac:dyDescent="0.25">
      <c r="A39" s="341"/>
      <c r="B39" s="341"/>
      <c r="C39" s="342"/>
      <c r="D39" s="343"/>
      <c r="E39" s="341"/>
      <c r="F39" s="341"/>
      <c r="G39" s="342"/>
      <c r="H39" s="341"/>
      <c r="I39" s="341"/>
      <c r="J39" s="344"/>
      <c r="K39" s="342"/>
      <c r="L39" s="341"/>
      <c r="M39" s="341"/>
      <c r="N39" s="341"/>
      <c r="O39" s="188">
        <v>5</v>
      </c>
      <c r="P39" s="191" t="s">
        <v>316</v>
      </c>
      <c r="Q39" s="186" t="str">
        <f t="shared" si="0"/>
        <v>Probabilidad</v>
      </c>
      <c r="R39" s="189" t="s">
        <v>244</v>
      </c>
      <c r="S39" s="188" t="s">
        <v>245</v>
      </c>
      <c r="T39" s="190">
        <f>VLOOKUP(R39&amp;S39,Hoja1!$Q$4:$R$9,2,0)</f>
        <v>0.45</v>
      </c>
      <c r="U39" s="189" t="s">
        <v>246</v>
      </c>
      <c r="V39" s="189" t="s">
        <v>291</v>
      </c>
      <c r="W39" s="189" t="s">
        <v>248</v>
      </c>
      <c r="X39" s="190">
        <f t="shared" si="14"/>
        <v>0.36000000000000004</v>
      </c>
      <c r="Y39" s="190" t="str">
        <f>IF(Z39&lt;=20%,'Tabla probabilidad'!$B$5,IF(Z39&lt;=40%,'Tabla probabilidad'!$B$6,IF(Z39&lt;=60%,'Tabla probabilidad'!$B$7,IF(Z39&lt;=80%,'Tabla probabilidad'!$B$8,IF(Z39&lt;=100%,'Tabla probabilidad'!$B$9)))))</f>
        <v>Media</v>
      </c>
      <c r="Z39" s="190">
        <f>IF(R39="Preventivo",(J35-(J35*T39)),IF(R39="Detectivo",(J35-(J35*T39)),IF(R39="Correctivo",(J35))))</f>
        <v>0.44</v>
      </c>
      <c r="AA39" s="344"/>
      <c r="AB39" s="344"/>
      <c r="AC39" s="190" t="str">
        <f t="shared" si="13"/>
        <v>Menor</v>
      </c>
      <c r="AD39" s="190">
        <f t="shared" si="15"/>
        <v>0.4</v>
      </c>
      <c r="AE39" s="344"/>
      <c r="AF39" s="344"/>
      <c r="AG39" s="341"/>
      <c r="AH39" s="342"/>
      <c r="AI39" s="341"/>
      <c r="AJ39" s="341"/>
      <c r="AK39" s="345"/>
      <c r="AL39" s="345"/>
      <c r="AM39" s="341"/>
      <c r="AN39" s="342"/>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c r="GY39" s="187"/>
      <c r="GZ39" s="187"/>
      <c r="HA39" s="187"/>
      <c r="HB39" s="187"/>
      <c r="HC39" s="187"/>
      <c r="HD39" s="187"/>
      <c r="HE39" s="187"/>
      <c r="HF39" s="187"/>
      <c r="HG39" s="187"/>
      <c r="HH39" s="187"/>
      <c r="HI39" s="187"/>
      <c r="HJ39" s="187"/>
      <c r="HK39" s="187"/>
      <c r="HL39" s="187"/>
      <c r="HM39" s="187"/>
      <c r="HN39" s="187"/>
      <c r="HO39" s="187"/>
      <c r="HP39" s="187"/>
      <c r="HQ39" s="187"/>
      <c r="HR39" s="187"/>
      <c r="HS39" s="187"/>
      <c r="HT39" s="187"/>
      <c r="HU39" s="187"/>
      <c r="HV39" s="187"/>
      <c r="HW39" s="187"/>
      <c r="HX39" s="187"/>
      <c r="HY39" s="187"/>
      <c r="HZ39" s="187"/>
      <c r="IA39" s="187"/>
      <c r="IB39" s="187"/>
      <c r="IC39" s="187"/>
      <c r="ID39" s="187"/>
      <c r="IE39" s="187"/>
      <c r="IF39" s="187"/>
      <c r="IG39" s="187"/>
      <c r="IH39" s="187"/>
      <c r="II39" s="187"/>
      <c r="IJ39" s="187"/>
      <c r="IK39" s="187"/>
      <c r="IL39" s="187"/>
      <c r="IM39" s="187"/>
      <c r="IN39" s="187"/>
      <c r="IO39" s="187"/>
      <c r="IP39" s="187"/>
      <c r="IQ39" s="187"/>
      <c r="IR39" s="187"/>
      <c r="IS39" s="187"/>
      <c r="IT39" s="187"/>
      <c r="IU39" s="187"/>
      <c r="IV39" s="187"/>
      <c r="IW39" s="187"/>
      <c r="IX39" s="187"/>
      <c r="IY39" s="187"/>
      <c r="IZ39" s="187"/>
      <c r="JA39" s="187"/>
      <c r="JB39" s="187"/>
      <c r="JC39" s="187"/>
      <c r="JD39" s="187"/>
      <c r="JE39" s="187"/>
      <c r="JF39" s="187"/>
      <c r="JG39" s="187"/>
      <c r="JH39" s="187"/>
      <c r="JI39" s="187"/>
      <c r="JJ39" s="187"/>
      <c r="JK39" s="187"/>
      <c r="JL39" s="187"/>
      <c r="JM39" s="187"/>
      <c r="JN39" s="187"/>
      <c r="JO39" s="187"/>
      <c r="JP39" s="187"/>
      <c r="JQ39" s="187"/>
      <c r="JR39" s="187"/>
      <c r="JS39" s="187"/>
      <c r="JT39" s="187"/>
      <c r="JU39" s="187"/>
      <c r="JV39" s="187"/>
      <c r="JW39" s="187"/>
      <c r="JX39" s="187"/>
      <c r="JY39" s="187"/>
      <c r="JZ39" s="187"/>
      <c r="KA39" s="187"/>
      <c r="KB39" s="187"/>
      <c r="KC39" s="187"/>
      <c r="KD39" s="187"/>
      <c r="KE39" s="187"/>
      <c r="KF39" s="187"/>
      <c r="KG39" s="187"/>
      <c r="KH39" s="187"/>
      <c r="KI39" s="187"/>
      <c r="KJ39" s="187"/>
      <c r="KK39" s="187"/>
      <c r="KL39" s="187"/>
    </row>
    <row r="40" spans="1:298" ht="40.200000000000003" customHeight="1" x14ac:dyDescent="0.25">
      <c r="A40" s="341">
        <v>7</v>
      </c>
      <c r="B40" s="341" t="s">
        <v>317</v>
      </c>
      <c r="C40" s="342" t="s">
        <v>281</v>
      </c>
      <c r="D40" s="343" t="s">
        <v>318</v>
      </c>
      <c r="E40" s="341" t="s">
        <v>319</v>
      </c>
      <c r="F40" s="341" t="s">
        <v>320</v>
      </c>
      <c r="G40" s="342" t="s">
        <v>321</v>
      </c>
      <c r="H40" s="341">
        <v>1</v>
      </c>
      <c r="I40" s="341" t="str">
        <f>IF(H40&lt;=2,'Tabla probabilidad'!$B$5,IF(H40&lt;=24,'Tabla probabilidad'!$B$6,IF(H40&lt;=500,'Tabla probabilidad'!$B$7,IF(H40&lt;=5000,'Tabla probabilidad'!$B$8,IF(H40&gt;5000,'Tabla probabilidad'!$B$9)))))</f>
        <v>Muy Baja</v>
      </c>
      <c r="J40" s="344">
        <f>IF(H40&lt;=2,'Tabla probabilidad'!$D$5,IF(H40&lt;=24,'Tabla probabilidad'!$D$6,IF(H40&lt;=500,'Tabla probabilidad'!$D$7,IF(H40&lt;=5000,'Tabla probabilidad'!$D$8,IF(H40&gt;5000,'Tabla probabilidad'!$D$9)))))</f>
        <v>0.2</v>
      </c>
      <c r="K40" s="342" t="s">
        <v>322</v>
      </c>
      <c r="L40" s="341" t="str">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Catastrófico</v>
      </c>
      <c r="M40" s="341" t="str">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100%</v>
      </c>
      <c r="N40" s="341" t="str">
        <f>VLOOKUP((I40&amp;L40),Hoja1!$B$4:$C$28,2,0)</f>
        <v>Extremo</v>
      </c>
      <c r="O40" s="188">
        <v>1</v>
      </c>
      <c r="P40" s="192" t="s">
        <v>323</v>
      </c>
      <c r="Q40" s="186" t="str">
        <f t="shared" si="0"/>
        <v>Impacto</v>
      </c>
      <c r="R40" s="189" t="s">
        <v>309</v>
      </c>
      <c r="S40" s="188" t="s">
        <v>245</v>
      </c>
      <c r="T40" s="190">
        <f>VLOOKUP(R40&amp;S40,Hoja1!$Q$4:$R$9,2,0)</f>
        <v>0.3</v>
      </c>
      <c r="U40" s="189" t="s">
        <v>315</v>
      </c>
      <c r="V40" s="189" t="s">
        <v>247</v>
      </c>
      <c r="W40" s="189" t="s">
        <v>248</v>
      </c>
      <c r="X40" s="190" t="str">
        <f>IF(Q40="Probabilidad",($J$40*T40),IF(Q40="Impacto"," "))</f>
        <v xml:space="preserve"> </v>
      </c>
      <c r="Y40" s="190" t="str">
        <f>IF(Z40&lt;=20%,'Tabla probabilidad'!$B$5,IF(Z40&lt;=40%,'Tabla probabilidad'!$B$6,IF(Z40&lt;=60%,'Tabla probabilidad'!$B$7,IF(Z40&lt;=80%,'Tabla probabilidad'!$B$8,IF(Z40&lt;=100%,'Tabla probabilidad'!$B$9)))))</f>
        <v>Muy Baja</v>
      </c>
      <c r="Z40" s="190">
        <f>IF(R40="Preventivo",(J40-(J40*T40)),IF(R40="Detectivo",(J40-(J40*T40)),IF(R40="Correctivo",(J40))))</f>
        <v>0.2</v>
      </c>
      <c r="AA40" s="344" t="str">
        <f>IF(AB40&lt;=20%,'Tabla probabilidad'!$B$5,IF(AB40&lt;=40%,'Tabla probabilidad'!$B$6,IF(AB40&lt;=60%,'Tabla probabilidad'!$B$7,IF(AB40&lt;=80%,'Tabla probabilidad'!$B$8,IF(AB40&lt;=100%,'Tabla probabilidad'!$B$9)))))</f>
        <v>Muy Baja</v>
      </c>
      <c r="AB40" s="344">
        <f>AVERAGE(Z40:Z42)</f>
        <v>0.20000000000000004</v>
      </c>
      <c r="AC40" s="190" t="str">
        <f t="shared" ref="AC40:AC54" si="16">IF(AD40&lt;=20%,"Leve",IF(AD40&lt;=40%,"Menor",IF(AD40&lt;=60%,"Moderado",IF(AD40&lt;=80%,"Mayor",IF(AD40&lt;=100%,"Catastrófico")))))</f>
        <v>Mayor</v>
      </c>
      <c r="AD40" s="190">
        <f>IF(Q40="Probabilidad",(($M$40-0)),IF(Q40="Impacto",($M$40-($M$40*T40))))</f>
        <v>0.7</v>
      </c>
      <c r="AE40" s="344" t="str">
        <f>IF(AF40&lt;=20%,"Leve",IF(AF40&lt;=40%,"Menor",IF(AF40&lt;=60%,"Moderado",IF(AF40&lt;=80%,"Mayor",IF(AF40&lt;=100%,"Catastrófico")))))</f>
        <v>Mayor</v>
      </c>
      <c r="AF40" s="344">
        <f>AVERAGE(AD40:AD42)</f>
        <v>0.69999999999999984</v>
      </c>
      <c r="AG40" s="341" t="str">
        <f>VLOOKUP(AA40&amp;AE40,Hoja1!$B$4:$C$28,2,0)</f>
        <v xml:space="preserve">Alto </v>
      </c>
      <c r="AH40" s="342" t="s">
        <v>249</v>
      </c>
      <c r="AI40" s="341" t="s">
        <v>250</v>
      </c>
      <c r="AJ40" s="341" t="s">
        <v>324</v>
      </c>
      <c r="AK40" s="345">
        <v>44560</v>
      </c>
      <c r="AL40" s="345">
        <v>44377</v>
      </c>
      <c r="AM40" s="341" t="s">
        <v>250</v>
      </c>
      <c r="AN40" s="342" t="s">
        <v>252</v>
      </c>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c r="FL40" s="187"/>
      <c r="FM40" s="187"/>
      <c r="FN40" s="187"/>
      <c r="FO40" s="187"/>
      <c r="FP40" s="187"/>
      <c r="FQ40" s="187"/>
      <c r="FR40" s="187"/>
      <c r="FS40" s="187"/>
      <c r="FT40" s="187"/>
      <c r="FU40" s="187"/>
      <c r="FV40" s="187"/>
      <c r="FW40" s="187"/>
      <c r="FX40" s="187"/>
      <c r="FY40" s="187"/>
      <c r="FZ40" s="187"/>
      <c r="GA40" s="187"/>
      <c r="GB40" s="187"/>
      <c r="GC40" s="187"/>
      <c r="GD40" s="187"/>
      <c r="GE40" s="187"/>
      <c r="GF40" s="187"/>
      <c r="GG40" s="187"/>
      <c r="GH40" s="187"/>
      <c r="GI40" s="187"/>
      <c r="GJ40" s="187"/>
      <c r="GK40" s="187"/>
      <c r="GL40" s="187"/>
      <c r="GM40" s="187"/>
      <c r="GN40" s="187"/>
      <c r="GO40" s="187"/>
      <c r="GP40" s="187"/>
      <c r="GQ40" s="187"/>
      <c r="GR40" s="187"/>
      <c r="GS40" s="187"/>
      <c r="GT40" s="187"/>
      <c r="GU40" s="187"/>
      <c r="GV40" s="187"/>
      <c r="GW40" s="187"/>
      <c r="GX40" s="187"/>
      <c r="GY40" s="187"/>
      <c r="GZ40" s="187"/>
      <c r="HA40" s="187"/>
      <c r="HB40" s="187"/>
      <c r="HC40" s="187"/>
      <c r="HD40" s="187"/>
      <c r="HE40" s="187"/>
      <c r="HF40" s="187"/>
      <c r="HG40" s="187"/>
      <c r="HH40" s="187"/>
      <c r="HI40" s="187"/>
      <c r="HJ40" s="187"/>
      <c r="HK40" s="187"/>
      <c r="HL40" s="187"/>
      <c r="HM40" s="187"/>
      <c r="HN40" s="187"/>
      <c r="HO40" s="187"/>
      <c r="HP40" s="187"/>
      <c r="HQ40" s="187"/>
      <c r="HR40" s="187"/>
      <c r="HS40" s="187"/>
      <c r="HT40" s="187"/>
      <c r="HU40" s="187"/>
      <c r="HV40" s="187"/>
      <c r="HW40" s="187"/>
      <c r="HX40" s="187"/>
      <c r="HY40" s="187"/>
      <c r="HZ40" s="187"/>
      <c r="IA40" s="187"/>
      <c r="IB40" s="187"/>
      <c r="IC40" s="187"/>
      <c r="ID40" s="187"/>
      <c r="IE40" s="187"/>
      <c r="IF40" s="187"/>
      <c r="IG40" s="187"/>
      <c r="IH40" s="187"/>
      <c r="II40" s="187"/>
      <c r="IJ40" s="187"/>
      <c r="IK40" s="187"/>
      <c r="IL40" s="187"/>
      <c r="IM40" s="187"/>
      <c r="IN40" s="187"/>
      <c r="IO40" s="187"/>
      <c r="IP40" s="187"/>
      <c r="IQ40" s="187"/>
      <c r="IR40" s="187"/>
      <c r="IS40" s="187"/>
      <c r="IT40" s="187"/>
      <c r="IU40" s="187"/>
      <c r="IV40" s="187"/>
      <c r="IW40" s="187"/>
      <c r="IX40" s="187"/>
      <c r="IY40" s="187"/>
      <c r="IZ40" s="187"/>
      <c r="JA40" s="187"/>
      <c r="JB40" s="187"/>
      <c r="JC40" s="187"/>
      <c r="JD40" s="187"/>
      <c r="JE40" s="187"/>
      <c r="JF40" s="187"/>
      <c r="JG40" s="187"/>
      <c r="JH40" s="187"/>
      <c r="JI40" s="187"/>
      <c r="JJ40" s="187"/>
      <c r="JK40" s="187"/>
      <c r="JL40" s="187"/>
      <c r="JM40" s="187"/>
      <c r="JN40" s="187"/>
      <c r="JO40" s="187"/>
      <c r="JP40" s="187"/>
      <c r="JQ40" s="187"/>
      <c r="JR40" s="187"/>
      <c r="JS40" s="187"/>
      <c r="JT40" s="187"/>
      <c r="JU40" s="187"/>
      <c r="JV40" s="187"/>
      <c r="JW40" s="187"/>
      <c r="JX40" s="187"/>
      <c r="JY40" s="187"/>
      <c r="JZ40" s="187"/>
      <c r="KA40" s="187"/>
      <c r="KB40" s="187"/>
      <c r="KC40" s="187"/>
      <c r="KD40" s="187"/>
      <c r="KE40" s="187"/>
      <c r="KF40" s="187"/>
      <c r="KG40" s="187"/>
      <c r="KH40" s="187"/>
      <c r="KI40" s="187"/>
      <c r="KJ40" s="187"/>
      <c r="KK40" s="187"/>
      <c r="KL40" s="187"/>
    </row>
    <row r="41" spans="1:298" ht="40.200000000000003" customHeight="1" x14ac:dyDescent="0.25">
      <c r="A41" s="341"/>
      <c r="B41" s="341"/>
      <c r="C41" s="342"/>
      <c r="D41" s="343"/>
      <c r="E41" s="341"/>
      <c r="F41" s="341"/>
      <c r="G41" s="342"/>
      <c r="H41" s="341"/>
      <c r="I41" s="341"/>
      <c r="J41" s="344"/>
      <c r="K41" s="342"/>
      <c r="L41" s="341"/>
      <c r="M41" s="341"/>
      <c r="N41" s="341"/>
      <c r="O41" s="188">
        <v>2</v>
      </c>
      <c r="P41" s="192" t="s">
        <v>325</v>
      </c>
      <c r="Q41" s="186" t="str">
        <f t="shared" ref="Q41:Q54" si="17">IF(R41="Preventivo","Probabilidad",IF(R41="Detectivo","Probabilidad", IF(R41="Correctivo","Impacto")))</f>
        <v>Impacto</v>
      </c>
      <c r="R41" s="189" t="s">
        <v>309</v>
      </c>
      <c r="S41" s="188" t="s">
        <v>245</v>
      </c>
      <c r="T41" s="190">
        <f>VLOOKUP(R41&amp;S41,Hoja1!$Q$4:$R$9,2,0)</f>
        <v>0.3</v>
      </c>
      <c r="U41" s="189" t="s">
        <v>246</v>
      </c>
      <c r="V41" s="189" t="s">
        <v>247</v>
      </c>
      <c r="W41" s="189" t="s">
        <v>248</v>
      </c>
      <c r="X41" s="190" t="str">
        <f t="shared" ref="X41:X42" si="18">IF(Q41="Probabilidad",($J$40*T41),IF(Q41="Impacto"," "))</f>
        <v xml:space="preserve"> </v>
      </c>
      <c r="Y41" s="190" t="str">
        <f>IF(Z41&lt;=20%,'Tabla probabilidad'!$B$5,IF(Z41&lt;=40%,'Tabla probabilidad'!$B$6,IF(Z41&lt;=60%,'Tabla probabilidad'!$B$7,IF(Z41&lt;=80%,'Tabla probabilidad'!$B$8,IF(Z41&lt;=100%,'Tabla probabilidad'!$B$9)))))</f>
        <v>Muy Baja</v>
      </c>
      <c r="Z41" s="190">
        <f>IF(R41="Preventivo",(J40-(J40*T41)),IF(R41="Detectivo",(J40-(J40*T41)),IF(R41="Correctivo",(J40))))</f>
        <v>0.2</v>
      </c>
      <c r="AA41" s="344"/>
      <c r="AB41" s="344"/>
      <c r="AC41" s="190" t="str">
        <f t="shared" si="16"/>
        <v>Mayor</v>
      </c>
      <c r="AD41" s="190">
        <f t="shared" ref="AD41:AD42" si="19">IF(Q41="Probabilidad",(($M$40-0)),IF(Q41="Impacto",($M$40-($M$40*T41))))</f>
        <v>0.7</v>
      </c>
      <c r="AE41" s="344"/>
      <c r="AF41" s="344"/>
      <c r="AG41" s="341"/>
      <c r="AH41" s="342"/>
      <c r="AI41" s="341"/>
      <c r="AJ41" s="341"/>
      <c r="AK41" s="345"/>
      <c r="AL41" s="345"/>
      <c r="AM41" s="341"/>
      <c r="AN41" s="342"/>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c r="GY41" s="187"/>
      <c r="GZ41" s="187"/>
      <c r="HA41" s="187"/>
      <c r="HB41" s="187"/>
      <c r="HC41" s="187"/>
      <c r="HD41" s="187"/>
      <c r="HE41" s="187"/>
      <c r="HF41" s="187"/>
      <c r="HG41" s="187"/>
      <c r="HH41" s="187"/>
      <c r="HI41" s="187"/>
      <c r="HJ41" s="187"/>
      <c r="HK41" s="187"/>
      <c r="HL41" s="187"/>
      <c r="HM41" s="187"/>
      <c r="HN41" s="187"/>
      <c r="HO41" s="187"/>
      <c r="HP41" s="187"/>
      <c r="HQ41" s="187"/>
      <c r="HR41" s="187"/>
      <c r="HS41" s="187"/>
      <c r="HT41" s="187"/>
      <c r="HU41" s="187"/>
      <c r="HV41" s="187"/>
      <c r="HW41" s="187"/>
      <c r="HX41" s="187"/>
      <c r="HY41" s="187"/>
      <c r="HZ41" s="187"/>
      <c r="IA41" s="187"/>
      <c r="IB41" s="187"/>
      <c r="IC41" s="187"/>
      <c r="ID41" s="187"/>
      <c r="IE41" s="187"/>
      <c r="IF41" s="187"/>
      <c r="IG41" s="187"/>
      <c r="IH41" s="187"/>
      <c r="II41" s="187"/>
      <c r="IJ41" s="187"/>
      <c r="IK41" s="187"/>
      <c r="IL41" s="187"/>
      <c r="IM41" s="187"/>
      <c r="IN41" s="187"/>
      <c r="IO41" s="187"/>
      <c r="IP41" s="187"/>
      <c r="IQ41" s="187"/>
      <c r="IR41" s="187"/>
      <c r="IS41" s="187"/>
      <c r="IT41" s="187"/>
      <c r="IU41" s="187"/>
      <c r="IV41" s="187"/>
      <c r="IW41" s="187"/>
      <c r="IX41" s="187"/>
      <c r="IY41" s="187"/>
      <c r="IZ41" s="187"/>
      <c r="JA41" s="187"/>
      <c r="JB41" s="187"/>
      <c r="JC41" s="187"/>
      <c r="JD41" s="187"/>
      <c r="JE41" s="187"/>
      <c r="JF41" s="187"/>
      <c r="JG41" s="187"/>
      <c r="JH41" s="187"/>
      <c r="JI41" s="187"/>
      <c r="JJ41" s="187"/>
      <c r="JK41" s="187"/>
      <c r="JL41" s="187"/>
      <c r="JM41" s="187"/>
      <c r="JN41" s="187"/>
      <c r="JO41" s="187"/>
      <c r="JP41" s="187"/>
      <c r="JQ41" s="187"/>
      <c r="JR41" s="187"/>
      <c r="JS41" s="187"/>
      <c r="JT41" s="187"/>
      <c r="JU41" s="187"/>
      <c r="JV41" s="187"/>
      <c r="JW41" s="187"/>
      <c r="JX41" s="187"/>
      <c r="JY41" s="187"/>
      <c r="JZ41" s="187"/>
      <c r="KA41" s="187"/>
      <c r="KB41" s="187"/>
      <c r="KC41" s="187"/>
      <c r="KD41" s="187"/>
      <c r="KE41" s="187"/>
      <c r="KF41" s="187"/>
      <c r="KG41" s="187"/>
      <c r="KH41" s="187"/>
      <c r="KI41" s="187"/>
      <c r="KJ41" s="187"/>
      <c r="KK41" s="187"/>
      <c r="KL41" s="187"/>
    </row>
    <row r="42" spans="1:298" ht="40.200000000000003" customHeight="1" x14ac:dyDescent="0.25">
      <c r="A42" s="341"/>
      <c r="B42" s="341"/>
      <c r="C42" s="342"/>
      <c r="D42" s="343"/>
      <c r="E42" s="341"/>
      <c r="F42" s="341"/>
      <c r="G42" s="342"/>
      <c r="H42" s="341"/>
      <c r="I42" s="341"/>
      <c r="J42" s="344"/>
      <c r="K42" s="342"/>
      <c r="L42" s="341"/>
      <c r="M42" s="341"/>
      <c r="N42" s="341"/>
      <c r="O42" s="188">
        <v>3</v>
      </c>
      <c r="P42" s="192" t="s">
        <v>326</v>
      </c>
      <c r="Q42" s="186" t="str">
        <f t="shared" si="17"/>
        <v>Impacto</v>
      </c>
      <c r="R42" s="189" t="s">
        <v>309</v>
      </c>
      <c r="S42" s="188" t="s">
        <v>245</v>
      </c>
      <c r="T42" s="190">
        <f>VLOOKUP(R42&amp;S42,Hoja1!$Q$4:$R$9,2,0)</f>
        <v>0.3</v>
      </c>
      <c r="U42" s="189" t="s">
        <v>246</v>
      </c>
      <c r="V42" s="189" t="s">
        <v>247</v>
      </c>
      <c r="W42" s="189" t="s">
        <v>248</v>
      </c>
      <c r="X42" s="190" t="str">
        <f t="shared" si="18"/>
        <v xml:space="preserve"> </v>
      </c>
      <c r="Y42" s="190" t="str">
        <f>IF(Z42&lt;=20%,'Tabla probabilidad'!$B$5,IF(Z42&lt;=40%,'Tabla probabilidad'!$B$6,IF(Z42&lt;=60%,'Tabla probabilidad'!$B$7,IF(Z42&lt;=80%,'Tabla probabilidad'!$B$8,IF(Z42&lt;=100%,'Tabla probabilidad'!$B$9)))))</f>
        <v>Muy Baja</v>
      </c>
      <c r="Z42" s="190">
        <f>IF(R42="Preventivo",(J40-(J40*T42)),IF(R42="Detectivo",(J40-(J40*T42)),IF(R42="Correctivo",(J40))))</f>
        <v>0.2</v>
      </c>
      <c r="AA42" s="344"/>
      <c r="AB42" s="344"/>
      <c r="AC42" s="190" t="str">
        <f t="shared" si="16"/>
        <v>Mayor</v>
      </c>
      <c r="AD42" s="190">
        <f t="shared" si="19"/>
        <v>0.7</v>
      </c>
      <c r="AE42" s="344"/>
      <c r="AF42" s="344"/>
      <c r="AG42" s="341"/>
      <c r="AH42" s="342"/>
      <c r="AI42" s="341"/>
      <c r="AJ42" s="341"/>
      <c r="AK42" s="345"/>
      <c r="AL42" s="345"/>
      <c r="AM42" s="341"/>
      <c r="AN42" s="342"/>
      <c r="AO42" s="187"/>
      <c r="AP42" s="187"/>
      <c r="AQ42" s="187"/>
      <c r="AR42" s="187"/>
      <c r="AS42" s="187"/>
      <c r="AT42" s="187"/>
      <c r="AU42" s="187"/>
      <c r="AV42" s="187"/>
      <c r="AW42" s="187"/>
      <c r="AX42" s="187"/>
      <c r="AY42" s="187"/>
      <c r="AZ42" s="187"/>
      <c r="BA42" s="187"/>
      <c r="BB42" s="187"/>
      <c r="BC42" s="187"/>
      <c r="BD42" s="187"/>
      <c r="BE42" s="187"/>
      <c r="BF42" s="187"/>
      <c r="BG42" s="187"/>
      <c r="BH42" s="187"/>
      <c r="BI42" s="187"/>
      <c r="BJ42" s="187"/>
      <c r="BK42" s="187"/>
      <c r="BL42" s="187"/>
      <c r="BM42" s="187"/>
      <c r="BN42" s="187"/>
      <c r="BO42" s="187"/>
      <c r="BP42" s="187"/>
      <c r="BQ42" s="187"/>
      <c r="BR42" s="187"/>
      <c r="BS42" s="187"/>
      <c r="BT42" s="187"/>
      <c r="BU42" s="187"/>
      <c r="BV42" s="187"/>
      <c r="BW42" s="187"/>
      <c r="BX42" s="187"/>
      <c r="BY42" s="187"/>
      <c r="BZ42" s="187"/>
      <c r="CA42" s="187"/>
      <c r="CB42" s="187"/>
      <c r="CC42" s="187"/>
      <c r="CD42" s="187"/>
      <c r="CE42" s="187"/>
      <c r="CF42" s="187"/>
      <c r="CG42" s="187"/>
      <c r="CH42" s="187"/>
      <c r="CI42" s="187"/>
      <c r="CJ42" s="187"/>
      <c r="CK42" s="187"/>
      <c r="CL42" s="187"/>
      <c r="CM42" s="187"/>
      <c r="CN42" s="187"/>
      <c r="CO42" s="187"/>
      <c r="CP42" s="187"/>
      <c r="CQ42" s="187"/>
      <c r="CR42" s="187"/>
      <c r="CS42" s="187"/>
      <c r="CT42" s="187"/>
      <c r="CU42" s="187"/>
      <c r="CV42" s="187"/>
      <c r="CW42" s="187"/>
      <c r="CX42" s="187"/>
      <c r="CY42" s="187"/>
      <c r="CZ42" s="187"/>
      <c r="DA42" s="187"/>
      <c r="DB42" s="187"/>
      <c r="DC42" s="187"/>
      <c r="DD42" s="187"/>
      <c r="DE42" s="187"/>
      <c r="DF42" s="187"/>
      <c r="DG42" s="187"/>
      <c r="DH42" s="187"/>
      <c r="DI42" s="187"/>
      <c r="DJ42" s="187"/>
      <c r="DK42" s="187"/>
      <c r="DL42" s="187"/>
      <c r="DM42" s="187"/>
      <c r="DN42" s="187"/>
      <c r="DO42" s="187"/>
      <c r="DP42" s="187"/>
      <c r="DQ42" s="187"/>
      <c r="DR42" s="187"/>
      <c r="DS42" s="187"/>
      <c r="DT42" s="187"/>
      <c r="DU42" s="187"/>
      <c r="DV42" s="187"/>
      <c r="DW42" s="187"/>
      <c r="DX42" s="187"/>
      <c r="DY42" s="187"/>
      <c r="DZ42" s="187"/>
      <c r="EA42" s="187"/>
      <c r="EB42" s="187"/>
      <c r="EC42" s="187"/>
      <c r="ED42" s="187"/>
      <c r="EE42" s="187"/>
      <c r="EF42" s="187"/>
      <c r="EG42" s="187"/>
      <c r="EH42" s="187"/>
      <c r="EI42" s="187"/>
      <c r="EJ42" s="187"/>
      <c r="EK42" s="187"/>
      <c r="EL42" s="187"/>
      <c r="EM42" s="187"/>
      <c r="EN42" s="187"/>
      <c r="EO42" s="187"/>
      <c r="EP42" s="187"/>
      <c r="EQ42" s="187"/>
      <c r="ER42" s="187"/>
      <c r="ES42" s="187"/>
      <c r="ET42" s="187"/>
      <c r="EU42" s="187"/>
      <c r="EV42" s="187"/>
      <c r="EW42" s="187"/>
      <c r="EX42" s="187"/>
      <c r="EY42" s="187"/>
      <c r="EZ42" s="187"/>
      <c r="FA42" s="187"/>
      <c r="FB42" s="187"/>
      <c r="FC42" s="187"/>
      <c r="FD42" s="187"/>
      <c r="FE42" s="187"/>
      <c r="FF42" s="187"/>
      <c r="FG42" s="187"/>
      <c r="FH42" s="187"/>
      <c r="FI42" s="187"/>
      <c r="FJ42" s="187"/>
      <c r="FK42" s="187"/>
      <c r="FL42" s="187"/>
      <c r="FM42" s="187"/>
      <c r="FN42" s="187"/>
      <c r="FO42" s="187"/>
      <c r="FP42" s="187"/>
      <c r="FQ42" s="187"/>
      <c r="FR42" s="187"/>
      <c r="FS42" s="187"/>
      <c r="FT42" s="187"/>
      <c r="FU42" s="187"/>
      <c r="FV42" s="187"/>
      <c r="FW42" s="187"/>
      <c r="FX42" s="187"/>
      <c r="FY42" s="187"/>
      <c r="FZ42" s="187"/>
      <c r="GA42" s="187"/>
      <c r="GB42" s="187"/>
      <c r="GC42" s="187"/>
      <c r="GD42" s="187"/>
      <c r="GE42" s="187"/>
      <c r="GF42" s="187"/>
      <c r="GG42" s="187"/>
      <c r="GH42" s="187"/>
      <c r="GI42" s="187"/>
      <c r="GJ42" s="187"/>
      <c r="GK42" s="187"/>
      <c r="GL42" s="187"/>
      <c r="GM42" s="187"/>
      <c r="GN42" s="187"/>
      <c r="GO42" s="187"/>
      <c r="GP42" s="187"/>
      <c r="GQ42" s="187"/>
      <c r="GR42" s="187"/>
      <c r="GS42" s="187"/>
      <c r="GT42" s="187"/>
      <c r="GU42" s="187"/>
      <c r="GV42" s="187"/>
      <c r="GW42" s="187"/>
      <c r="GX42" s="187"/>
      <c r="GY42" s="187"/>
      <c r="GZ42" s="187"/>
      <c r="HA42" s="187"/>
      <c r="HB42" s="187"/>
      <c r="HC42" s="187"/>
      <c r="HD42" s="187"/>
      <c r="HE42" s="187"/>
      <c r="HF42" s="187"/>
      <c r="HG42" s="187"/>
      <c r="HH42" s="187"/>
      <c r="HI42" s="187"/>
      <c r="HJ42" s="187"/>
      <c r="HK42" s="187"/>
      <c r="HL42" s="187"/>
      <c r="HM42" s="187"/>
      <c r="HN42" s="187"/>
      <c r="HO42" s="187"/>
      <c r="HP42" s="187"/>
      <c r="HQ42" s="187"/>
      <c r="HR42" s="187"/>
      <c r="HS42" s="187"/>
      <c r="HT42" s="187"/>
      <c r="HU42" s="187"/>
      <c r="HV42" s="187"/>
      <c r="HW42" s="187"/>
      <c r="HX42" s="187"/>
      <c r="HY42" s="187"/>
      <c r="HZ42" s="187"/>
      <c r="IA42" s="187"/>
      <c r="IB42" s="187"/>
      <c r="IC42" s="187"/>
      <c r="ID42" s="187"/>
      <c r="IE42" s="187"/>
      <c r="IF42" s="187"/>
      <c r="IG42" s="187"/>
      <c r="IH42" s="187"/>
      <c r="II42" s="187"/>
      <c r="IJ42" s="187"/>
      <c r="IK42" s="187"/>
      <c r="IL42" s="187"/>
      <c r="IM42" s="187"/>
      <c r="IN42" s="187"/>
      <c r="IO42" s="187"/>
      <c r="IP42" s="187"/>
      <c r="IQ42" s="187"/>
      <c r="IR42" s="187"/>
      <c r="IS42" s="187"/>
      <c r="IT42" s="187"/>
      <c r="IU42" s="187"/>
      <c r="IV42" s="187"/>
      <c r="IW42" s="187"/>
      <c r="IX42" s="187"/>
      <c r="IY42" s="187"/>
      <c r="IZ42" s="187"/>
      <c r="JA42" s="187"/>
      <c r="JB42" s="187"/>
      <c r="JC42" s="187"/>
      <c r="JD42" s="187"/>
      <c r="JE42" s="187"/>
      <c r="JF42" s="187"/>
      <c r="JG42" s="187"/>
      <c r="JH42" s="187"/>
      <c r="JI42" s="187"/>
      <c r="JJ42" s="187"/>
      <c r="JK42" s="187"/>
      <c r="JL42" s="187"/>
      <c r="JM42" s="187"/>
      <c r="JN42" s="187"/>
      <c r="JO42" s="187"/>
      <c r="JP42" s="187"/>
      <c r="JQ42" s="187"/>
      <c r="JR42" s="187"/>
      <c r="JS42" s="187"/>
      <c r="JT42" s="187"/>
      <c r="JU42" s="187"/>
      <c r="JV42" s="187"/>
      <c r="JW42" s="187"/>
      <c r="JX42" s="187"/>
      <c r="JY42" s="187"/>
      <c r="JZ42" s="187"/>
      <c r="KA42" s="187"/>
      <c r="KB42" s="187"/>
      <c r="KC42" s="187"/>
      <c r="KD42" s="187"/>
      <c r="KE42" s="187"/>
      <c r="KF42" s="187"/>
      <c r="KG42" s="187"/>
      <c r="KH42" s="187"/>
      <c r="KI42" s="187"/>
      <c r="KJ42" s="187"/>
      <c r="KK42" s="187"/>
      <c r="KL42" s="187"/>
    </row>
    <row r="43" spans="1:298" ht="40.200000000000003" customHeight="1" x14ac:dyDescent="0.25">
      <c r="A43" s="341">
        <v>8</v>
      </c>
      <c r="B43" s="341" t="s">
        <v>317</v>
      </c>
      <c r="C43" s="342" t="s">
        <v>270</v>
      </c>
      <c r="D43" s="343" t="s">
        <v>327</v>
      </c>
      <c r="E43" s="341" t="s">
        <v>328</v>
      </c>
      <c r="F43" s="341" t="s">
        <v>320</v>
      </c>
      <c r="G43" s="342" t="s">
        <v>321</v>
      </c>
      <c r="H43" s="341">
        <v>12</v>
      </c>
      <c r="I43" s="341" t="str">
        <f>IF(H43&lt;=2,'Tabla probabilidad'!$B$5,IF(H43&lt;=24,'Tabla probabilidad'!$B$6,IF(H43&lt;=500,'Tabla probabilidad'!$B$7,IF(H43&lt;=5000,'Tabla probabilidad'!$B$8,IF(H43&gt;5000,'Tabla probabilidad'!$B$9)))))</f>
        <v>Baja</v>
      </c>
      <c r="J43" s="344">
        <f>IF(H43&lt;=2,'Tabla probabilidad'!$D$5,IF(H43&lt;=24,'Tabla probabilidad'!$D$6,IF(H43&lt;=500,'Tabla probabilidad'!$D$7,IF(H43&lt;=5000,'Tabla probabilidad'!$D$8,IF(H43&gt;5000,'Tabla probabilidad'!$D$9)))))</f>
        <v>0.4</v>
      </c>
      <c r="K43" s="342" t="s">
        <v>322</v>
      </c>
      <c r="L43" s="341" t="str">
        <f>IF(K43="El riesgo afecta la imagen de alguna área de la organización","Leve",IF(K43="El riesgo afecta la imagen de la entidad internamente, de conocimiento general, nivel interno, alta dirección, contratista y/o de provedores","Menor",IF(K43="El riesgo afecta la imagen de la entidad con algunos usuarios de relevancia frente al logro de los objetivos","Moderado",IF(K43="El riesgo afecta la imagen de de la entidad con efecto publicitario sostenido a nivel del sector justicia","Mayor",IF(K43="El riesgo afecta la imagen de la entidad a nivel nacional, con efecto publicitarios sostenible a nivel país","Catastrófico",IF(K43="Impacto que afecte la ejecución presupuestal en un valor ≥0,5%.","Leve",IF(K43="Impacto que afecte la ejecución presupuestal en un valor ≥1%.","Menor",IF(K43="Impacto que afecte la ejecución presupuestal en un valor ≥5%.","Moderado",IF(K43="Impacto que afecte la ejecución presupuestal en un valor ≥20%.","Mayor",IF(K43="Impacto que afecte la ejecución presupuestal en un valor ≥50%.","Catastrófico",IF(K43="Incumplimiento máximo del 5% de la meta planeada","Leve",IF(K43="Incumplimiento máximo del 15% de la meta planeada","Menor",IF(K43="Incumplimiento máximo del 20% de la meta planeada","Moderado",IF(K43="Incumplimiento máximo del 50% de la meta planeada","Mayor",IF(K43="Incumplimiento máximo del 80% de la meta planeada","Catastrófico",IF(K43="Cualquier afectación a la violacion de los derechos de los ciudadanos se considera con consecuencias altas","Mayor",IF(K43="Cualquier afectación a la violacion de los derechos de los ciudadanos se considera con consecuencias desastrosas","Catastrófico",IF(K43="Afecta la Prestación del Servicio de Administración de Justicia en 5%","Leve",IF(K43="Afecta la Prestación del Servicio de Administración de Justicia en 10%","Menor",IF(K43="Afecta la Prestación del Servicio de Administración de Justicia en 15%","Moderado",IF(K43="Afecta la Prestación del Servicio de Administración de Justicia en 20%","Mayor",IF(K43="Afecta la Prestación del Servicio de Administración de Justicia en más del 50%","Catastrófico",IF(K43="Cualquier acto indebido de los servidores judiciales genera altas consecuencias para la entidad","Mayor",IF(K43="Cualquier acto indebido de los servidores judiciales genera consecuencias desastrosas para la entidad","Catastrófico",IF(K43="Si el hecho llegara a presentarse, tendría consecuencias o efectos mínimos sobre la entidad","Leve",IF(K43="Si el hecho llegara a presentarse, tendría bajo impacto o efecto sobre la entidad","Menor",IF(K43="Si el hecho llegara a presentarse, tendría medianas consecuencias o efectos sobre la entidad","Moderado",IF(K43="Si el hecho llegara a presentarse, tendría altas consecuencias o efectos sobre la entidad","Mayor",IF(K43="Si el hecho llegara a presentarse, tendría desastrosas consecuencias o efectos sobre la entidad","Catastrófico")))))))))))))))))))))))))))))</f>
        <v>Catastrófico</v>
      </c>
      <c r="M43" s="341" t="str">
        <f>IF(K43="El riesgo afecta la imagen de alguna área de la organización","20%",IF(K43="El riesgo afecta la imagen de la entidad internamente, de conocimiento general, nivel interno, alta dirección, contratista y/o de provedores","40%",IF(K43="El riesgo afecta la imagen de la entidad con algunos usuarios de relevancia frente al logro de los objetivos","60%",IF(K43="El riesgo afecta la imagen de de la entidad con efecto publicitario sostenido a nivel del sector justicia","80%",IF(K43="El riesgo afecta la imagen de la entidad a nivel nacional, con efecto publicitarios sostenible a nivel país","100%",IF(K43="Impacto que afecte la ejecución presupuestal en un valor ≥0,5%.","20%",IF(K43="Impacto que afecte la ejecución presupuestal en un valor ≥1%.","40%",IF(K43="Impacto que afecte la ejecución presupuestal en un valor ≥5%.","60%",IF(K43="Impacto que afecte la ejecución presupuestal en un valor ≥20%.","80%",IF(K43="Impacto que afecte la ejecución presupuestal en un valor ≥50%.","100%",IF(K43="Incumplimiento máximo del 5% de la meta planeada","20%",IF(K43="Incumplimiento máximo del 15% de la meta planeada","40%",IF(K43="Incumplimiento máximo del 20% de la meta planeada","60%",IF(K43="Incumplimiento máximo del 50% de la meta planeada","80%",IF(K43="Incumplimiento máximo del 80% de la meta planeada","100%",IF(K43="Cualquier afectación a la violacion de los derechos de los ciudadanos se considera con consecuencias altas","80%",IF(K43="Cualquier afectación a la violacion de los derechos de los ciudadanos se considera con consecuencias desastrosas","100%",IF(K43="Afecta la Prestación del Servicio de Administración de Justicia en 5%","20%",IF(K43="Afecta la Prestación del Servicio de Administración de Justicia en 10%","40%",IF(K43="Afecta la Prestación del Servicio de Administración de Justicia en 15%","60%",IF(K43="Afecta la Prestación del Servicio de Administración de Justicia en 20%","80%",IF(K43="Afecta la Prestación del Servicio de Administración de Justicia en más del 50%","100%",IF(K43="Cualquier acto indebido de los servidores judiciales genera altas consecuencias para la entidad","80%",IF(K43="Cualquier acto indebido de los servidores judiciales genera consecuencias desastrosas para la entidad","100%",IF(K43="Si el hecho llegara a presentarse, tendría consecuencias o efectos mínimos sobre la entidad","20%",IF(K43="Si el hecho llegara a presentarse, tendría bajo impacto o efecto sobre la entidad","40%",IF(K43="Si el hecho llegara a presentarse, tendría medianas consecuencias o efectos sobre la entidad","60%",IF(K43="Si el hecho llegara a presentarse, tendría altas consecuencias o efectos sobre la entidad","80%",IF(K43="Si el hecho llegara a presentarse, tendría desastrosas consecuencias o efectos sobre la entidad","100%")))))))))))))))))))))))))))))</f>
        <v>100%</v>
      </c>
      <c r="N43" s="341" t="str">
        <f>VLOOKUP((I43&amp;L43),Hoja1!$B$4:$C$28,2,0)</f>
        <v>Extremo</v>
      </c>
      <c r="O43" s="188">
        <v>1</v>
      </c>
      <c r="P43" s="192" t="s">
        <v>329</v>
      </c>
      <c r="Q43" s="186" t="str">
        <f t="shared" si="17"/>
        <v>Impacto</v>
      </c>
      <c r="R43" s="189" t="s">
        <v>309</v>
      </c>
      <c r="S43" s="188" t="s">
        <v>245</v>
      </c>
      <c r="T43" s="190">
        <f>VLOOKUP(R43&amp;S43,Hoja1!$Q$4:$R$9,2,0)</f>
        <v>0.3</v>
      </c>
      <c r="U43" s="189" t="s">
        <v>246</v>
      </c>
      <c r="V43" s="189" t="s">
        <v>247</v>
      </c>
      <c r="W43" s="189" t="s">
        <v>248</v>
      </c>
      <c r="X43" s="190" t="str">
        <f>IF(Q43="Probabilidad",($J$43*T43),IF(Q43="Impacto"," "))</f>
        <v xml:space="preserve"> </v>
      </c>
      <c r="Y43" s="190" t="str">
        <f>IF(Z43&lt;=20%,'Tabla probabilidad'!$B$5,IF(Z43&lt;=40%,'Tabla probabilidad'!$B$6,IF(Z43&lt;=60%,'Tabla probabilidad'!$B$7,IF(Z43&lt;=80%,'Tabla probabilidad'!$B$8,IF(Z43&lt;=100%,'Tabla probabilidad'!$B$9)))))</f>
        <v>Baja</v>
      </c>
      <c r="Z43" s="190">
        <f>IF(R43="Preventivo",(J43-(J43*T43)),IF(R43="Detectivo",(J43-(J43*T43)),IF(R43="Correctivo",(J43))))</f>
        <v>0.4</v>
      </c>
      <c r="AA43" s="344" t="str">
        <f>IF(AB43&lt;=20%,'Tabla probabilidad'!$B$5,IF(AB43&lt;=40%,'Tabla probabilidad'!$B$6,IF(AB43&lt;=60%,'Tabla probabilidad'!$B$7,IF(AB43&lt;=80%,'Tabla probabilidad'!$B$8,IF(AB43&lt;=100%,'Tabla probabilidad'!$B$9)))))</f>
        <v>Baja</v>
      </c>
      <c r="AB43" s="344">
        <f>AVERAGE(Z43:Z46)</f>
        <v>0.35499999999999998</v>
      </c>
      <c r="AC43" s="190" t="str">
        <f t="shared" si="16"/>
        <v>Mayor</v>
      </c>
      <c r="AD43" s="190">
        <f>IF(Q43="Probabilidad",(($M$43-0)),IF(Q43="Impacto",($M$43-($M$43*T43))))</f>
        <v>0.7</v>
      </c>
      <c r="AE43" s="344" t="str">
        <f>IF(AF43&lt;=20%,"Leve",IF(AF43&lt;=40%,"Menor",IF(AF43&lt;=60%,"Moderado",IF(AF43&lt;=80%,"Mayor",IF(AF43&lt;=100%,"Catastrófico")))))</f>
        <v>Mayor</v>
      </c>
      <c r="AF43" s="344">
        <f>AVERAGE(AD43:AD46)</f>
        <v>0.77499999999999991</v>
      </c>
      <c r="AG43" s="341" t="str">
        <f>VLOOKUP(AA43&amp;AE43,Hoja1!$B$4:$C$28,2,0)</f>
        <v xml:space="preserve">Alto </v>
      </c>
      <c r="AH43" s="342" t="s">
        <v>249</v>
      </c>
      <c r="AI43" s="341" t="s">
        <v>250</v>
      </c>
      <c r="AJ43" s="341" t="s">
        <v>324</v>
      </c>
      <c r="AK43" s="345">
        <v>44560</v>
      </c>
      <c r="AL43" s="345">
        <v>44377</v>
      </c>
      <c r="AM43" s="341" t="s">
        <v>250</v>
      </c>
      <c r="AN43" s="342" t="s">
        <v>252</v>
      </c>
      <c r="AO43" s="187"/>
      <c r="AP43" s="187"/>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c r="BM43" s="187"/>
      <c r="BN43" s="187"/>
      <c r="BO43" s="187"/>
      <c r="BP43" s="187"/>
      <c r="BQ43" s="187"/>
      <c r="BR43" s="187"/>
      <c r="BS43" s="187"/>
      <c r="BT43" s="187"/>
      <c r="BU43" s="187"/>
      <c r="BV43" s="187"/>
      <c r="BW43" s="187"/>
      <c r="BX43" s="187"/>
      <c r="BY43" s="187"/>
      <c r="BZ43" s="187"/>
      <c r="CA43" s="187"/>
      <c r="CB43" s="187"/>
      <c r="CC43" s="187"/>
      <c r="CD43" s="187"/>
      <c r="CE43" s="187"/>
      <c r="CF43" s="187"/>
      <c r="CG43" s="187"/>
      <c r="CH43" s="187"/>
      <c r="CI43" s="187"/>
      <c r="CJ43" s="187"/>
      <c r="CK43" s="187"/>
      <c r="CL43" s="187"/>
      <c r="CM43" s="187"/>
      <c r="CN43" s="187"/>
      <c r="CO43" s="187"/>
      <c r="CP43" s="187"/>
      <c r="CQ43" s="187"/>
      <c r="CR43" s="187"/>
      <c r="CS43" s="187"/>
      <c r="CT43" s="187"/>
      <c r="CU43" s="187"/>
      <c r="CV43" s="187"/>
      <c r="CW43" s="187"/>
      <c r="CX43" s="187"/>
      <c r="CY43" s="187"/>
      <c r="CZ43" s="187"/>
      <c r="DA43" s="187"/>
      <c r="DB43" s="187"/>
      <c r="DC43" s="187"/>
      <c r="DD43" s="187"/>
      <c r="DE43" s="187"/>
      <c r="DF43" s="187"/>
      <c r="DG43" s="187"/>
      <c r="DH43" s="187"/>
      <c r="DI43" s="187"/>
      <c r="DJ43" s="187"/>
      <c r="DK43" s="187"/>
      <c r="DL43" s="187"/>
      <c r="DM43" s="187"/>
      <c r="DN43" s="187"/>
      <c r="DO43" s="187"/>
      <c r="DP43" s="187"/>
      <c r="DQ43" s="187"/>
      <c r="DR43" s="187"/>
      <c r="DS43" s="187"/>
      <c r="DT43" s="187"/>
      <c r="DU43" s="187"/>
      <c r="DV43" s="187"/>
      <c r="DW43" s="187"/>
      <c r="DX43" s="187"/>
      <c r="DY43" s="187"/>
      <c r="DZ43" s="187"/>
      <c r="EA43" s="187"/>
      <c r="EB43" s="187"/>
      <c r="EC43" s="187"/>
      <c r="ED43" s="187"/>
      <c r="EE43" s="187"/>
      <c r="EF43" s="187"/>
      <c r="EG43" s="187"/>
      <c r="EH43" s="187"/>
      <c r="EI43" s="187"/>
      <c r="EJ43" s="187"/>
      <c r="EK43" s="187"/>
      <c r="EL43" s="187"/>
      <c r="EM43" s="187"/>
      <c r="EN43" s="187"/>
      <c r="EO43" s="187"/>
      <c r="EP43" s="187"/>
      <c r="EQ43" s="187"/>
      <c r="ER43" s="187"/>
      <c r="ES43" s="187"/>
      <c r="ET43" s="187"/>
      <c r="EU43" s="187"/>
      <c r="EV43" s="187"/>
      <c r="EW43" s="187"/>
      <c r="EX43" s="187"/>
      <c r="EY43" s="187"/>
      <c r="EZ43" s="187"/>
      <c r="FA43" s="187"/>
      <c r="FB43" s="187"/>
      <c r="FC43" s="187"/>
      <c r="FD43" s="187"/>
      <c r="FE43" s="187"/>
      <c r="FF43" s="187"/>
      <c r="FG43" s="187"/>
      <c r="FH43" s="187"/>
      <c r="FI43" s="187"/>
      <c r="FJ43" s="187"/>
      <c r="FK43" s="187"/>
      <c r="FL43" s="187"/>
      <c r="FM43" s="187"/>
      <c r="FN43" s="187"/>
      <c r="FO43" s="187"/>
      <c r="FP43" s="187"/>
      <c r="FQ43" s="187"/>
      <c r="FR43" s="187"/>
      <c r="FS43" s="187"/>
      <c r="FT43" s="187"/>
      <c r="FU43" s="187"/>
      <c r="FV43" s="187"/>
      <c r="FW43" s="187"/>
      <c r="FX43" s="187"/>
      <c r="FY43" s="187"/>
      <c r="FZ43" s="187"/>
      <c r="GA43" s="187"/>
      <c r="GB43" s="187"/>
      <c r="GC43" s="187"/>
      <c r="GD43" s="187"/>
      <c r="GE43" s="187"/>
      <c r="GF43" s="187"/>
      <c r="GG43" s="187"/>
      <c r="GH43" s="187"/>
      <c r="GI43" s="187"/>
      <c r="GJ43" s="187"/>
      <c r="GK43" s="187"/>
      <c r="GL43" s="187"/>
      <c r="GM43" s="187"/>
      <c r="GN43" s="187"/>
      <c r="GO43" s="187"/>
      <c r="GP43" s="187"/>
      <c r="GQ43" s="187"/>
      <c r="GR43" s="187"/>
      <c r="GS43" s="187"/>
      <c r="GT43" s="187"/>
      <c r="GU43" s="187"/>
      <c r="GV43" s="187"/>
      <c r="GW43" s="187"/>
      <c r="GX43" s="187"/>
      <c r="GY43" s="187"/>
      <c r="GZ43" s="187"/>
      <c r="HA43" s="187"/>
      <c r="HB43" s="187"/>
      <c r="HC43" s="187"/>
      <c r="HD43" s="187"/>
      <c r="HE43" s="187"/>
      <c r="HF43" s="187"/>
      <c r="HG43" s="187"/>
      <c r="HH43" s="187"/>
      <c r="HI43" s="187"/>
      <c r="HJ43" s="187"/>
      <c r="HK43" s="187"/>
      <c r="HL43" s="187"/>
      <c r="HM43" s="187"/>
      <c r="HN43" s="187"/>
      <c r="HO43" s="187"/>
      <c r="HP43" s="187"/>
      <c r="HQ43" s="187"/>
      <c r="HR43" s="187"/>
      <c r="HS43" s="187"/>
      <c r="HT43" s="187"/>
      <c r="HU43" s="187"/>
      <c r="HV43" s="187"/>
      <c r="HW43" s="187"/>
      <c r="HX43" s="187"/>
      <c r="HY43" s="187"/>
      <c r="HZ43" s="187"/>
      <c r="IA43" s="187"/>
      <c r="IB43" s="187"/>
      <c r="IC43" s="187"/>
      <c r="ID43" s="187"/>
      <c r="IE43" s="187"/>
      <c r="IF43" s="187"/>
      <c r="IG43" s="187"/>
      <c r="IH43" s="187"/>
      <c r="II43" s="187"/>
      <c r="IJ43" s="187"/>
      <c r="IK43" s="187"/>
      <c r="IL43" s="187"/>
      <c r="IM43" s="187"/>
      <c r="IN43" s="187"/>
      <c r="IO43" s="187"/>
      <c r="IP43" s="187"/>
      <c r="IQ43" s="187"/>
      <c r="IR43" s="187"/>
      <c r="IS43" s="187"/>
      <c r="IT43" s="187"/>
      <c r="IU43" s="187"/>
      <c r="IV43" s="187"/>
      <c r="IW43" s="187"/>
      <c r="IX43" s="187"/>
      <c r="IY43" s="187"/>
      <c r="IZ43" s="187"/>
      <c r="JA43" s="187"/>
      <c r="JB43" s="187"/>
      <c r="JC43" s="187"/>
      <c r="JD43" s="187"/>
      <c r="JE43" s="187"/>
      <c r="JF43" s="187"/>
      <c r="JG43" s="187"/>
      <c r="JH43" s="187"/>
      <c r="JI43" s="187"/>
      <c r="JJ43" s="187"/>
      <c r="JK43" s="187"/>
      <c r="JL43" s="187"/>
      <c r="JM43" s="187"/>
      <c r="JN43" s="187"/>
      <c r="JO43" s="187"/>
      <c r="JP43" s="187"/>
      <c r="JQ43" s="187"/>
      <c r="JR43" s="187"/>
      <c r="JS43" s="187"/>
      <c r="JT43" s="187"/>
      <c r="JU43" s="187"/>
      <c r="JV43" s="187"/>
      <c r="JW43" s="187"/>
      <c r="JX43" s="187"/>
      <c r="JY43" s="187"/>
      <c r="JZ43" s="187"/>
      <c r="KA43" s="187"/>
      <c r="KB43" s="187"/>
      <c r="KC43" s="187"/>
      <c r="KD43" s="187"/>
      <c r="KE43" s="187"/>
      <c r="KF43" s="187"/>
      <c r="KG43" s="187"/>
      <c r="KH43" s="187"/>
      <c r="KI43" s="187"/>
      <c r="KJ43" s="187"/>
      <c r="KK43" s="187"/>
      <c r="KL43" s="187"/>
    </row>
    <row r="44" spans="1:298" ht="40.200000000000003" customHeight="1" x14ac:dyDescent="0.25">
      <c r="A44" s="341"/>
      <c r="B44" s="341"/>
      <c r="C44" s="342"/>
      <c r="D44" s="343"/>
      <c r="E44" s="341"/>
      <c r="F44" s="341"/>
      <c r="G44" s="342"/>
      <c r="H44" s="341"/>
      <c r="I44" s="341"/>
      <c r="J44" s="344"/>
      <c r="K44" s="342"/>
      <c r="L44" s="341"/>
      <c r="M44" s="341"/>
      <c r="N44" s="341"/>
      <c r="O44" s="188">
        <v>2</v>
      </c>
      <c r="P44" s="192" t="s">
        <v>330</v>
      </c>
      <c r="Q44" s="186" t="str">
        <f t="shared" si="17"/>
        <v>Probabilidad</v>
      </c>
      <c r="R44" s="189" t="s">
        <v>244</v>
      </c>
      <c r="S44" s="188" t="s">
        <v>245</v>
      </c>
      <c r="T44" s="190">
        <f>VLOOKUP(R44&amp;S44,Hoja1!$Q$4:$R$9,2,0)</f>
        <v>0.45</v>
      </c>
      <c r="U44" s="189" t="s">
        <v>315</v>
      </c>
      <c r="V44" s="189" t="s">
        <v>247</v>
      </c>
      <c r="W44" s="189" t="s">
        <v>312</v>
      </c>
      <c r="X44" s="190">
        <f>IF(Q44="Probabilidad",($J$43*T44),IF(Q44="Impacto"," "))</f>
        <v>0.18000000000000002</v>
      </c>
      <c r="Y44" s="190" t="str">
        <f>IF(Z44&lt;=20%,'Tabla probabilidad'!$B$5,IF(Z44&lt;=40%,'Tabla probabilidad'!$B$6,IF(Z44&lt;=60%,'Tabla probabilidad'!$B$7,IF(Z44&lt;=80%,'Tabla probabilidad'!$B$8,IF(Z44&lt;=100%,'Tabla probabilidad'!$B$9)))))</f>
        <v>Baja</v>
      </c>
      <c r="Z44" s="190">
        <f>IF(R44="Preventivo",(J43-(J43*T44)),IF(R44="Detectivo",(J43-(J43*T44)),IF(R44="Correctivo",(J43))))</f>
        <v>0.22</v>
      </c>
      <c r="AA44" s="344"/>
      <c r="AB44" s="344"/>
      <c r="AC44" s="190" t="str">
        <f t="shared" si="16"/>
        <v>Catastrófico</v>
      </c>
      <c r="AD44" s="190">
        <f>IF(Q44="Probabilidad",(($M$43-0)),IF(Q44="Impacto",($M$43-($M$43*T44))))</f>
        <v>1</v>
      </c>
      <c r="AE44" s="344"/>
      <c r="AF44" s="344"/>
      <c r="AG44" s="341"/>
      <c r="AH44" s="342"/>
      <c r="AI44" s="341"/>
      <c r="AJ44" s="341"/>
      <c r="AK44" s="345"/>
      <c r="AL44" s="345"/>
      <c r="AM44" s="341"/>
      <c r="AN44" s="342"/>
      <c r="AO44" s="187"/>
      <c r="AP44" s="187"/>
      <c r="AQ44" s="187"/>
      <c r="AR44" s="187"/>
      <c r="AS44" s="187"/>
      <c r="AT44" s="187"/>
      <c r="AU44" s="187"/>
      <c r="AV44" s="187"/>
      <c r="AW44" s="187"/>
      <c r="AX44" s="187"/>
      <c r="AY44" s="187"/>
      <c r="AZ44" s="187"/>
      <c r="BA44" s="187"/>
      <c r="BB44" s="187"/>
      <c r="BC44" s="187"/>
      <c r="BD44" s="187"/>
      <c r="BE44" s="187"/>
      <c r="BF44" s="187"/>
      <c r="BG44" s="187"/>
      <c r="BH44" s="187"/>
      <c r="BI44" s="187"/>
      <c r="BJ44" s="187"/>
      <c r="BK44" s="187"/>
      <c r="BL44" s="187"/>
      <c r="BM44" s="187"/>
      <c r="BN44" s="187"/>
      <c r="BO44" s="187"/>
      <c r="BP44" s="187"/>
      <c r="BQ44" s="187"/>
      <c r="BR44" s="187"/>
      <c r="BS44" s="187"/>
      <c r="BT44" s="187"/>
      <c r="BU44" s="187"/>
      <c r="BV44" s="187"/>
      <c r="BW44" s="187"/>
      <c r="BX44" s="187"/>
      <c r="BY44" s="187"/>
      <c r="BZ44" s="187"/>
      <c r="CA44" s="187"/>
      <c r="CB44" s="187"/>
      <c r="CC44" s="187"/>
      <c r="CD44" s="187"/>
      <c r="CE44" s="187"/>
      <c r="CF44" s="187"/>
      <c r="CG44" s="187"/>
      <c r="CH44" s="187"/>
      <c r="CI44" s="187"/>
      <c r="CJ44" s="187"/>
      <c r="CK44" s="187"/>
      <c r="CL44" s="187"/>
      <c r="CM44" s="187"/>
      <c r="CN44" s="187"/>
      <c r="CO44" s="187"/>
      <c r="CP44" s="187"/>
      <c r="CQ44" s="187"/>
      <c r="CR44" s="187"/>
      <c r="CS44" s="187"/>
      <c r="CT44" s="187"/>
      <c r="CU44" s="187"/>
      <c r="CV44" s="187"/>
      <c r="CW44" s="187"/>
      <c r="CX44" s="187"/>
      <c r="CY44" s="187"/>
      <c r="CZ44" s="187"/>
      <c r="DA44" s="187"/>
      <c r="DB44" s="187"/>
      <c r="DC44" s="187"/>
      <c r="DD44" s="187"/>
      <c r="DE44" s="187"/>
      <c r="DF44" s="187"/>
      <c r="DG44" s="187"/>
      <c r="DH44" s="187"/>
      <c r="DI44" s="187"/>
      <c r="DJ44" s="187"/>
      <c r="DK44" s="187"/>
      <c r="DL44" s="187"/>
      <c r="DM44" s="187"/>
      <c r="DN44" s="187"/>
      <c r="DO44" s="187"/>
      <c r="DP44" s="187"/>
      <c r="DQ44" s="187"/>
      <c r="DR44" s="187"/>
      <c r="DS44" s="187"/>
      <c r="DT44" s="187"/>
      <c r="DU44" s="187"/>
      <c r="DV44" s="187"/>
      <c r="DW44" s="187"/>
      <c r="DX44" s="187"/>
      <c r="DY44" s="187"/>
      <c r="DZ44" s="187"/>
      <c r="EA44" s="187"/>
      <c r="EB44" s="187"/>
      <c r="EC44" s="187"/>
      <c r="ED44" s="187"/>
      <c r="EE44" s="187"/>
      <c r="EF44" s="187"/>
      <c r="EG44" s="187"/>
      <c r="EH44" s="187"/>
      <c r="EI44" s="187"/>
      <c r="EJ44" s="187"/>
      <c r="EK44" s="187"/>
      <c r="EL44" s="187"/>
      <c r="EM44" s="187"/>
      <c r="EN44" s="187"/>
      <c r="EO44" s="187"/>
      <c r="EP44" s="187"/>
      <c r="EQ44" s="187"/>
      <c r="ER44" s="187"/>
      <c r="ES44" s="187"/>
      <c r="ET44" s="187"/>
      <c r="EU44" s="187"/>
      <c r="EV44" s="187"/>
      <c r="EW44" s="187"/>
      <c r="EX44" s="187"/>
      <c r="EY44" s="187"/>
      <c r="EZ44" s="187"/>
      <c r="FA44" s="187"/>
      <c r="FB44" s="187"/>
      <c r="FC44" s="187"/>
      <c r="FD44" s="187"/>
      <c r="FE44" s="187"/>
      <c r="FF44" s="187"/>
      <c r="FG44" s="187"/>
      <c r="FH44" s="187"/>
      <c r="FI44" s="187"/>
      <c r="FJ44" s="187"/>
      <c r="FK44" s="187"/>
      <c r="FL44" s="187"/>
      <c r="FM44" s="187"/>
      <c r="FN44" s="187"/>
      <c r="FO44" s="187"/>
      <c r="FP44" s="187"/>
      <c r="FQ44" s="187"/>
      <c r="FR44" s="187"/>
      <c r="FS44" s="187"/>
      <c r="FT44" s="187"/>
      <c r="FU44" s="187"/>
      <c r="FV44" s="187"/>
      <c r="FW44" s="187"/>
      <c r="FX44" s="187"/>
      <c r="FY44" s="187"/>
      <c r="FZ44" s="187"/>
      <c r="GA44" s="187"/>
      <c r="GB44" s="187"/>
      <c r="GC44" s="187"/>
      <c r="GD44" s="187"/>
      <c r="GE44" s="187"/>
      <c r="GF44" s="187"/>
      <c r="GG44" s="187"/>
      <c r="GH44" s="187"/>
      <c r="GI44" s="187"/>
      <c r="GJ44" s="187"/>
      <c r="GK44" s="187"/>
      <c r="GL44" s="187"/>
      <c r="GM44" s="187"/>
      <c r="GN44" s="187"/>
      <c r="GO44" s="187"/>
      <c r="GP44" s="187"/>
      <c r="GQ44" s="187"/>
      <c r="GR44" s="187"/>
      <c r="GS44" s="187"/>
      <c r="GT44" s="187"/>
      <c r="GU44" s="187"/>
      <c r="GV44" s="187"/>
      <c r="GW44" s="187"/>
      <c r="GX44" s="187"/>
      <c r="GY44" s="187"/>
      <c r="GZ44" s="187"/>
      <c r="HA44" s="187"/>
      <c r="HB44" s="187"/>
      <c r="HC44" s="187"/>
      <c r="HD44" s="187"/>
      <c r="HE44" s="187"/>
      <c r="HF44" s="187"/>
      <c r="HG44" s="187"/>
      <c r="HH44" s="187"/>
      <c r="HI44" s="187"/>
      <c r="HJ44" s="187"/>
      <c r="HK44" s="187"/>
      <c r="HL44" s="187"/>
      <c r="HM44" s="187"/>
      <c r="HN44" s="187"/>
      <c r="HO44" s="187"/>
      <c r="HP44" s="187"/>
      <c r="HQ44" s="187"/>
      <c r="HR44" s="187"/>
      <c r="HS44" s="187"/>
      <c r="HT44" s="187"/>
      <c r="HU44" s="187"/>
      <c r="HV44" s="187"/>
      <c r="HW44" s="187"/>
      <c r="HX44" s="187"/>
      <c r="HY44" s="187"/>
      <c r="HZ44" s="187"/>
      <c r="IA44" s="187"/>
      <c r="IB44" s="187"/>
      <c r="IC44" s="187"/>
      <c r="ID44" s="187"/>
      <c r="IE44" s="187"/>
      <c r="IF44" s="187"/>
      <c r="IG44" s="187"/>
      <c r="IH44" s="187"/>
      <c r="II44" s="187"/>
      <c r="IJ44" s="187"/>
      <c r="IK44" s="187"/>
      <c r="IL44" s="187"/>
      <c r="IM44" s="187"/>
      <c r="IN44" s="187"/>
      <c r="IO44" s="187"/>
      <c r="IP44" s="187"/>
      <c r="IQ44" s="187"/>
      <c r="IR44" s="187"/>
      <c r="IS44" s="187"/>
      <c r="IT44" s="187"/>
      <c r="IU44" s="187"/>
      <c r="IV44" s="187"/>
      <c r="IW44" s="187"/>
      <c r="IX44" s="187"/>
      <c r="IY44" s="187"/>
      <c r="IZ44" s="187"/>
      <c r="JA44" s="187"/>
      <c r="JB44" s="187"/>
      <c r="JC44" s="187"/>
      <c r="JD44" s="187"/>
      <c r="JE44" s="187"/>
      <c r="JF44" s="187"/>
      <c r="JG44" s="187"/>
      <c r="JH44" s="187"/>
      <c r="JI44" s="187"/>
      <c r="JJ44" s="187"/>
      <c r="JK44" s="187"/>
      <c r="JL44" s="187"/>
      <c r="JM44" s="187"/>
      <c r="JN44" s="187"/>
      <c r="JO44" s="187"/>
      <c r="JP44" s="187"/>
      <c r="JQ44" s="187"/>
      <c r="JR44" s="187"/>
      <c r="JS44" s="187"/>
      <c r="JT44" s="187"/>
      <c r="JU44" s="187"/>
      <c r="JV44" s="187"/>
      <c r="JW44" s="187"/>
      <c r="JX44" s="187"/>
      <c r="JY44" s="187"/>
      <c r="JZ44" s="187"/>
      <c r="KA44" s="187"/>
      <c r="KB44" s="187"/>
      <c r="KC44" s="187"/>
      <c r="KD44" s="187"/>
      <c r="KE44" s="187"/>
      <c r="KF44" s="187"/>
      <c r="KG44" s="187"/>
      <c r="KH44" s="187"/>
      <c r="KI44" s="187"/>
      <c r="KJ44" s="187"/>
      <c r="KK44" s="187"/>
      <c r="KL44" s="187"/>
    </row>
    <row r="45" spans="1:298" ht="40.200000000000003" customHeight="1" x14ac:dyDescent="0.25">
      <c r="A45" s="341"/>
      <c r="B45" s="341"/>
      <c r="C45" s="342"/>
      <c r="D45" s="343"/>
      <c r="E45" s="341"/>
      <c r="F45" s="341"/>
      <c r="G45" s="342"/>
      <c r="H45" s="341"/>
      <c r="I45" s="341"/>
      <c r="J45" s="344"/>
      <c r="K45" s="342"/>
      <c r="L45" s="341"/>
      <c r="M45" s="341"/>
      <c r="N45" s="341"/>
      <c r="O45" s="188">
        <v>3</v>
      </c>
      <c r="P45" s="192" t="s">
        <v>323</v>
      </c>
      <c r="Q45" s="186" t="str">
        <f t="shared" si="17"/>
        <v>Impacto</v>
      </c>
      <c r="R45" s="189" t="s">
        <v>309</v>
      </c>
      <c r="S45" s="188" t="s">
        <v>245</v>
      </c>
      <c r="T45" s="190">
        <f>VLOOKUP(R45&amp;S45,Hoja1!$Q$4:$R$9,2,0)</f>
        <v>0.3</v>
      </c>
      <c r="U45" s="189" t="s">
        <v>315</v>
      </c>
      <c r="V45" s="189" t="s">
        <v>247</v>
      </c>
      <c r="W45" s="189" t="s">
        <v>312</v>
      </c>
      <c r="X45" s="190" t="str">
        <f>IF(Q45="Probabilidad",($J$43*T45),IF(Q45="Impacto"," "))</f>
        <v xml:space="preserve"> </v>
      </c>
      <c r="Y45" s="190" t="str">
        <f>IF(Z45&lt;=20%,'Tabla probabilidad'!$B$5,IF(Z45&lt;=40%,'Tabla probabilidad'!$B$6,IF(Z45&lt;=60%,'Tabla probabilidad'!$B$7,IF(Z45&lt;=80%,'Tabla probabilidad'!$B$8,IF(Z45&lt;=100%,'Tabla probabilidad'!$B$9)))))</f>
        <v>Baja</v>
      </c>
      <c r="Z45" s="190">
        <f>IF(R45="Preventivo",(J43-(J43*T45)),IF(R45="Detectivo",(J43-(J43*T45)),IF(R45="Correctivo",(J43))))</f>
        <v>0.4</v>
      </c>
      <c r="AA45" s="344"/>
      <c r="AB45" s="344"/>
      <c r="AC45" s="190" t="str">
        <f t="shared" si="16"/>
        <v>Mayor</v>
      </c>
      <c r="AD45" s="190">
        <f>IF(Q45="Probabilidad",(($M$43-0)),IF(Q45="Impacto",($M$43-($M$43*T45))))</f>
        <v>0.7</v>
      </c>
      <c r="AE45" s="344"/>
      <c r="AF45" s="344"/>
      <c r="AG45" s="341"/>
      <c r="AH45" s="342"/>
      <c r="AI45" s="341"/>
      <c r="AJ45" s="341"/>
      <c r="AK45" s="345"/>
      <c r="AL45" s="345"/>
      <c r="AM45" s="341"/>
      <c r="AN45" s="342"/>
      <c r="AO45" s="187"/>
      <c r="AP45" s="187"/>
      <c r="AQ45" s="187"/>
      <c r="AR45" s="187"/>
      <c r="AS45" s="187"/>
      <c r="AT45" s="187"/>
      <c r="AU45" s="187"/>
      <c r="AV45" s="187"/>
      <c r="AW45" s="187"/>
      <c r="AX45" s="187"/>
      <c r="AY45" s="187"/>
      <c r="AZ45" s="187"/>
      <c r="BA45" s="187"/>
      <c r="BB45" s="187"/>
      <c r="BC45" s="187"/>
      <c r="BD45" s="187"/>
      <c r="BE45" s="187"/>
      <c r="BF45" s="187"/>
      <c r="BG45" s="187"/>
      <c r="BH45" s="187"/>
      <c r="BI45" s="187"/>
      <c r="BJ45" s="187"/>
      <c r="BK45" s="187"/>
      <c r="BL45" s="187"/>
      <c r="BM45" s="187"/>
      <c r="BN45" s="187"/>
      <c r="BO45" s="187"/>
      <c r="BP45" s="187"/>
      <c r="BQ45" s="187"/>
      <c r="BR45" s="187"/>
      <c r="BS45" s="187"/>
      <c r="BT45" s="187"/>
      <c r="BU45" s="187"/>
      <c r="BV45" s="187"/>
      <c r="BW45" s="187"/>
      <c r="BX45" s="187"/>
      <c r="BY45" s="187"/>
      <c r="BZ45" s="187"/>
      <c r="CA45" s="187"/>
      <c r="CB45" s="187"/>
      <c r="CC45" s="187"/>
      <c r="CD45" s="187"/>
      <c r="CE45" s="187"/>
      <c r="CF45" s="187"/>
      <c r="CG45" s="187"/>
      <c r="CH45" s="187"/>
      <c r="CI45" s="187"/>
      <c r="CJ45" s="187"/>
      <c r="CK45" s="187"/>
      <c r="CL45" s="187"/>
      <c r="CM45" s="187"/>
      <c r="CN45" s="187"/>
      <c r="CO45" s="187"/>
      <c r="CP45" s="187"/>
      <c r="CQ45" s="187"/>
      <c r="CR45" s="187"/>
      <c r="CS45" s="187"/>
      <c r="CT45" s="187"/>
      <c r="CU45" s="187"/>
      <c r="CV45" s="187"/>
      <c r="CW45" s="187"/>
      <c r="CX45" s="187"/>
      <c r="CY45" s="187"/>
      <c r="CZ45" s="187"/>
      <c r="DA45" s="187"/>
      <c r="DB45" s="187"/>
      <c r="DC45" s="187"/>
      <c r="DD45" s="187"/>
      <c r="DE45" s="187"/>
      <c r="DF45" s="187"/>
      <c r="DG45" s="187"/>
      <c r="DH45" s="187"/>
      <c r="DI45" s="187"/>
      <c r="DJ45" s="187"/>
      <c r="DK45" s="187"/>
      <c r="DL45" s="187"/>
      <c r="DM45" s="187"/>
      <c r="DN45" s="187"/>
      <c r="DO45" s="187"/>
      <c r="DP45" s="187"/>
      <c r="DQ45" s="187"/>
      <c r="DR45" s="187"/>
      <c r="DS45" s="187"/>
      <c r="DT45" s="187"/>
      <c r="DU45" s="187"/>
      <c r="DV45" s="187"/>
      <c r="DW45" s="187"/>
      <c r="DX45" s="187"/>
      <c r="DY45" s="187"/>
      <c r="DZ45" s="187"/>
      <c r="EA45" s="187"/>
      <c r="EB45" s="187"/>
      <c r="EC45" s="187"/>
      <c r="ED45" s="187"/>
      <c r="EE45" s="187"/>
      <c r="EF45" s="187"/>
      <c r="EG45" s="187"/>
      <c r="EH45" s="187"/>
      <c r="EI45" s="187"/>
      <c r="EJ45" s="187"/>
      <c r="EK45" s="187"/>
      <c r="EL45" s="187"/>
      <c r="EM45" s="187"/>
      <c r="EN45" s="187"/>
      <c r="EO45" s="187"/>
      <c r="EP45" s="187"/>
      <c r="EQ45" s="187"/>
      <c r="ER45" s="187"/>
      <c r="ES45" s="187"/>
      <c r="ET45" s="187"/>
      <c r="EU45" s="187"/>
      <c r="EV45" s="187"/>
      <c r="EW45" s="187"/>
      <c r="EX45" s="187"/>
      <c r="EY45" s="187"/>
      <c r="EZ45" s="187"/>
      <c r="FA45" s="187"/>
      <c r="FB45" s="187"/>
      <c r="FC45" s="187"/>
      <c r="FD45" s="187"/>
      <c r="FE45" s="187"/>
      <c r="FF45" s="187"/>
      <c r="FG45" s="187"/>
      <c r="FH45" s="187"/>
      <c r="FI45" s="187"/>
      <c r="FJ45" s="187"/>
      <c r="FK45" s="187"/>
      <c r="FL45" s="187"/>
      <c r="FM45" s="187"/>
      <c r="FN45" s="187"/>
      <c r="FO45" s="187"/>
      <c r="FP45" s="187"/>
      <c r="FQ45" s="187"/>
      <c r="FR45" s="187"/>
      <c r="FS45" s="187"/>
      <c r="FT45" s="187"/>
      <c r="FU45" s="187"/>
      <c r="FV45" s="187"/>
      <c r="FW45" s="187"/>
      <c r="FX45" s="187"/>
      <c r="FY45" s="187"/>
      <c r="FZ45" s="187"/>
      <c r="GA45" s="187"/>
      <c r="GB45" s="187"/>
      <c r="GC45" s="187"/>
      <c r="GD45" s="187"/>
      <c r="GE45" s="187"/>
      <c r="GF45" s="187"/>
      <c r="GG45" s="187"/>
      <c r="GH45" s="187"/>
      <c r="GI45" s="187"/>
      <c r="GJ45" s="187"/>
      <c r="GK45" s="187"/>
      <c r="GL45" s="187"/>
      <c r="GM45" s="187"/>
      <c r="GN45" s="187"/>
      <c r="GO45" s="187"/>
      <c r="GP45" s="187"/>
      <c r="GQ45" s="187"/>
      <c r="GR45" s="187"/>
      <c r="GS45" s="187"/>
      <c r="GT45" s="187"/>
      <c r="GU45" s="187"/>
      <c r="GV45" s="187"/>
      <c r="GW45" s="187"/>
      <c r="GX45" s="187"/>
      <c r="GY45" s="187"/>
      <c r="GZ45" s="187"/>
      <c r="HA45" s="187"/>
      <c r="HB45" s="187"/>
      <c r="HC45" s="187"/>
      <c r="HD45" s="187"/>
      <c r="HE45" s="187"/>
      <c r="HF45" s="187"/>
      <c r="HG45" s="187"/>
      <c r="HH45" s="187"/>
      <c r="HI45" s="187"/>
      <c r="HJ45" s="187"/>
      <c r="HK45" s="187"/>
      <c r="HL45" s="187"/>
      <c r="HM45" s="187"/>
      <c r="HN45" s="187"/>
      <c r="HO45" s="187"/>
      <c r="HP45" s="187"/>
      <c r="HQ45" s="187"/>
      <c r="HR45" s="187"/>
      <c r="HS45" s="187"/>
      <c r="HT45" s="187"/>
      <c r="HU45" s="187"/>
      <c r="HV45" s="187"/>
      <c r="HW45" s="187"/>
      <c r="HX45" s="187"/>
      <c r="HY45" s="187"/>
      <c r="HZ45" s="187"/>
      <c r="IA45" s="187"/>
      <c r="IB45" s="187"/>
      <c r="IC45" s="187"/>
      <c r="ID45" s="187"/>
      <c r="IE45" s="187"/>
      <c r="IF45" s="187"/>
      <c r="IG45" s="187"/>
      <c r="IH45" s="187"/>
      <c r="II45" s="187"/>
      <c r="IJ45" s="187"/>
      <c r="IK45" s="187"/>
      <c r="IL45" s="187"/>
      <c r="IM45" s="187"/>
      <c r="IN45" s="187"/>
      <c r="IO45" s="187"/>
      <c r="IP45" s="187"/>
      <c r="IQ45" s="187"/>
      <c r="IR45" s="187"/>
      <c r="IS45" s="187"/>
      <c r="IT45" s="187"/>
      <c r="IU45" s="187"/>
      <c r="IV45" s="187"/>
      <c r="IW45" s="187"/>
      <c r="IX45" s="187"/>
      <c r="IY45" s="187"/>
      <c r="IZ45" s="187"/>
      <c r="JA45" s="187"/>
      <c r="JB45" s="187"/>
      <c r="JC45" s="187"/>
      <c r="JD45" s="187"/>
      <c r="JE45" s="187"/>
      <c r="JF45" s="187"/>
      <c r="JG45" s="187"/>
      <c r="JH45" s="187"/>
      <c r="JI45" s="187"/>
      <c r="JJ45" s="187"/>
      <c r="JK45" s="187"/>
      <c r="JL45" s="187"/>
      <c r="JM45" s="187"/>
      <c r="JN45" s="187"/>
      <c r="JO45" s="187"/>
      <c r="JP45" s="187"/>
      <c r="JQ45" s="187"/>
      <c r="JR45" s="187"/>
      <c r="JS45" s="187"/>
      <c r="JT45" s="187"/>
      <c r="JU45" s="187"/>
      <c r="JV45" s="187"/>
      <c r="JW45" s="187"/>
      <c r="JX45" s="187"/>
      <c r="JY45" s="187"/>
      <c r="JZ45" s="187"/>
      <c r="KA45" s="187"/>
      <c r="KB45" s="187"/>
      <c r="KC45" s="187"/>
      <c r="KD45" s="187"/>
      <c r="KE45" s="187"/>
      <c r="KF45" s="187"/>
      <c r="KG45" s="187"/>
      <c r="KH45" s="187"/>
      <c r="KI45" s="187"/>
      <c r="KJ45" s="187"/>
      <c r="KK45" s="187"/>
      <c r="KL45" s="187"/>
    </row>
    <row r="46" spans="1:298" ht="40.200000000000003" customHeight="1" x14ac:dyDescent="0.25">
      <c r="A46" s="341"/>
      <c r="B46" s="341"/>
      <c r="C46" s="342"/>
      <c r="D46" s="343"/>
      <c r="E46" s="341"/>
      <c r="F46" s="341"/>
      <c r="G46" s="342"/>
      <c r="H46" s="341"/>
      <c r="I46" s="341"/>
      <c r="J46" s="344"/>
      <c r="K46" s="342"/>
      <c r="L46" s="341"/>
      <c r="M46" s="341"/>
      <c r="N46" s="341"/>
      <c r="O46" s="188">
        <v>4</v>
      </c>
      <c r="P46" s="192" t="s">
        <v>326</v>
      </c>
      <c r="Q46" s="186" t="str">
        <f t="shared" si="17"/>
        <v>Impacto</v>
      </c>
      <c r="R46" s="189" t="s">
        <v>309</v>
      </c>
      <c r="S46" s="188" t="s">
        <v>245</v>
      </c>
      <c r="T46" s="190">
        <f>VLOOKUP(R46&amp;S46,Hoja1!$Q$4:$R$9,2,0)</f>
        <v>0.3</v>
      </c>
      <c r="U46" s="189" t="s">
        <v>246</v>
      </c>
      <c r="V46" s="189" t="s">
        <v>247</v>
      </c>
      <c r="W46" s="189" t="s">
        <v>248</v>
      </c>
      <c r="X46" s="190" t="str">
        <f>IF(Q46="Probabilidad",($J$43*T46),IF(Q46="Impacto"," "))</f>
        <v xml:space="preserve"> </v>
      </c>
      <c r="Y46" s="190" t="str">
        <f>IF(Z46&lt;=20%,'Tabla probabilidad'!$B$5,IF(Z46&lt;=40%,'Tabla probabilidad'!$B$6,IF(Z46&lt;=60%,'Tabla probabilidad'!$B$7,IF(Z46&lt;=80%,'Tabla probabilidad'!$B$8,IF(Z46&lt;=100%,'Tabla probabilidad'!$B$9)))))</f>
        <v>Baja</v>
      </c>
      <c r="Z46" s="190">
        <f>IF(R46="Preventivo",(J43-(J43*T46)),IF(R46="Detectivo",(J43-(J43*T46)),IF(R46="Correctivo",(J43))))</f>
        <v>0.4</v>
      </c>
      <c r="AA46" s="344"/>
      <c r="AB46" s="344"/>
      <c r="AC46" s="190" t="str">
        <f t="shared" si="16"/>
        <v>Mayor</v>
      </c>
      <c r="AD46" s="190">
        <f>IF(Q46="Probabilidad",(($M$43-0)),IF(Q46="Impacto",($M$43-($M$43*T46))))</f>
        <v>0.7</v>
      </c>
      <c r="AE46" s="344"/>
      <c r="AF46" s="344"/>
      <c r="AG46" s="341"/>
      <c r="AH46" s="342"/>
      <c r="AI46" s="341"/>
      <c r="AJ46" s="341"/>
      <c r="AK46" s="345"/>
      <c r="AL46" s="345"/>
      <c r="AM46" s="341"/>
      <c r="AN46" s="342"/>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187"/>
      <c r="GF46" s="187"/>
      <c r="GG46" s="187"/>
      <c r="GH46" s="187"/>
      <c r="GI46" s="187"/>
      <c r="GJ46" s="187"/>
      <c r="GK46" s="187"/>
      <c r="GL46" s="187"/>
      <c r="GM46" s="187"/>
      <c r="GN46" s="187"/>
      <c r="GO46" s="187"/>
      <c r="GP46" s="187"/>
      <c r="GQ46" s="187"/>
      <c r="GR46" s="187"/>
      <c r="GS46" s="187"/>
      <c r="GT46" s="187"/>
      <c r="GU46" s="187"/>
      <c r="GV46" s="187"/>
      <c r="GW46" s="187"/>
      <c r="GX46" s="187"/>
      <c r="GY46" s="187"/>
      <c r="GZ46" s="187"/>
      <c r="HA46" s="187"/>
      <c r="HB46" s="187"/>
      <c r="HC46" s="187"/>
      <c r="HD46" s="187"/>
      <c r="HE46" s="187"/>
      <c r="HF46" s="187"/>
      <c r="HG46" s="187"/>
      <c r="HH46" s="187"/>
      <c r="HI46" s="187"/>
      <c r="HJ46" s="187"/>
      <c r="HK46" s="187"/>
      <c r="HL46" s="187"/>
      <c r="HM46" s="187"/>
      <c r="HN46" s="187"/>
      <c r="HO46" s="187"/>
      <c r="HP46" s="187"/>
      <c r="HQ46" s="187"/>
      <c r="HR46" s="187"/>
      <c r="HS46" s="187"/>
      <c r="HT46" s="187"/>
      <c r="HU46" s="187"/>
      <c r="HV46" s="187"/>
      <c r="HW46" s="187"/>
      <c r="HX46" s="187"/>
      <c r="HY46" s="187"/>
      <c r="HZ46" s="187"/>
      <c r="IA46" s="187"/>
      <c r="IB46" s="187"/>
      <c r="IC46" s="187"/>
      <c r="ID46" s="187"/>
      <c r="IE46" s="187"/>
      <c r="IF46" s="187"/>
      <c r="IG46" s="187"/>
      <c r="IH46" s="187"/>
      <c r="II46" s="187"/>
      <c r="IJ46" s="187"/>
      <c r="IK46" s="187"/>
      <c r="IL46" s="187"/>
      <c r="IM46" s="187"/>
      <c r="IN46" s="187"/>
      <c r="IO46" s="187"/>
      <c r="IP46" s="187"/>
      <c r="IQ46" s="187"/>
      <c r="IR46" s="187"/>
      <c r="IS46" s="187"/>
      <c r="IT46" s="187"/>
      <c r="IU46" s="187"/>
      <c r="IV46" s="187"/>
      <c r="IW46" s="187"/>
      <c r="IX46" s="187"/>
      <c r="IY46" s="187"/>
      <c r="IZ46" s="187"/>
      <c r="JA46" s="187"/>
      <c r="JB46" s="187"/>
      <c r="JC46" s="187"/>
      <c r="JD46" s="187"/>
      <c r="JE46" s="187"/>
      <c r="JF46" s="187"/>
      <c r="JG46" s="187"/>
      <c r="JH46" s="187"/>
      <c r="JI46" s="187"/>
      <c r="JJ46" s="187"/>
      <c r="JK46" s="187"/>
      <c r="JL46" s="187"/>
      <c r="JM46" s="187"/>
      <c r="JN46" s="187"/>
      <c r="JO46" s="187"/>
      <c r="JP46" s="187"/>
      <c r="JQ46" s="187"/>
      <c r="JR46" s="187"/>
      <c r="JS46" s="187"/>
      <c r="JT46" s="187"/>
      <c r="JU46" s="187"/>
      <c r="JV46" s="187"/>
      <c r="JW46" s="187"/>
      <c r="JX46" s="187"/>
      <c r="JY46" s="187"/>
      <c r="JZ46" s="187"/>
      <c r="KA46" s="187"/>
      <c r="KB46" s="187"/>
      <c r="KC46" s="187"/>
      <c r="KD46" s="187"/>
      <c r="KE46" s="187"/>
      <c r="KF46" s="187"/>
      <c r="KG46" s="187"/>
      <c r="KH46" s="187"/>
      <c r="KI46" s="187"/>
      <c r="KJ46" s="187"/>
      <c r="KK46" s="187"/>
      <c r="KL46" s="187"/>
    </row>
    <row r="47" spans="1:298" ht="40.200000000000003" customHeight="1" x14ac:dyDescent="0.25">
      <c r="A47" s="193">
        <v>9</v>
      </c>
      <c r="B47" s="193" t="s">
        <v>331</v>
      </c>
      <c r="C47" s="194" t="s">
        <v>281</v>
      </c>
      <c r="D47" s="196" t="s">
        <v>332</v>
      </c>
      <c r="E47" s="193" t="s">
        <v>333</v>
      </c>
      <c r="F47" s="193" t="s">
        <v>334</v>
      </c>
      <c r="G47" s="194" t="s">
        <v>321</v>
      </c>
      <c r="H47" s="193">
        <v>4</v>
      </c>
      <c r="I47" s="193" t="str">
        <f>IF(H47&lt;=2,'Tabla probabilidad'!$B$5,IF(H47&lt;=24,'Tabla probabilidad'!$B$6,IF(H47&lt;=500,'Tabla probabilidad'!$B$7,IF(H47&lt;=5000,'Tabla probabilidad'!$B$8,IF(H47&gt;5000,'Tabla probabilidad'!$B$9)))))</f>
        <v>Baja</v>
      </c>
      <c r="J47" s="195">
        <f>IF(H47&lt;=2,'Tabla probabilidad'!$D$5,IF(H47&lt;=24,'Tabla probabilidad'!$D$6,IF(H47&lt;=500,'Tabla probabilidad'!$D$7,IF(H47&lt;=5000,'Tabla probabilidad'!$D$8,IF(H47&gt;5000,'Tabla probabilidad'!$D$9)))))</f>
        <v>0.4</v>
      </c>
      <c r="K47" s="194" t="s">
        <v>296</v>
      </c>
      <c r="L47" s="193" t="str">
        <f>IF(K47="El riesgo afecta la imagen de alguna área de la organización","Leve",IF(K47="El riesgo afecta la imagen de la entidad internamente, de conocimiento general, nivel interno, alta dirección, contratista y/o de provedores","Menor",IF(K47="El riesgo afecta la imagen de la entidad con algunos usuarios de relevancia frente al logro de los objetivos","Moderado",IF(K47="El riesgo afecta la imagen de de la entidad con efecto publicitario sostenido a nivel del sector justicia","Mayor",IF(K47="El riesgo afecta la imagen de la entidad a nivel nacional, con efecto publicitarios sostenible a nivel país","Catastrófico",IF(K47="Impacto que afecte la ejecución presupuestal en un valor ≥0,5%.","Leve",IF(K47="Impacto que afecte la ejecución presupuestal en un valor ≥1%.","Menor",IF(K47="Impacto que afecte la ejecución presupuestal en un valor ≥5%.","Moderado",IF(K47="Impacto que afecte la ejecución presupuestal en un valor ≥20%.","Mayor",IF(K47="Impacto que afecte la ejecución presupuestal en un valor ≥50%.","Catastrófico",IF(K47="Incumplimiento máximo del 5% de la meta planeada","Leve",IF(K47="Incumplimiento máximo del 15% de la meta planeada","Menor",IF(K47="Incumplimiento máximo del 20% de la meta planeada","Moderado",IF(K47="Incumplimiento máximo del 50% de la meta planeada","Mayor",IF(K47="Incumplimiento máximo del 80% de la meta planeada","Catastrófico",IF(K47="Cualquier afectación a la violacion de los derechos de los ciudadanos se considera con consecuencias altas","Mayor",IF(K47="Cualquier afectación a la violacion de los derechos de los ciudadanos se considera con consecuencias desastrosas","Catastrófico",IF(K47="Afecta la Prestación del Servicio de Administración de Justicia en 5%","Leve",IF(K47="Afecta la Prestación del Servicio de Administración de Justicia en 10%","Menor",IF(K47="Afecta la Prestación del Servicio de Administración de Justicia en 15%","Moderado",IF(K47="Afecta la Prestación del Servicio de Administración de Justicia en 20%","Mayor",IF(K47="Afecta la Prestación del Servicio de Administración de Justicia en más del 50%","Catastrófico",IF(K47="Cualquier acto indebido de los servidores judiciales genera altas consecuencias para la entidad","Mayor",IF(K47="Cualquier acto indebido de los servidores judiciales genera consecuencias desastrosas para la entidad","Catastrófico",IF(K47="Si el hecho llegara a presentarse, tendría consecuencias o efectos mínimos sobre la entidad","Leve",IF(K47="Si el hecho llegara a presentarse, tendría bajo impacto o efecto sobre la entidad","Menor",IF(K47="Si el hecho llegara a presentarse, tendría medianas consecuencias o efectos sobre la entidad","Moderado",IF(K47="Si el hecho llegara a presentarse, tendría altas consecuencias o efectos sobre la entidad","Mayor",IF(K47="Si el hecho llegara a presentarse, tendría desastrosas consecuencias o efectos sobre la entidad","Catastrófico")))))))))))))))))))))))))))))</f>
        <v>Mayor</v>
      </c>
      <c r="M47" s="193" t="str">
        <f>IF(K47="El riesgo afecta la imagen de alguna área de la organización","20%",IF(K47="El riesgo afecta la imagen de la entidad internamente, de conocimiento general, nivel interno, alta dirección, contratista y/o de provedores","40%",IF(K47="El riesgo afecta la imagen de la entidad con algunos usuarios de relevancia frente al logro de los objetivos","60%",IF(K47="El riesgo afecta la imagen de de la entidad con efecto publicitario sostenido a nivel del sector justicia","80%",IF(K47="El riesgo afecta la imagen de la entidad a nivel nacional, con efecto publicitarios sostenible a nivel país","100%",IF(K47="Impacto que afecte la ejecución presupuestal en un valor ≥0,5%.","20%",IF(K47="Impacto que afecte la ejecución presupuestal en un valor ≥1%.","40%",IF(K47="Impacto que afecte la ejecución presupuestal en un valor ≥5%.","60%",IF(K47="Impacto que afecte la ejecución presupuestal en un valor ≥20%.","80%",IF(K47="Impacto que afecte la ejecución presupuestal en un valor ≥50%.","100%",IF(K47="Incumplimiento máximo del 5% de la meta planeada","20%",IF(K47="Incumplimiento máximo del 15% de la meta planeada","40%",IF(K47="Incumplimiento máximo del 20% de la meta planeada","60%",IF(K47="Incumplimiento máximo del 50% de la meta planeada","80%",IF(K47="Incumplimiento máximo del 80% de la meta planeada","100%",IF(K47="Cualquier afectación a la violacion de los derechos de los ciudadanos se considera con consecuencias altas","80%",IF(K47="Cualquier afectación a la violacion de los derechos de los ciudadanos se considera con consecuencias desastrosas","100%",IF(K47="Afecta la Prestación del Servicio de Administración de Justicia en 5%","20%",IF(K47="Afecta la Prestación del Servicio de Administración de Justicia en 10%","40%",IF(K47="Afecta la Prestación del Servicio de Administración de Justicia en 15%","60%",IF(K47="Afecta la Prestación del Servicio de Administración de Justicia en 20%","80%",IF(K47="Afecta la Prestación del Servicio de Administración de Justicia en más del 50%","100%",IF(K47="Cualquier acto indebido de los servidores judiciales genera altas consecuencias para la entidad","80%",IF(K47="Cualquier acto indebido de los servidores judiciales genera consecuencias desastrosas para la entidad","100%",IF(K47="Si el hecho llegara a presentarse, tendría consecuencias o efectos mínimos sobre la entidad","20%",IF(K47="Si el hecho llegara a presentarse, tendría bajo impacto o efecto sobre la entidad","40%",IF(K47="Si el hecho llegara a presentarse, tendría medianas consecuencias o efectos sobre la entidad","60%",IF(K47="Si el hecho llegara a presentarse, tendría altas consecuencias o efectos sobre la entidad","80%",IF(K47="Si el hecho llegara a presentarse, tendría desastrosas consecuencias o efectos sobre la entidad","100%")))))))))))))))))))))))))))))</f>
        <v>80%</v>
      </c>
      <c r="N47" s="193" t="str">
        <f>VLOOKUP((I47&amp;L47),Hoja1!$B$4:$C$28,2,0)</f>
        <v xml:space="preserve">Alto </v>
      </c>
      <c r="O47" s="188">
        <v>1</v>
      </c>
      <c r="P47" s="191" t="s">
        <v>323</v>
      </c>
      <c r="Q47" s="186" t="str">
        <f t="shared" si="17"/>
        <v>Impacto</v>
      </c>
      <c r="R47" s="189" t="s">
        <v>309</v>
      </c>
      <c r="S47" s="188" t="s">
        <v>245</v>
      </c>
      <c r="T47" s="190">
        <f>VLOOKUP(R47&amp;S47,Hoja1!$Q$4:$R$9,2,0)</f>
        <v>0.3</v>
      </c>
      <c r="U47" s="189" t="s">
        <v>315</v>
      </c>
      <c r="V47" s="189" t="s">
        <v>247</v>
      </c>
      <c r="W47" s="189" t="s">
        <v>312</v>
      </c>
      <c r="X47" s="190" t="str">
        <f>IF(Q47="Probabilidad",($J$47*T47),IF(Q47="Impacto"," "))</f>
        <v xml:space="preserve"> </v>
      </c>
      <c r="Y47" s="190" t="str">
        <f>IF(Z47&lt;=20%,'Tabla probabilidad'!$B$5,IF(Z47&lt;=40%,'Tabla probabilidad'!$B$6,IF(Z47&lt;=60%,'Tabla probabilidad'!$B$7,IF(Z47&lt;=80%,'Tabla probabilidad'!$B$8,IF(Z47&lt;=100%,'Tabla probabilidad'!$B$9)))))</f>
        <v>Baja</v>
      </c>
      <c r="Z47" s="190">
        <f>IF(R47="Preventivo",(J47-(J47*T47)),IF(R47="Detectivo",(J47-(J47*T47)),IF(R47="Correctivo",(J47))))</f>
        <v>0.4</v>
      </c>
      <c r="AA47" s="195" t="str">
        <f>IF(AB47&lt;=20%,'Tabla probabilidad'!$B$5,IF(AB47&lt;=40%,'Tabla probabilidad'!$B$6,IF(AB47&lt;=60%,'Tabla probabilidad'!$B$7,IF(AB47&lt;=80%,'Tabla probabilidad'!$B$8,IF(AB47&lt;=100%,'Tabla probabilidad'!$B$9)))))</f>
        <v>Baja</v>
      </c>
      <c r="AB47" s="195">
        <f>AVERAGE(Z47:Z47)</f>
        <v>0.4</v>
      </c>
      <c r="AC47" s="190" t="str">
        <f t="shared" si="16"/>
        <v>Moderado</v>
      </c>
      <c r="AD47" s="190">
        <f>IF(Q47="Probabilidad",(($M$47-0)),IF(Q47="Impacto",($M$47-($M$47*T47))))</f>
        <v>0.56000000000000005</v>
      </c>
      <c r="AE47" s="195" t="str">
        <f>IF(AF47&lt;=20%,"Leve",IF(AF47&lt;=40%,"Menor",IF(AF47&lt;=60%,"Moderado",IF(AF47&lt;=80%,"Mayor",IF(AF47&lt;=100%,"Catastrófico")))))</f>
        <v>Moderado</v>
      </c>
      <c r="AF47" s="195">
        <f>AVERAGE(AD47:AD47)</f>
        <v>0.56000000000000005</v>
      </c>
      <c r="AG47" s="193" t="str">
        <f>VLOOKUP(AA47&amp;AE47,Hoja1!$B$4:$C$28,2,0)</f>
        <v>Moderado</v>
      </c>
      <c r="AH47" s="194" t="s">
        <v>249</v>
      </c>
      <c r="AI47" s="193" t="s">
        <v>250</v>
      </c>
      <c r="AJ47" s="193" t="s">
        <v>324</v>
      </c>
      <c r="AK47" s="197">
        <v>44560</v>
      </c>
      <c r="AL47" s="197">
        <v>44377</v>
      </c>
      <c r="AM47" s="193" t="s">
        <v>250</v>
      </c>
      <c r="AN47" s="194" t="s">
        <v>252</v>
      </c>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7"/>
      <c r="GE47" s="187"/>
      <c r="GF47" s="187"/>
      <c r="GG47" s="187"/>
      <c r="GH47" s="187"/>
      <c r="GI47" s="187"/>
      <c r="GJ47" s="187"/>
      <c r="GK47" s="187"/>
      <c r="GL47" s="187"/>
      <c r="GM47" s="187"/>
      <c r="GN47" s="187"/>
      <c r="GO47" s="187"/>
      <c r="GP47" s="187"/>
      <c r="GQ47" s="187"/>
      <c r="GR47" s="187"/>
      <c r="GS47" s="187"/>
      <c r="GT47" s="187"/>
      <c r="GU47" s="187"/>
      <c r="GV47" s="187"/>
      <c r="GW47" s="187"/>
      <c r="GX47" s="187"/>
      <c r="GY47" s="187"/>
      <c r="GZ47" s="187"/>
      <c r="HA47" s="187"/>
      <c r="HB47" s="187"/>
      <c r="HC47" s="187"/>
      <c r="HD47" s="187"/>
      <c r="HE47" s="187"/>
      <c r="HF47" s="187"/>
      <c r="HG47" s="187"/>
      <c r="HH47" s="187"/>
      <c r="HI47" s="187"/>
      <c r="HJ47" s="187"/>
      <c r="HK47" s="187"/>
      <c r="HL47" s="187"/>
      <c r="HM47" s="187"/>
      <c r="HN47" s="187"/>
      <c r="HO47" s="187"/>
      <c r="HP47" s="187"/>
      <c r="HQ47" s="187"/>
      <c r="HR47" s="187"/>
      <c r="HS47" s="187"/>
      <c r="HT47" s="187"/>
      <c r="HU47" s="187"/>
      <c r="HV47" s="187"/>
      <c r="HW47" s="187"/>
      <c r="HX47" s="187"/>
      <c r="HY47" s="187"/>
      <c r="HZ47" s="187"/>
      <c r="IA47" s="187"/>
      <c r="IB47" s="187"/>
      <c r="IC47" s="187"/>
      <c r="ID47" s="187"/>
      <c r="IE47" s="187"/>
      <c r="IF47" s="187"/>
      <c r="IG47" s="187"/>
      <c r="IH47" s="187"/>
      <c r="II47" s="187"/>
      <c r="IJ47" s="187"/>
      <c r="IK47" s="187"/>
      <c r="IL47" s="187"/>
      <c r="IM47" s="187"/>
      <c r="IN47" s="187"/>
      <c r="IO47" s="187"/>
      <c r="IP47" s="187"/>
      <c r="IQ47" s="187"/>
      <c r="IR47" s="187"/>
      <c r="IS47" s="187"/>
      <c r="IT47" s="187"/>
      <c r="IU47" s="187"/>
      <c r="IV47" s="187"/>
      <c r="IW47" s="187"/>
      <c r="IX47" s="187"/>
      <c r="IY47" s="187"/>
      <c r="IZ47" s="187"/>
      <c r="JA47" s="187"/>
      <c r="JB47" s="187"/>
      <c r="JC47" s="187"/>
      <c r="JD47" s="187"/>
      <c r="JE47" s="187"/>
      <c r="JF47" s="187"/>
      <c r="JG47" s="187"/>
      <c r="JH47" s="187"/>
      <c r="JI47" s="187"/>
      <c r="JJ47" s="187"/>
      <c r="JK47" s="187"/>
      <c r="JL47" s="187"/>
      <c r="JM47" s="187"/>
      <c r="JN47" s="187"/>
      <c r="JO47" s="187"/>
      <c r="JP47" s="187"/>
      <c r="JQ47" s="187"/>
      <c r="JR47" s="187"/>
      <c r="JS47" s="187"/>
      <c r="JT47" s="187"/>
      <c r="JU47" s="187"/>
      <c r="JV47" s="187"/>
      <c r="JW47" s="187"/>
      <c r="JX47" s="187"/>
      <c r="JY47" s="187"/>
      <c r="JZ47" s="187"/>
      <c r="KA47" s="187"/>
      <c r="KB47" s="187"/>
      <c r="KC47" s="187"/>
      <c r="KD47" s="187"/>
      <c r="KE47" s="187"/>
      <c r="KF47" s="187"/>
      <c r="KG47" s="187"/>
      <c r="KH47" s="187"/>
      <c r="KI47" s="187"/>
      <c r="KJ47" s="187"/>
      <c r="KK47" s="187"/>
      <c r="KL47" s="187"/>
    </row>
    <row r="48" spans="1:298" ht="40.200000000000003" customHeight="1" x14ac:dyDescent="0.25">
      <c r="A48" s="341">
        <v>10</v>
      </c>
      <c r="B48" s="341" t="s">
        <v>335</v>
      </c>
      <c r="C48" s="342" t="s">
        <v>336</v>
      </c>
      <c r="D48" s="343" t="s">
        <v>337</v>
      </c>
      <c r="E48" s="341" t="s">
        <v>338</v>
      </c>
      <c r="F48" s="341" t="s">
        <v>339</v>
      </c>
      <c r="G48" s="342" t="s">
        <v>241</v>
      </c>
      <c r="H48" s="341">
        <v>12</v>
      </c>
      <c r="I48" s="341" t="str">
        <f>IF(H48&lt;=2,'Tabla probabilidad'!$B$5,IF(H48&lt;=24,'Tabla probabilidad'!$B$6,IF(H48&lt;=500,'Tabla probabilidad'!$B$7,IF(H48&lt;=5000,'Tabla probabilidad'!$B$8,IF(H48&gt;5000,'Tabla probabilidad'!$B$9)))))</f>
        <v>Baja</v>
      </c>
      <c r="J48" s="344">
        <f>IF(H48&lt;=2,'Tabla probabilidad'!$D$5,IF(H48&lt;=24,'Tabla probabilidad'!$D$6,IF(H48&lt;=500,'Tabla probabilidad'!$D$7,IF(H48&lt;=5000,'Tabla probabilidad'!$D$8,IF(H48&gt;5000,'Tabla probabilidad'!$D$9)))))</f>
        <v>0.4</v>
      </c>
      <c r="K48" s="342" t="s">
        <v>340</v>
      </c>
      <c r="L48" s="341" t="str">
        <f>IF(K48="El riesgo afecta la imagen de alguna área de la organización","Leve",IF(K48="El riesgo afecta la imagen de la entidad internamente, de conocimiento general, nivel interno, alta dirección, contratista y/o de provedores","Menor",IF(K48="El riesgo afecta la imagen de la entidad con algunos usuarios de relevancia frente al logro de los objetivos","Moderado",IF(K48="El riesgo afecta la imagen de de la entidad con efecto publicitario sostenido a nivel del sector justicia","Mayor",IF(K48="El riesgo afecta la imagen de la entidad a nivel nacional, con efecto publicitarios sostenible a nivel país","Catastrófico",IF(K48="Impacto que afecte la ejecución presupuestal en un valor ≥0,5%.","Leve",IF(K48="Impacto que afecte la ejecución presupuestal en un valor ≥1%.","Menor",IF(K48="Impacto que afecte la ejecución presupuestal en un valor ≥5%.","Moderado",IF(K48="Impacto que afecte la ejecución presupuestal en un valor ≥20%.","Mayor",IF(K48="Impacto que afecte la ejecución presupuestal en un valor ≥50%.","Catastrófico",IF(K48="Incumplimiento máximo del 5% de la meta planeada","Leve",IF(K48="Incumplimiento máximo del 15% de la meta planeada","Menor",IF(K48="Incumplimiento máximo del 20% de la meta planeada","Moderado",IF(K48="Incumplimiento máximo del 50% de la meta planeada","Mayor",IF(K48="Incumplimiento máximo del 80% de la meta planeada","Catastrófico",IF(K48="Cualquier afectación a la violacion de los derechos de los ciudadanos se considera con consecuencias altas","Mayor",IF(K48="Cualquier afectación a la violacion de los derechos de los ciudadanos se considera con consecuencias desastrosas","Catastrófico",IF(K48="Afecta la Prestación del Servicio de Administración de Justicia en 5%","Leve",IF(K48="Afecta la Prestación del Servicio de Administración de Justicia en 10%","Menor",IF(K48="Afecta la Prestación del Servicio de Administración de Justicia en 15%","Moderado",IF(K48="Afecta la Prestación del Servicio de Administración de Justicia en 20%","Mayor",IF(K48="Afecta la Prestación del Servicio de Administración de Justicia en más del 50%","Catastrófico",IF(K48="Cualquier acto indebido de los servidores judiciales genera altas consecuencias para la entidad","Mayor",IF(K48="Cualquier acto indebido de los servidores judiciales genera consecuencias desastrosas para la entidad","Catastrófico",IF(K48="Si el hecho llegara a presentarse, tendría consecuencias o efectos mínimos sobre la entidad","Leve",IF(K48="Si el hecho llegara a presentarse, tendría bajo impacto o efecto sobre la entidad","Menor",IF(K48="Si el hecho llegara a presentarse, tendría medianas consecuencias o efectos sobre la entidad","Moderado",IF(K48="Si el hecho llegara a presentarse, tendría altas consecuencias o efectos sobre la entidad","Mayor",IF(K48="Si el hecho llegara a presentarse, tendría desastrosas consecuencias o efectos sobre la entidad","Catastrófico")))))))))))))))))))))))))))))</f>
        <v>Moderado</v>
      </c>
      <c r="M48" s="341" t="str">
        <f>IF(K48="El riesgo afecta la imagen de alguna área de la organización","20%",IF(K48="El riesgo afecta la imagen de la entidad internamente, de conocimiento general, nivel interno, alta dirección, contratista y/o de provedores","40%",IF(K48="El riesgo afecta la imagen de la entidad con algunos usuarios de relevancia frente al logro de los objetivos","60%",IF(K48="El riesgo afecta la imagen de de la entidad con efecto publicitario sostenido a nivel del sector justicia","80%",IF(K48="El riesgo afecta la imagen de la entidad a nivel nacional, con efecto publicitarios sostenible a nivel país","100%",IF(K48="Impacto que afecte la ejecución presupuestal en un valor ≥0,5%.","20%",IF(K48="Impacto que afecte la ejecución presupuestal en un valor ≥1%.","40%",IF(K48="Impacto que afecte la ejecución presupuestal en un valor ≥5%.","60%",IF(K48="Impacto que afecte la ejecución presupuestal en un valor ≥20%.","80%",IF(K48="Impacto que afecte la ejecución presupuestal en un valor ≥50%.","100%",IF(K48="Incumplimiento máximo del 5% de la meta planeada","20%",IF(K48="Incumplimiento máximo del 15% de la meta planeada","40%",IF(K48="Incumplimiento máximo del 20% de la meta planeada","60%",IF(K48="Incumplimiento máximo del 50% de la meta planeada","80%",IF(K48="Incumplimiento máximo del 80% de la meta planeada","100%",IF(K48="Cualquier afectación a la violacion de los derechos de los ciudadanos se considera con consecuencias altas","80%",IF(K48="Cualquier afectación a la violacion de los derechos de los ciudadanos se considera con consecuencias desastrosas","100%",IF(K48="Afecta la Prestación del Servicio de Administración de Justicia en 5%","20%",IF(K48="Afecta la Prestación del Servicio de Administración de Justicia en 10%","40%",IF(K48="Afecta la Prestación del Servicio de Administración de Justicia en 15%","60%",IF(K48="Afecta la Prestación del Servicio de Administración de Justicia en 20%","80%",IF(K48="Afecta la Prestación del Servicio de Administración de Justicia en más del 50%","100%",IF(K48="Cualquier acto indebido de los servidores judiciales genera altas consecuencias para la entidad","80%",IF(K48="Cualquier acto indebido de los servidores judiciales genera consecuencias desastrosas para la entidad","100%",IF(K48="Si el hecho llegara a presentarse, tendría consecuencias o efectos mínimos sobre la entidad","20%",IF(K48="Si el hecho llegara a presentarse, tendría bajo impacto o efecto sobre la entidad","40%",IF(K48="Si el hecho llegara a presentarse, tendría medianas consecuencias o efectos sobre la entidad","60%",IF(K48="Si el hecho llegara a presentarse, tendría altas consecuencias o efectos sobre la entidad","80%",IF(K48="Si el hecho llegara a presentarse, tendría desastrosas consecuencias o efectos sobre la entidad","100%")))))))))))))))))))))))))))))</f>
        <v>60%</v>
      </c>
      <c r="N48" s="341" t="str">
        <f>VLOOKUP((I48&amp;L48),Hoja1!$B$4:$C$28,2,0)</f>
        <v>Moderado</v>
      </c>
      <c r="O48" s="188">
        <v>1</v>
      </c>
      <c r="P48" s="192" t="s">
        <v>341</v>
      </c>
      <c r="Q48" s="186" t="s">
        <v>342</v>
      </c>
      <c r="R48" s="189" t="s">
        <v>244</v>
      </c>
      <c r="S48" s="188" t="s">
        <v>343</v>
      </c>
      <c r="T48" s="190">
        <f>VLOOKUP(R48&amp;S48,Hoja1!$Q$4:$R$9,2,0)</f>
        <v>0.5</v>
      </c>
      <c r="U48" s="189" t="s">
        <v>246</v>
      </c>
      <c r="V48" s="189" t="s">
        <v>247</v>
      </c>
      <c r="W48" s="189" t="s">
        <v>248</v>
      </c>
      <c r="X48" s="190">
        <f>IF(Q48="Probabilidad",($J$52*T48),IF(Q48="Impacto"," "))</f>
        <v>0.2</v>
      </c>
      <c r="Y48" s="190" t="str">
        <f>IF(Z48&lt;=20%,'Tabla probabilidad'!$B$5,IF(Z48&lt;=40%,'Tabla probabilidad'!$B$6,IF(Z48&lt;=60%,'Tabla probabilidad'!$B$7,IF(Z48&lt;=80%,'Tabla probabilidad'!$B$8,IF(Z48&lt;=100%,'Tabla probabilidad'!$B$9)))))</f>
        <v>Muy Baja</v>
      </c>
      <c r="Z48" s="190">
        <f>IF(R48="Preventivo",(J48-(J48*T48)),IF(R48="Detectivo",(J48-(J48*T48)),IF(R48="Correctivo",(J48))))</f>
        <v>0.2</v>
      </c>
      <c r="AA48" s="344" t="str">
        <f>IF(AB48&lt;=20%,'Tabla probabilidad'!$B$5,IF(AB48&lt;=40%,'Tabla probabilidad'!$B$6,IF(AB48&lt;=60%,'Tabla probabilidad'!$B$7,IF(AB48&lt;=80%,'Tabla probabilidad'!$B$8,IF(AB48&lt;=100%,'Tabla probabilidad'!$B$9)))))</f>
        <v>Baja</v>
      </c>
      <c r="AB48" s="344">
        <f>AVERAGE(Z48:Z51)</f>
        <v>0.22500000000000001</v>
      </c>
      <c r="AC48" s="190" t="str">
        <f t="shared" ref="AC48:AC51" si="20">IF(AD48&lt;=20%,"Leve",IF(AD48&lt;=40%,"Menor",IF(AD48&lt;=60%,"Moderado",IF(AD48&lt;=80%,"Mayor",IF(AD48&lt;=100%,"Catastrófico")))))</f>
        <v>Moderado</v>
      </c>
      <c r="AD48" s="190">
        <f>IF(Q48="Probabilidad",(($M$52-0)),IF(Q48="Impacto",($M$52-($M$52*T48))))</f>
        <v>0.6</v>
      </c>
      <c r="AE48" s="344" t="str">
        <f>IF(AF48&lt;=20%,"Leve",IF(AF48&lt;=40%,"Menor",IF(AF48&lt;=60%,"Moderado",IF(AF48&lt;=80%,"Mayor",IF(AF48&lt;=100%,"Catastrófico")))))</f>
        <v>Moderado</v>
      </c>
      <c r="AF48" s="344">
        <f>AVERAGE(AD48:AD51)</f>
        <v>0.6</v>
      </c>
      <c r="AG48" s="341" t="str">
        <f>VLOOKUP(AA48&amp;AE48,Hoja1!$B$4:$C$28,2,0)</f>
        <v>Moderado</v>
      </c>
      <c r="AH48" s="342" t="s">
        <v>264</v>
      </c>
      <c r="AI48" s="337" t="s">
        <v>250</v>
      </c>
      <c r="AJ48" s="337" t="s">
        <v>344</v>
      </c>
      <c r="AK48" s="375">
        <v>44561</v>
      </c>
      <c r="AL48" s="375">
        <v>44377</v>
      </c>
      <c r="AM48" s="337" t="s">
        <v>250</v>
      </c>
      <c r="AN48" s="339" t="s">
        <v>252</v>
      </c>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187"/>
      <c r="CV48" s="187"/>
      <c r="CW48" s="187"/>
      <c r="CX48" s="187"/>
      <c r="CY48" s="187"/>
      <c r="CZ48" s="187"/>
      <c r="DA48" s="187"/>
      <c r="DB48" s="187"/>
      <c r="DC48" s="187"/>
      <c r="DD48" s="187"/>
      <c r="DE48" s="187"/>
      <c r="DF48" s="187"/>
      <c r="DG48" s="187"/>
      <c r="DH48" s="187"/>
      <c r="DI48" s="187"/>
      <c r="DJ48" s="187"/>
      <c r="DK48" s="187"/>
      <c r="DL48" s="187"/>
      <c r="DM48" s="187"/>
      <c r="DN48" s="187"/>
      <c r="DO48" s="187"/>
      <c r="DP48" s="187"/>
      <c r="DQ48" s="187"/>
      <c r="DR48" s="187"/>
      <c r="DS48" s="187"/>
      <c r="DT48" s="187"/>
      <c r="DU48" s="187"/>
      <c r="DV48" s="187"/>
      <c r="DW48" s="187"/>
      <c r="DX48" s="187"/>
      <c r="DY48" s="187"/>
      <c r="DZ48" s="187"/>
      <c r="EA48" s="187"/>
      <c r="EB48" s="187"/>
      <c r="EC48" s="187"/>
      <c r="ED48" s="187"/>
      <c r="EE48" s="187"/>
      <c r="EF48" s="187"/>
      <c r="EG48" s="187"/>
      <c r="EH48" s="187"/>
      <c r="EI48" s="187"/>
      <c r="EJ48" s="187"/>
      <c r="EK48" s="187"/>
      <c r="EL48" s="187"/>
      <c r="EM48" s="187"/>
      <c r="EN48" s="187"/>
      <c r="EO48" s="187"/>
      <c r="EP48" s="187"/>
      <c r="EQ48" s="187"/>
      <c r="ER48" s="187"/>
      <c r="ES48" s="187"/>
      <c r="ET48" s="187"/>
      <c r="EU48" s="187"/>
      <c r="EV48" s="187"/>
      <c r="EW48" s="187"/>
      <c r="EX48" s="187"/>
      <c r="EY48" s="187"/>
      <c r="EZ48" s="187"/>
      <c r="FA48" s="187"/>
      <c r="FB48" s="187"/>
      <c r="FC48" s="187"/>
      <c r="FD48" s="187"/>
      <c r="FE48" s="187"/>
      <c r="FF48" s="187"/>
      <c r="FG48" s="187"/>
      <c r="FH48" s="187"/>
      <c r="FI48" s="187"/>
      <c r="FJ48" s="187"/>
      <c r="FK48" s="187"/>
      <c r="FL48" s="187"/>
      <c r="FM48" s="187"/>
      <c r="FN48" s="187"/>
      <c r="FO48" s="187"/>
      <c r="FP48" s="187"/>
      <c r="FQ48" s="187"/>
      <c r="FR48" s="187"/>
      <c r="FS48" s="187"/>
      <c r="FT48" s="187"/>
      <c r="FU48" s="187"/>
      <c r="FV48" s="187"/>
      <c r="FW48" s="187"/>
      <c r="FX48" s="187"/>
      <c r="FY48" s="187"/>
      <c r="FZ48" s="187"/>
      <c r="GA48" s="187"/>
      <c r="GB48" s="187"/>
      <c r="GC48" s="187"/>
      <c r="GD48" s="187"/>
      <c r="GE48" s="187"/>
      <c r="GF48" s="187"/>
      <c r="GG48" s="187"/>
      <c r="GH48" s="187"/>
      <c r="GI48" s="187"/>
      <c r="GJ48" s="187"/>
      <c r="GK48" s="187"/>
      <c r="GL48" s="187"/>
      <c r="GM48" s="187"/>
      <c r="GN48" s="187"/>
      <c r="GO48" s="187"/>
      <c r="GP48" s="187"/>
      <c r="GQ48" s="187"/>
      <c r="GR48" s="187"/>
      <c r="GS48" s="187"/>
      <c r="GT48" s="187"/>
      <c r="GU48" s="187"/>
      <c r="GV48" s="187"/>
      <c r="GW48" s="187"/>
      <c r="GX48" s="187"/>
      <c r="GY48" s="187"/>
      <c r="GZ48" s="187"/>
      <c r="HA48" s="187"/>
      <c r="HB48" s="187"/>
      <c r="HC48" s="187"/>
      <c r="HD48" s="187"/>
      <c r="HE48" s="187"/>
      <c r="HF48" s="187"/>
      <c r="HG48" s="187"/>
      <c r="HH48" s="187"/>
      <c r="HI48" s="187"/>
      <c r="HJ48" s="187"/>
      <c r="HK48" s="187"/>
      <c r="HL48" s="187"/>
      <c r="HM48" s="187"/>
      <c r="HN48" s="187"/>
      <c r="HO48" s="187"/>
      <c r="HP48" s="187"/>
      <c r="HQ48" s="187"/>
      <c r="HR48" s="187"/>
      <c r="HS48" s="187"/>
      <c r="HT48" s="187"/>
      <c r="HU48" s="187"/>
      <c r="HV48" s="187"/>
      <c r="HW48" s="187"/>
      <c r="HX48" s="187"/>
      <c r="HY48" s="187"/>
      <c r="HZ48" s="187"/>
      <c r="IA48" s="187"/>
      <c r="IB48" s="187"/>
      <c r="IC48" s="187"/>
      <c r="ID48" s="187"/>
      <c r="IE48" s="187"/>
      <c r="IF48" s="187"/>
      <c r="IG48" s="187"/>
      <c r="IH48" s="187"/>
      <c r="II48" s="187"/>
      <c r="IJ48" s="187"/>
      <c r="IK48" s="187"/>
      <c r="IL48" s="187"/>
      <c r="IM48" s="187"/>
      <c r="IN48" s="187"/>
      <c r="IO48" s="187"/>
      <c r="IP48" s="187"/>
      <c r="IQ48" s="187"/>
      <c r="IR48" s="187"/>
      <c r="IS48" s="187"/>
      <c r="IT48" s="187"/>
      <c r="IU48" s="187"/>
      <c r="IV48" s="187"/>
      <c r="IW48" s="187"/>
      <c r="IX48" s="187"/>
      <c r="IY48" s="187"/>
      <c r="IZ48" s="187"/>
      <c r="JA48" s="187"/>
      <c r="JB48" s="187"/>
      <c r="JC48" s="187"/>
      <c r="JD48" s="187"/>
      <c r="JE48" s="187"/>
      <c r="JF48" s="187"/>
      <c r="JG48" s="187"/>
      <c r="JH48" s="187"/>
      <c r="JI48" s="187"/>
      <c r="JJ48" s="187"/>
      <c r="JK48" s="187"/>
      <c r="JL48" s="187"/>
      <c r="JM48" s="187"/>
      <c r="JN48" s="187"/>
      <c r="JO48" s="187"/>
      <c r="JP48" s="187"/>
      <c r="JQ48" s="187"/>
      <c r="JR48" s="187"/>
      <c r="JS48" s="187"/>
      <c r="JT48" s="187"/>
      <c r="JU48" s="187"/>
      <c r="JV48" s="187"/>
      <c r="JW48" s="187"/>
      <c r="JX48" s="187"/>
      <c r="JY48" s="187"/>
      <c r="JZ48" s="187"/>
      <c r="KA48" s="187"/>
      <c r="KB48" s="187"/>
      <c r="KC48" s="187"/>
      <c r="KD48" s="187"/>
      <c r="KE48" s="187"/>
      <c r="KF48" s="187"/>
      <c r="KG48" s="187"/>
      <c r="KH48" s="187"/>
      <c r="KI48" s="187"/>
      <c r="KJ48" s="187"/>
      <c r="KK48" s="187"/>
      <c r="KL48" s="187"/>
    </row>
    <row r="49" spans="1:298" ht="40.200000000000003" customHeight="1" x14ac:dyDescent="0.25">
      <c r="A49" s="341"/>
      <c r="B49" s="341"/>
      <c r="C49" s="342"/>
      <c r="D49" s="343"/>
      <c r="E49" s="341"/>
      <c r="F49" s="341"/>
      <c r="G49" s="342"/>
      <c r="H49" s="341"/>
      <c r="I49" s="341"/>
      <c r="J49" s="344"/>
      <c r="K49" s="342"/>
      <c r="L49" s="341"/>
      <c r="M49" s="341"/>
      <c r="N49" s="341"/>
      <c r="O49" s="188">
        <v>2</v>
      </c>
      <c r="P49" s="192" t="s">
        <v>345</v>
      </c>
      <c r="Q49" s="186" t="s">
        <v>342</v>
      </c>
      <c r="R49" s="189" t="s">
        <v>244</v>
      </c>
      <c r="S49" s="188" t="s">
        <v>245</v>
      </c>
      <c r="T49" s="190">
        <f>VLOOKUP(R49&amp;S49,Hoja1!$Q$4:$R$9,2,0)</f>
        <v>0.45</v>
      </c>
      <c r="U49" s="189" t="s">
        <v>246</v>
      </c>
      <c r="V49" s="189" t="s">
        <v>247</v>
      </c>
      <c r="W49" s="189" t="s">
        <v>248</v>
      </c>
      <c r="X49" s="190">
        <f>IF(Q49="Probabilidad",($J$52*T49),IF(Q49="Impacto"," "))</f>
        <v>0.18000000000000002</v>
      </c>
      <c r="Y49" s="190" t="str">
        <f>IF(Z49&lt;=20%,'Tabla probabilidad'!$B$5,IF(Z49&lt;=40%,'Tabla probabilidad'!$B$6,IF(Z49&lt;=60%,'Tabla probabilidad'!$B$7,IF(Z49&lt;=80%,'Tabla probabilidad'!$B$8,IF(Z49&lt;=100%,'Tabla probabilidad'!$B$9)))))</f>
        <v>Baja</v>
      </c>
      <c r="Z49" s="190">
        <f>IF(R49="Preventivo",(J48-(J48*T49)),IF(R49="Detectivo",(J48-(J48*T49)),IF(R49="Correctivo",(J48))))</f>
        <v>0.22</v>
      </c>
      <c r="AA49" s="344"/>
      <c r="AB49" s="344"/>
      <c r="AC49" s="190" t="str">
        <f t="shared" si="20"/>
        <v>Moderado</v>
      </c>
      <c r="AD49" s="190">
        <f>IF(Q49="Probabilidad",(($M$52-0)),IF(Q49="Impacto",($M$52-($M$52*T49))))</f>
        <v>0.6</v>
      </c>
      <c r="AE49" s="344"/>
      <c r="AF49" s="344"/>
      <c r="AG49" s="341"/>
      <c r="AH49" s="342"/>
      <c r="AI49" s="338"/>
      <c r="AJ49" s="338"/>
      <c r="AK49" s="376"/>
      <c r="AL49" s="376"/>
      <c r="AM49" s="338"/>
      <c r="AN49" s="340"/>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c r="DM49" s="187"/>
      <c r="DN49" s="187"/>
      <c r="DO49" s="187"/>
      <c r="DP49" s="187"/>
      <c r="DQ49" s="187"/>
      <c r="DR49" s="187"/>
      <c r="DS49" s="187"/>
      <c r="DT49" s="187"/>
      <c r="DU49" s="187"/>
      <c r="DV49" s="187"/>
      <c r="DW49" s="187"/>
      <c r="DX49" s="187"/>
      <c r="DY49" s="187"/>
      <c r="DZ49" s="187"/>
      <c r="EA49" s="187"/>
      <c r="EB49" s="187"/>
      <c r="EC49" s="187"/>
      <c r="ED49" s="187"/>
      <c r="EE49" s="187"/>
      <c r="EF49" s="187"/>
      <c r="EG49" s="187"/>
      <c r="EH49" s="187"/>
      <c r="EI49" s="187"/>
      <c r="EJ49" s="187"/>
      <c r="EK49" s="187"/>
      <c r="EL49" s="187"/>
      <c r="EM49" s="187"/>
      <c r="EN49" s="187"/>
      <c r="EO49" s="187"/>
      <c r="EP49" s="187"/>
      <c r="EQ49" s="187"/>
      <c r="ER49" s="187"/>
      <c r="ES49" s="187"/>
      <c r="ET49" s="187"/>
      <c r="EU49" s="187"/>
      <c r="EV49" s="187"/>
      <c r="EW49" s="187"/>
      <c r="EX49" s="187"/>
      <c r="EY49" s="187"/>
      <c r="EZ49" s="187"/>
      <c r="FA49" s="187"/>
      <c r="FB49" s="187"/>
      <c r="FC49" s="187"/>
      <c r="FD49" s="187"/>
      <c r="FE49" s="187"/>
      <c r="FF49" s="187"/>
      <c r="FG49" s="187"/>
      <c r="FH49" s="187"/>
      <c r="FI49" s="187"/>
      <c r="FJ49" s="187"/>
      <c r="FK49" s="187"/>
      <c r="FL49" s="187"/>
      <c r="FM49" s="187"/>
      <c r="FN49" s="187"/>
      <c r="FO49" s="187"/>
      <c r="FP49" s="187"/>
      <c r="FQ49" s="187"/>
      <c r="FR49" s="187"/>
      <c r="FS49" s="187"/>
      <c r="FT49" s="187"/>
      <c r="FU49" s="187"/>
      <c r="FV49" s="187"/>
      <c r="FW49" s="187"/>
      <c r="FX49" s="187"/>
      <c r="FY49" s="187"/>
      <c r="FZ49" s="187"/>
      <c r="GA49" s="187"/>
      <c r="GB49" s="187"/>
      <c r="GC49" s="187"/>
      <c r="GD49" s="187"/>
      <c r="GE49" s="187"/>
      <c r="GF49" s="187"/>
      <c r="GG49" s="187"/>
      <c r="GH49" s="187"/>
      <c r="GI49" s="187"/>
      <c r="GJ49" s="187"/>
      <c r="GK49" s="187"/>
      <c r="GL49" s="187"/>
      <c r="GM49" s="187"/>
      <c r="GN49" s="187"/>
      <c r="GO49" s="187"/>
      <c r="GP49" s="187"/>
      <c r="GQ49" s="187"/>
      <c r="GR49" s="187"/>
      <c r="GS49" s="187"/>
      <c r="GT49" s="187"/>
      <c r="GU49" s="187"/>
      <c r="GV49" s="187"/>
      <c r="GW49" s="187"/>
      <c r="GX49" s="187"/>
      <c r="GY49" s="187"/>
      <c r="GZ49" s="187"/>
      <c r="HA49" s="187"/>
      <c r="HB49" s="187"/>
      <c r="HC49" s="187"/>
      <c r="HD49" s="187"/>
      <c r="HE49" s="187"/>
      <c r="HF49" s="187"/>
      <c r="HG49" s="187"/>
      <c r="HH49" s="187"/>
      <c r="HI49" s="187"/>
      <c r="HJ49" s="187"/>
      <c r="HK49" s="187"/>
      <c r="HL49" s="187"/>
      <c r="HM49" s="187"/>
      <c r="HN49" s="187"/>
      <c r="HO49" s="187"/>
      <c r="HP49" s="187"/>
      <c r="HQ49" s="187"/>
      <c r="HR49" s="187"/>
      <c r="HS49" s="187"/>
      <c r="HT49" s="187"/>
      <c r="HU49" s="187"/>
      <c r="HV49" s="187"/>
      <c r="HW49" s="187"/>
      <c r="HX49" s="187"/>
      <c r="HY49" s="187"/>
      <c r="HZ49" s="187"/>
      <c r="IA49" s="187"/>
      <c r="IB49" s="187"/>
      <c r="IC49" s="187"/>
      <c r="ID49" s="187"/>
      <c r="IE49" s="187"/>
      <c r="IF49" s="187"/>
      <c r="IG49" s="187"/>
      <c r="IH49" s="187"/>
      <c r="II49" s="187"/>
      <c r="IJ49" s="187"/>
      <c r="IK49" s="187"/>
      <c r="IL49" s="187"/>
      <c r="IM49" s="187"/>
      <c r="IN49" s="187"/>
      <c r="IO49" s="187"/>
      <c r="IP49" s="187"/>
      <c r="IQ49" s="187"/>
      <c r="IR49" s="187"/>
      <c r="IS49" s="187"/>
      <c r="IT49" s="187"/>
      <c r="IU49" s="187"/>
      <c r="IV49" s="187"/>
      <c r="IW49" s="187"/>
      <c r="IX49" s="187"/>
      <c r="IY49" s="187"/>
      <c r="IZ49" s="187"/>
      <c r="JA49" s="187"/>
      <c r="JB49" s="187"/>
      <c r="JC49" s="187"/>
      <c r="JD49" s="187"/>
      <c r="JE49" s="187"/>
      <c r="JF49" s="187"/>
      <c r="JG49" s="187"/>
      <c r="JH49" s="187"/>
      <c r="JI49" s="187"/>
      <c r="JJ49" s="187"/>
      <c r="JK49" s="187"/>
      <c r="JL49" s="187"/>
      <c r="JM49" s="187"/>
      <c r="JN49" s="187"/>
      <c r="JO49" s="187"/>
      <c r="JP49" s="187"/>
      <c r="JQ49" s="187"/>
      <c r="JR49" s="187"/>
      <c r="JS49" s="187"/>
      <c r="JT49" s="187"/>
      <c r="JU49" s="187"/>
      <c r="JV49" s="187"/>
      <c r="JW49" s="187"/>
      <c r="JX49" s="187"/>
      <c r="JY49" s="187"/>
      <c r="JZ49" s="187"/>
      <c r="KA49" s="187"/>
      <c r="KB49" s="187"/>
      <c r="KC49" s="187"/>
      <c r="KD49" s="187"/>
      <c r="KE49" s="187"/>
      <c r="KF49" s="187"/>
      <c r="KG49" s="187"/>
      <c r="KH49" s="187"/>
      <c r="KI49" s="187"/>
      <c r="KJ49" s="187"/>
      <c r="KK49" s="187"/>
      <c r="KL49" s="187"/>
    </row>
    <row r="50" spans="1:298" ht="40.200000000000003" customHeight="1" x14ac:dyDescent="0.25">
      <c r="A50" s="341"/>
      <c r="B50" s="341"/>
      <c r="C50" s="342"/>
      <c r="D50" s="343"/>
      <c r="E50" s="341"/>
      <c r="F50" s="341"/>
      <c r="G50" s="342"/>
      <c r="H50" s="341"/>
      <c r="I50" s="341"/>
      <c r="J50" s="344"/>
      <c r="K50" s="342"/>
      <c r="L50" s="341"/>
      <c r="M50" s="341"/>
      <c r="N50" s="341"/>
      <c r="O50" s="188">
        <v>3</v>
      </c>
      <c r="P50" s="192" t="s">
        <v>346</v>
      </c>
      <c r="Q50" s="186" t="s">
        <v>342</v>
      </c>
      <c r="R50" s="189" t="s">
        <v>267</v>
      </c>
      <c r="S50" s="188" t="s">
        <v>245</v>
      </c>
      <c r="T50" s="190">
        <f>VLOOKUP(R50&amp;S50,Hoja1!$Q$4:$R$9,2,0)</f>
        <v>0.35</v>
      </c>
      <c r="U50" s="189" t="s">
        <v>246</v>
      </c>
      <c r="V50" s="189" t="s">
        <v>291</v>
      </c>
      <c r="W50" s="189" t="s">
        <v>248</v>
      </c>
      <c r="X50" s="190">
        <f>IF(Q50="Probabilidad",($J$52*T50),IF(Q50="Impacto"," "))</f>
        <v>0.13999999999999999</v>
      </c>
      <c r="Y50" s="190" t="str">
        <f>IF(Z50&lt;=20%,'Tabla probabilidad'!$B$5,IF(Z50&lt;=40%,'Tabla probabilidad'!$B$6,IF(Z50&lt;=60%,'Tabla probabilidad'!$B$7,IF(Z50&lt;=80%,'Tabla probabilidad'!$B$8,IF(Z50&lt;=100%,'Tabla probabilidad'!$B$9)))))</f>
        <v>Baja</v>
      </c>
      <c r="Z50" s="190">
        <f>IF(R50="Preventivo",(J48-(J48*T50)),IF(R50="Detectivo",(J48-(J48*T50)),IF(R50="Correctivo",(J48))))</f>
        <v>0.26</v>
      </c>
      <c r="AA50" s="344"/>
      <c r="AB50" s="344"/>
      <c r="AC50" s="190" t="str">
        <f t="shared" si="20"/>
        <v>Moderado</v>
      </c>
      <c r="AD50" s="190">
        <f>IF(Q50="Probabilidad",(($M$52-0)),IF(Q50="Impacto",($M$52-($M$52*T50))))</f>
        <v>0.6</v>
      </c>
      <c r="AE50" s="344"/>
      <c r="AF50" s="344"/>
      <c r="AG50" s="341"/>
      <c r="AH50" s="342"/>
      <c r="AI50" s="338"/>
      <c r="AJ50" s="338"/>
      <c r="AK50" s="376"/>
      <c r="AL50" s="376"/>
      <c r="AM50" s="338"/>
      <c r="AN50" s="340"/>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c r="GY50" s="187"/>
      <c r="GZ50" s="187"/>
      <c r="HA50" s="187"/>
      <c r="HB50" s="187"/>
      <c r="HC50" s="187"/>
      <c r="HD50" s="187"/>
      <c r="HE50" s="187"/>
      <c r="HF50" s="187"/>
      <c r="HG50" s="187"/>
      <c r="HH50" s="187"/>
      <c r="HI50" s="187"/>
      <c r="HJ50" s="187"/>
      <c r="HK50" s="187"/>
      <c r="HL50" s="187"/>
      <c r="HM50" s="187"/>
      <c r="HN50" s="187"/>
      <c r="HO50" s="187"/>
      <c r="HP50" s="187"/>
      <c r="HQ50" s="187"/>
      <c r="HR50" s="187"/>
      <c r="HS50" s="187"/>
      <c r="HT50" s="187"/>
      <c r="HU50" s="187"/>
      <c r="HV50" s="187"/>
      <c r="HW50" s="187"/>
      <c r="HX50" s="187"/>
      <c r="HY50" s="187"/>
      <c r="HZ50" s="187"/>
      <c r="IA50" s="187"/>
      <c r="IB50" s="187"/>
      <c r="IC50" s="187"/>
      <c r="ID50" s="187"/>
      <c r="IE50" s="187"/>
      <c r="IF50" s="187"/>
      <c r="IG50" s="187"/>
      <c r="IH50" s="187"/>
      <c r="II50" s="187"/>
      <c r="IJ50" s="187"/>
      <c r="IK50" s="187"/>
      <c r="IL50" s="187"/>
      <c r="IM50" s="187"/>
      <c r="IN50" s="187"/>
      <c r="IO50" s="187"/>
      <c r="IP50" s="187"/>
      <c r="IQ50" s="187"/>
      <c r="IR50" s="187"/>
      <c r="IS50" s="187"/>
      <c r="IT50" s="187"/>
      <c r="IU50" s="187"/>
      <c r="IV50" s="187"/>
      <c r="IW50" s="187"/>
      <c r="IX50" s="187"/>
      <c r="IY50" s="187"/>
      <c r="IZ50" s="187"/>
      <c r="JA50" s="187"/>
      <c r="JB50" s="187"/>
      <c r="JC50" s="187"/>
      <c r="JD50" s="187"/>
      <c r="JE50" s="187"/>
      <c r="JF50" s="187"/>
      <c r="JG50" s="187"/>
      <c r="JH50" s="187"/>
      <c r="JI50" s="187"/>
      <c r="JJ50" s="187"/>
      <c r="JK50" s="187"/>
      <c r="JL50" s="187"/>
      <c r="JM50" s="187"/>
      <c r="JN50" s="187"/>
      <c r="JO50" s="187"/>
      <c r="JP50" s="187"/>
      <c r="JQ50" s="187"/>
      <c r="JR50" s="187"/>
      <c r="JS50" s="187"/>
      <c r="JT50" s="187"/>
      <c r="JU50" s="187"/>
      <c r="JV50" s="187"/>
      <c r="JW50" s="187"/>
      <c r="JX50" s="187"/>
      <c r="JY50" s="187"/>
      <c r="JZ50" s="187"/>
      <c r="KA50" s="187"/>
      <c r="KB50" s="187"/>
      <c r="KC50" s="187"/>
      <c r="KD50" s="187"/>
      <c r="KE50" s="187"/>
      <c r="KF50" s="187"/>
      <c r="KG50" s="187"/>
      <c r="KH50" s="187"/>
      <c r="KI50" s="187"/>
      <c r="KJ50" s="187"/>
      <c r="KK50" s="187"/>
      <c r="KL50" s="187"/>
    </row>
    <row r="51" spans="1:298" ht="40.200000000000003" customHeight="1" x14ac:dyDescent="0.25">
      <c r="A51" s="341"/>
      <c r="B51" s="341"/>
      <c r="C51" s="342"/>
      <c r="D51" s="343"/>
      <c r="E51" s="341"/>
      <c r="F51" s="341"/>
      <c r="G51" s="342"/>
      <c r="H51" s="341"/>
      <c r="I51" s="341"/>
      <c r="J51" s="344"/>
      <c r="K51" s="342"/>
      <c r="L51" s="341"/>
      <c r="M51" s="341"/>
      <c r="N51" s="341"/>
      <c r="O51" s="188">
        <v>4</v>
      </c>
      <c r="P51" s="192" t="s">
        <v>347</v>
      </c>
      <c r="Q51" s="186" t="s">
        <v>342</v>
      </c>
      <c r="R51" s="189" t="s">
        <v>244</v>
      </c>
      <c r="S51" s="188" t="s">
        <v>245</v>
      </c>
      <c r="T51" s="190">
        <f>VLOOKUP(R51&amp;S51,Hoja1!$Q$4:$R$9,2,0)</f>
        <v>0.45</v>
      </c>
      <c r="U51" s="189" t="s">
        <v>246</v>
      </c>
      <c r="V51" s="189" t="s">
        <v>247</v>
      </c>
      <c r="W51" s="189" t="s">
        <v>248</v>
      </c>
      <c r="X51" s="190">
        <f>IF(Q51="Probabilidad",($J$52*T51),IF(Q51="Impacto"," "))</f>
        <v>0.18000000000000002</v>
      </c>
      <c r="Y51" s="190" t="str">
        <f>IF(Z51&lt;=20%,'Tabla probabilidad'!$B$5,IF(Z51&lt;=40%,'Tabla probabilidad'!$B$6,IF(Z51&lt;=60%,'Tabla probabilidad'!$B$7,IF(Z51&lt;=80%,'Tabla probabilidad'!$B$8,IF(Z51&lt;=100%,'Tabla probabilidad'!$B$9)))))</f>
        <v>Baja</v>
      </c>
      <c r="Z51" s="190">
        <f>IF(R51="Preventivo",(J48-(J48*T51)),IF(R51="Detectivo",(J48-(J48*T51)),IF(R51="Correctivo",(J48))))</f>
        <v>0.22</v>
      </c>
      <c r="AA51" s="344"/>
      <c r="AB51" s="344"/>
      <c r="AC51" s="190" t="str">
        <f t="shared" si="20"/>
        <v>Moderado</v>
      </c>
      <c r="AD51" s="190">
        <f>IF(Q51="Probabilidad",(($M$52-0)),IF(Q51="Impacto",($M$52-($M$52*T51))))</f>
        <v>0.6</v>
      </c>
      <c r="AE51" s="344"/>
      <c r="AF51" s="344"/>
      <c r="AG51" s="341"/>
      <c r="AH51" s="342"/>
      <c r="AI51" s="338"/>
      <c r="AJ51" s="338"/>
      <c r="AK51" s="376"/>
      <c r="AL51" s="376"/>
      <c r="AM51" s="338"/>
      <c r="AN51" s="340"/>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c r="GY51" s="187"/>
      <c r="GZ51" s="187"/>
      <c r="HA51" s="187"/>
      <c r="HB51" s="187"/>
      <c r="HC51" s="187"/>
      <c r="HD51" s="187"/>
      <c r="HE51" s="187"/>
      <c r="HF51" s="187"/>
      <c r="HG51" s="187"/>
      <c r="HH51" s="187"/>
      <c r="HI51" s="187"/>
      <c r="HJ51" s="187"/>
      <c r="HK51" s="187"/>
      <c r="HL51" s="187"/>
      <c r="HM51" s="187"/>
      <c r="HN51" s="187"/>
      <c r="HO51" s="187"/>
      <c r="HP51" s="187"/>
      <c r="HQ51" s="187"/>
      <c r="HR51" s="187"/>
      <c r="HS51" s="187"/>
      <c r="HT51" s="187"/>
      <c r="HU51" s="187"/>
      <c r="HV51" s="187"/>
      <c r="HW51" s="187"/>
      <c r="HX51" s="187"/>
      <c r="HY51" s="187"/>
      <c r="HZ51" s="187"/>
      <c r="IA51" s="187"/>
      <c r="IB51" s="187"/>
      <c r="IC51" s="187"/>
      <c r="ID51" s="187"/>
      <c r="IE51" s="187"/>
      <c r="IF51" s="187"/>
      <c r="IG51" s="187"/>
      <c r="IH51" s="187"/>
      <c r="II51" s="187"/>
      <c r="IJ51" s="187"/>
      <c r="IK51" s="187"/>
      <c r="IL51" s="187"/>
      <c r="IM51" s="187"/>
      <c r="IN51" s="187"/>
      <c r="IO51" s="187"/>
      <c r="IP51" s="187"/>
      <c r="IQ51" s="187"/>
      <c r="IR51" s="187"/>
      <c r="IS51" s="187"/>
      <c r="IT51" s="187"/>
      <c r="IU51" s="187"/>
      <c r="IV51" s="187"/>
      <c r="IW51" s="187"/>
      <c r="IX51" s="187"/>
      <c r="IY51" s="187"/>
      <c r="IZ51" s="187"/>
      <c r="JA51" s="187"/>
      <c r="JB51" s="187"/>
      <c r="JC51" s="187"/>
      <c r="JD51" s="187"/>
      <c r="JE51" s="187"/>
      <c r="JF51" s="187"/>
      <c r="JG51" s="187"/>
      <c r="JH51" s="187"/>
      <c r="JI51" s="187"/>
      <c r="JJ51" s="187"/>
      <c r="JK51" s="187"/>
      <c r="JL51" s="187"/>
      <c r="JM51" s="187"/>
      <c r="JN51" s="187"/>
      <c r="JO51" s="187"/>
      <c r="JP51" s="187"/>
      <c r="JQ51" s="187"/>
      <c r="JR51" s="187"/>
      <c r="JS51" s="187"/>
      <c r="JT51" s="187"/>
      <c r="JU51" s="187"/>
      <c r="JV51" s="187"/>
      <c r="JW51" s="187"/>
      <c r="JX51" s="187"/>
      <c r="JY51" s="187"/>
      <c r="JZ51" s="187"/>
      <c r="KA51" s="187"/>
      <c r="KB51" s="187"/>
      <c r="KC51" s="187"/>
      <c r="KD51" s="187"/>
      <c r="KE51" s="187"/>
      <c r="KF51" s="187"/>
      <c r="KG51" s="187"/>
      <c r="KH51" s="187"/>
      <c r="KI51" s="187"/>
      <c r="KJ51" s="187"/>
      <c r="KK51" s="187"/>
      <c r="KL51" s="187"/>
    </row>
    <row r="52" spans="1:298" ht="40.200000000000003" customHeight="1" x14ac:dyDescent="0.25">
      <c r="A52" s="341">
        <v>11</v>
      </c>
      <c r="B52" s="341" t="s">
        <v>348</v>
      </c>
      <c r="C52" s="342" t="s">
        <v>270</v>
      </c>
      <c r="D52" s="343" t="s">
        <v>349</v>
      </c>
      <c r="E52" s="341" t="s">
        <v>350</v>
      </c>
      <c r="F52" s="341" t="s">
        <v>351</v>
      </c>
      <c r="G52" s="342" t="s">
        <v>321</v>
      </c>
      <c r="H52" s="341">
        <v>12</v>
      </c>
      <c r="I52" s="341" t="str">
        <f>IF(H52&lt;=2,'Tabla probabilidad'!$B$5,IF(H52&lt;=24,'Tabla probabilidad'!$B$6,IF(H52&lt;=500,'Tabla probabilidad'!$B$7,IF(H52&lt;=5000,'Tabla probabilidad'!$B$8,IF(H52&gt;5000,'Tabla probabilidad'!$B$9)))))</f>
        <v>Baja</v>
      </c>
      <c r="J52" s="344">
        <f>IF(H52&lt;=2,'Tabla probabilidad'!$D$5,IF(H52&lt;=24,'Tabla probabilidad'!$D$6,IF(H52&lt;=500,'Tabla probabilidad'!$D$7,IF(H52&lt;=5000,'Tabla probabilidad'!$D$8,IF(H52&gt;5000,'Tabla probabilidad'!$D$9)))))</f>
        <v>0.4</v>
      </c>
      <c r="K52" s="342" t="s">
        <v>352</v>
      </c>
      <c r="L52" s="341" t="str">
        <f>IF(K52="El riesgo afecta la imagen de alguna área de la organización","Leve",IF(K52="El riesgo afecta la imagen de la entidad internamente, de conocimiento general, nivel interno, alta dirección, contratista y/o de provedores","Menor",IF(K52="El riesgo afecta la imagen de la entidad con algunos usuarios de relevancia frente al logro de los objetivos","Moderado",IF(K52="El riesgo afecta la imagen de de la entidad con efecto publicitario sostenido a nivel del sector justicia","Mayor",IF(K52="El riesgo afecta la imagen de la entidad a nivel nacional, con efecto publicitarios sostenible a nivel país","Catastrófico",IF(K52="Impacto que afecte la ejecución presupuestal en un valor ≥0,5%.","Leve",IF(K52="Impacto que afecte la ejecución presupuestal en un valor ≥1%.","Menor",IF(K52="Impacto que afecte la ejecución presupuestal en un valor ≥5%.","Moderado",IF(K52="Impacto que afecte la ejecución presupuestal en un valor ≥20%.","Mayor",IF(K52="Impacto que afecte la ejecución presupuestal en un valor ≥50%.","Catastrófico",IF(K52="Incumplimiento máximo del 5% de la meta planeada","Leve",IF(K52="Incumplimiento máximo del 15% de la meta planeada","Menor",IF(K52="Incumplimiento máximo del 20% de la meta planeada","Moderado",IF(K52="Incumplimiento máximo del 50% de la meta planeada","Mayor",IF(K52="Incumplimiento máximo del 80% de la meta planeada","Catastrófico",IF(K52="Cualquier afectación a la violacion de los derechos de los ciudadanos se considera con consecuencias altas","Mayor",IF(K52="Cualquier afectación a la violacion de los derechos de los ciudadanos se considera con consecuencias desastrosas","Catastrófico",IF(K52="Afecta la Prestación del Servicio de Administración de Justicia en 5%","Leve",IF(K52="Afecta la Prestación del Servicio de Administración de Justicia en 10%","Menor",IF(K52="Afecta la Prestación del Servicio de Administración de Justicia en 15%","Moderado",IF(K52="Afecta la Prestación del Servicio de Administración de Justicia en 20%","Mayor",IF(K52="Afecta la Prestación del Servicio de Administración de Justicia en más del 50%","Catastrófico",IF(K52="Cualquier acto indebido de los servidores judiciales genera altas consecuencias para la entidad","Mayor",IF(K52="Cualquier acto indebido de los servidores judiciales genera consecuencias desastrosas para la entidad","Catastrófico",IF(K52="Si el hecho llegara a presentarse, tendría consecuencias o efectos mínimos sobre la entidad","Leve",IF(K52="Si el hecho llegara a presentarse, tendría bajo impacto o efecto sobre la entidad","Menor",IF(K52="Si el hecho llegara a presentarse, tendría medianas consecuencias o efectos sobre la entidad","Moderado",IF(K52="Si el hecho llegara a presentarse, tendría altas consecuencias o efectos sobre la entidad","Mayor",IF(K52="Si el hecho llegara a presentarse, tendría desastrosas consecuencias o efectos sobre la entidad","Catastrófico")))))))))))))))))))))))))))))</f>
        <v>Moderado</v>
      </c>
      <c r="M52" s="341" t="str">
        <f>IF(K52="El riesgo afecta la imagen de alguna área de la organización","20%",IF(K52="El riesgo afecta la imagen de la entidad internamente, de conocimiento general, nivel interno, alta dirección, contratista y/o de provedores","40%",IF(K52="El riesgo afecta la imagen de la entidad con algunos usuarios de relevancia frente al logro de los objetivos","60%",IF(K52="El riesgo afecta la imagen de de la entidad con efecto publicitario sostenido a nivel del sector justicia","80%",IF(K52="El riesgo afecta la imagen de la entidad a nivel nacional, con efecto publicitarios sostenible a nivel país","100%",IF(K52="Impacto que afecte la ejecución presupuestal en un valor ≥0,5%.","20%",IF(K52="Impacto que afecte la ejecución presupuestal en un valor ≥1%.","40%",IF(K52="Impacto que afecte la ejecución presupuestal en un valor ≥5%.","60%",IF(K52="Impacto que afecte la ejecución presupuestal en un valor ≥20%.","80%",IF(K52="Impacto que afecte la ejecución presupuestal en un valor ≥50%.","100%",IF(K52="Incumplimiento máximo del 5% de la meta planeada","20%",IF(K52="Incumplimiento máximo del 15% de la meta planeada","40%",IF(K52="Incumplimiento máximo del 20% de la meta planeada","60%",IF(K52="Incumplimiento máximo del 50% de la meta planeada","80%",IF(K52="Incumplimiento máximo del 80% de la meta planeada","100%",IF(K52="Cualquier afectación a la violacion de los derechos de los ciudadanos se considera con consecuencias altas","80%",IF(K52="Cualquier afectación a la violacion de los derechos de los ciudadanos se considera con consecuencias desastrosas","100%",IF(K52="Afecta la Prestación del Servicio de Administración de Justicia en 5%","20%",IF(K52="Afecta la Prestación del Servicio de Administración de Justicia en 10%","40%",IF(K52="Afecta la Prestación del Servicio de Administración de Justicia en 15%","60%",IF(K52="Afecta la Prestación del Servicio de Administración de Justicia en 20%","80%",IF(K52="Afecta la Prestación del Servicio de Administración de Justicia en más del 50%","100%",IF(K52="Cualquier acto indebido de los servidores judiciales genera altas consecuencias para la entidad","80%",IF(K52="Cualquier acto indebido de los servidores judiciales genera consecuencias desastrosas para la entidad","100%",IF(K52="Si el hecho llegara a presentarse, tendría consecuencias o efectos mínimos sobre la entidad","20%",IF(K52="Si el hecho llegara a presentarse, tendría bajo impacto o efecto sobre la entidad","40%",IF(K52="Si el hecho llegara a presentarse, tendría medianas consecuencias o efectos sobre la entidad","60%",IF(K52="Si el hecho llegara a presentarse, tendría altas consecuencias o efectos sobre la entidad","80%",IF(K52="Si el hecho llegara a presentarse, tendría desastrosas consecuencias o efectos sobre la entidad","100%")))))))))))))))))))))))))))))</f>
        <v>60%</v>
      </c>
      <c r="N52" s="341" t="str">
        <f>VLOOKUP((I52&amp;L52),Hoja1!$B$4:$C$28,2,0)</f>
        <v>Moderado</v>
      </c>
      <c r="O52" s="188">
        <v>1</v>
      </c>
      <c r="P52" s="192" t="s">
        <v>353</v>
      </c>
      <c r="Q52" s="186" t="str">
        <f t="shared" si="17"/>
        <v>Probabilidad</v>
      </c>
      <c r="R52" s="189" t="s">
        <v>244</v>
      </c>
      <c r="S52" s="188" t="s">
        <v>245</v>
      </c>
      <c r="T52" s="190">
        <f>VLOOKUP(R52&amp;S52,Hoja1!$Q$4:$R$9,2,0)</f>
        <v>0.45</v>
      </c>
      <c r="U52" s="189" t="s">
        <v>246</v>
      </c>
      <c r="V52" s="189" t="s">
        <v>247</v>
      </c>
      <c r="W52" s="189" t="s">
        <v>248</v>
      </c>
      <c r="X52" s="190">
        <f>IF(Q52="Probabilidad",($J$52*T52),IF(Q52="Impacto"," "))</f>
        <v>0.18000000000000002</v>
      </c>
      <c r="Y52" s="190" t="str">
        <f>IF(Z52&lt;=20%,'Tabla probabilidad'!$B$5,IF(Z52&lt;=40%,'Tabla probabilidad'!$B$6,IF(Z52&lt;=60%,'Tabla probabilidad'!$B$7,IF(Z52&lt;=80%,'Tabla probabilidad'!$B$8,IF(Z52&lt;=100%,'Tabla probabilidad'!$B$9)))))</f>
        <v>Baja</v>
      </c>
      <c r="Z52" s="190">
        <f>IF(R52="Preventivo",(J52-(J52*T52)),IF(R52="Detectivo",(J52-(J52*T52)),IF(R52="Correctivo",(J52))))</f>
        <v>0.22</v>
      </c>
      <c r="AA52" s="344" t="str">
        <f>IF(AB52&lt;=20%,'Tabla probabilidad'!$B$5,IF(AB52&lt;=40%,'Tabla probabilidad'!$B$6,IF(AB52&lt;=60%,'Tabla probabilidad'!$B$7,IF(AB52&lt;=80%,'Tabla probabilidad'!$B$8,IF(AB52&lt;=100%,'Tabla probabilidad'!$B$9)))))</f>
        <v>Baja</v>
      </c>
      <c r="AB52" s="344">
        <f>AVERAGE(Z52:Z54)</f>
        <v>0.22</v>
      </c>
      <c r="AC52" s="190" t="str">
        <f t="shared" si="16"/>
        <v>Moderado</v>
      </c>
      <c r="AD52" s="190">
        <f>IF(Q52="Probabilidad",(($M$52-0)),IF(Q52="Impacto",($M$52-($M$52*T52))))</f>
        <v>0.6</v>
      </c>
      <c r="AE52" s="344" t="str">
        <f>IF(AF52&lt;=20%,"Leve",IF(AF52&lt;=40%,"Menor",IF(AF52&lt;=60%,"Moderado",IF(AF52&lt;=80%,"Mayor",IF(AF52&lt;=100%,"Catastrófico")))))</f>
        <v>Moderado</v>
      </c>
      <c r="AF52" s="344">
        <f>AVERAGE(AD52:AD54)</f>
        <v>0.6</v>
      </c>
      <c r="AG52" s="341" t="str">
        <f>VLOOKUP(AA52&amp;AE52,Hoja1!$B$4:$C$28,2,0)</f>
        <v>Moderado</v>
      </c>
      <c r="AH52" s="342" t="s">
        <v>354</v>
      </c>
      <c r="AI52" s="341" t="s">
        <v>250</v>
      </c>
      <c r="AJ52" s="341" t="s">
        <v>355</v>
      </c>
      <c r="AK52" s="345">
        <v>44561</v>
      </c>
      <c r="AL52" s="345">
        <v>44377</v>
      </c>
      <c r="AM52" s="341" t="s">
        <v>250</v>
      </c>
      <c r="AN52" s="342" t="s">
        <v>252</v>
      </c>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c r="GY52" s="187"/>
      <c r="GZ52" s="187"/>
      <c r="HA52" s="187"/>
      <c r="HB52" s="187"/>
      <c r="HC52" s="187"/>
      <c r="HD52" s="187"/>
      <c r="HE52" s="187"/>
      <c r="HF52" s="187"/>
      <c r="HG52" s="187"/>
      <c r="HH52" s="187"/>
      <c r="HI52" s="187"/>
      <c r="HJ52" s="187"/>
      <c r="HK52" s="187"/>
      <c r="HL52" s="187"/>
      <c r="HM52" s="187"/>
      <c r="HN52" s="187"/>
      <c r="HO52" s="187"/>
      <c r="HP52" s="187"/>
      <c r="HQ52" s="187"/>
      <c r="HR52" s="187"/>
      <c r="HS52" s="187"/>
      <c r="HT52" s="187"/>
      <c r="HU52" s="187"/>
      <c r="HV52" s="187"/>
      <c r="HW52" s="187"/>
      <c r="HX52" s="187"/>
      <c r="HY52" s="187"/>
      <c r="HZ52" s="187"/>
      <c r="IA52" s="187"/>
      <c r="IB52" s="187"/>
      <c r="IC52" s="187"/>
      <c r="ID52" s="187"/>
      <c r="IE52" s="187"/>
      <c r="IF52" s="187"/>
      <c r="IG52" s="187"/>
      <c r="IH52" s="187"/>
      <c r="II52" s="187"/>
      <c r="IJ52" s="187"/>
      <c r="IK52" s="187"/>
      <c r="IL52" s="187"/>
      <c r="IM52" s="187"/>
      <c r="IN52" s="187"/>
      <c r="IO52" s="187"/>
      <c r="IP52" s="187"/>
      <c r="IQ52" s="187"/>
      <c r="IR52" s="187"/>
      <c r="IS52" s="187"/>
      <c r="IT52" s="187"/>
      <c r="IU52" s="187"/>
      <c r="IV52" s="187"/>
      <c r="IW52" s="187"/>
      <c r="IX52" s="187"/>
      <c r="IY52" s="187"/>
      <c r="IZ52" s="187"/>
      <c r="JA52" s="187"/>
      <c r="JB52" s="187"/>
      <c r="JC52" s="187"/>
      <c r="JD52" s="187"/>
      <c r="JE52" s="187"/>
      <c r="JF52" s="187"/>
      <c r="JG52" s="187"/>
      <c r="JH52" s="187"/>
      <c r="JI52" s="187"/>
      <c r="JJ52" s="187"/>
      <c r="JK52" s="187"/>
      <c r="JL52" s="187"/>
      <c r="JM52" s="187"/>
      <c r="JN52" s="187"/>
      <c r="JO52" s="187"/>
      <c r="JP52" s="187"/>
      <c r="JQ52" s="187"/>
      <c r="JR52" s="187"/>
      <c r="JS52" s="187"/>
      <c r="JT52" s="187"/>
      <c r="JU52" s="187"/>
      <c r="JV52" s="187"/>
      <c r="JW52" s="187"/>
      <c r="JX52" s="187"/>
      <c r="JY52" s="187"/>
      <c r="JZ52" s="187"/>
      <c r="KA52" s="187"/>
      <c r="KB52" s="187"/>
      <c r="KC52" s="187"/>
      <c r="KD52" s="187"/>
      <c r="KE52" s="187"/>
      <c r="KF52" s="187"/>
      <c r="KG52" s="187"/>
      <c r="KH52" s="187"/>
      <c r="KI52" s="187"/>
      <c r="KJ52" s="187"/>
      <c r="KK52" s="187"/>
      <c r="KL52" s="187"/>
    </row>
    <row r="53" spans="1:298" ht="40.200000000000003" customHeight="1" x14ac:dyDescent="0.25">
      <c r="A53" s="341"/>
      <c r="B53" s="341"/>
      <c r="C53" s="342"/>
      <c r="D53" s="343"/>
      <c r="E53" s="341"/>
      <c r="F53" s="341"/>
      <c r="G53" s="342"/>
      <c r="H53" s="341"/>
      <c r="I53" s="341"/>
      <c r="J53" s="344"/>
      <c r="K53" s="342"/>
      <c r="L53" s="341"/>
      <c r="M53" s="341"/>
      <c r="N53" s="341"/>
      <c r="O53" s="188">
        <v>2</v>
      </c>
      <c r="P53" s="192" t="s">
        <v>356</v>
      </c>
      <c r="Q53" s="186" t="str">
        <f t="shared" si="17"/>
        <v>Probabilidad</v>
      </c>
      <c r="R53" s="189" t="s">
        <v>244</v>
      </c>
      <c r="S53" s="188" t="s">
        <v>245</v>
      </c>
      <c r="T53" s="190">
        <f>VLOOKUP(R53&amp;S53,Hoja1!$Q$4:$R$9,2,0)</f>
        <v>0.45</v>
      </c>
      <c r="U53" s="189" t="s">
        <v>246</v>
      </c>
      <c r="V53" s="189" t="s">
        <v>247</v>
      </c>
      <c r="W53" s="189" t="s">
        <v>248</v>
      </c>
      <c r="X53" s="190">
        <f t="shared" ref="X53:X54" si="21">IF(Q53="Probabilidad",($J$52*T53),IF(Q53="Impacto"," "))</f>
        <v>0.18000000000000002</v>
      </c>
      <c r="Y53" s="190" t="str">
        <f>IF(Z53&lt;=20%,'Tabla probabilidad'!$B$5,IF(Z53&lt;=40%,'Tabla probabilidad'!$B$6,IF(Z53&lt;=60%,'Tabla probabilidad'!$B$7,IF(Z53&lt;=80%,'Tabla probabilidad'!$B$8,IF(Z53&lt;=100%,'Tabla probabilidad'!$B$9)))))</f>
        <v>Baja</v>
      </c>
      <c r="Z53" s="190">
        <f>IF(R53="Preventivo",(J52-(J52*T53)),IF(R53="Detectivo",(J52-(J52*T53)),IF(R53="Correctivo",(J52))))</f>
        <v>0.22</v>
      </c>
      <c r="AA53" s="344"/>
      <c r="AB53" s="344"/>
      <c r="AC53" s="190" t="str">
        <f t="shared" si="16"/>
        <v>Moderado</v>
      </c>
      <c r="AD53" s="190">
        <f t="shared" ref="AD53:AD54" si="22">IF(Q53="Probabilidad",(($M$52-0)),IF(Q53="Impacto",($M$52-($M$52*T53))))</f>
        <v>0.6</v>
      </c>
      <c r="AE53" s="344"/>
      <c r="AF53" s="344"/>
      <c r="AG53" s="341"/>
      <c r="AH53" s="342"/>
      <c r="AI53" s="341"/>
      <c r="AJ53" s="341"/>
      <c r="AK53" s="345"/>
      <c r="AL53" s="345"/>
      <c r="AM53" s="341"/>
      <c r="AN53" s="342"/>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c r="FG53" s="187"/>
      <c r="FH53" s="187"/>
      <c r="FI53" s="187"/>
      <c r="FJ53" s="187"/>
      <c r="FK53" s="187"/>
      <c r="FL53" s="187"/>
      <c r="FM53" s="187"/>
      <c r="FN53" s="187"/>
      <c r="FO53" s="187"/>
      <c r="FP53" s="187"/>
      <c r="FQ53" s="187"/>
      <c r="FR53" s="187"/>
      <c r="FS53" s="187"/>
      <c r="FT53" s="187"/>
      <c r="FU53" s="187"/>
      <c r="FV53" s="187"/>
      <c r="FW53" s="187"/>
      <c r="FX53" s="187"/>
      <c r="FY53" s="187"/>
      <c r="FZ53" s="187"/>
      <c r="GA53" s="187"/>
      <c r="GB53" s="187"/>
      <c r="GC53" s="187"/>
      <c r="GD53" s="187"/>
      <c r="GE53" s="187"/>
      <c r="GF53" s="187"/>
      <c r="GG53" s="187"/>
      <c r="GH53" s="187"/>
      <c r="GI53" s="187"/>
      <c r="GJ53" s="187"/>
      <c r="GK53" s="187"/>
      <c r="GL53" s="187"/>
      <c r="GM53" s="187"/>
      <c r="GN53" s="187"/>
      <c r="GO53" s="187"/>
      <c r="GP53" s="187"/>
      <c r="GQ53" s="187"/>
      <c r="GR53" s="187"/>
      <c r="GS53" s="187"/>
      <c r="GT53" s="187"/>
      <c r="GU53" s="187"/>
      <c r="GV53" s="187"/>
      <c r="GW53" s="187"/>
      <c r="GX53" s="187"/>
      <c r="GY53" s="187"/>
      <c r="GZ53" s="187"/>
      <c r="HA53" s="187"/>
      <c r="HB53" s="187"/>
      <c r="HC53" s="187"/>
      <c r="HD53" s="187"/>
      <c r="HE53" s="187"/>
      <c r="HF53" s="187"/>
      <c r="HG53" s="187"/>
      <c r="HH53" s="187"/>
      <c r="HI53" s="187"/>
      <c r="HJ53" s="187"/>
      <c r="HK53" s="187"/>
      <c r="HL53" s="187"/>
      <c r="HM53" s="187"/>
      <c r="HN53" s="187"/>
      <c r="HO53" s="187"/>
      <c r="HP53" s="187"/>
      <c r="HQ53" s="187"/>
      <c r="HR53" s="187"/>
      <c r="HS53" s="187"/>
      <c r="HT53" s="187"/>
      <c r="HU53" s="187"/>
      <c r="HV53" s="187"/>
      <c r="HW53" s="187"/>
      <c r="HX53" s="187"/>
      <c r="HY53" s="187"/>
      <c r="HZ53" s="187"/>
      <c r="IA53" s="187"/>
      <c r="IB53" s="187"/>
      <c r="IC53" s="187"/>
      <c r="ID53" s="187"/>
      <c r="IE53" s="187"/>
      <c r="IF53" s="187"/>
      <c r="IG53" s="187"/>
      <c r="IH53" s="187"/>
      <c r="II53" s="187"/>
      <c r="IJ53" s="187"/>
      <c r="IK53" s="187"/>
      <c r="IL53" s="187"/>
      <c r="IM53" s="187"/>
      <c r="IN53" s="187"/>
      <c r="IO53" s="187"/>
      <c r="IP53" s="187"/>
      <c r="IQ53" s="187"/>
      <c r="IR53" s="187"/>
      <c r="IS53" s="187"/>
      <c r="IT53" s="187"/>
      <c r="IU53" s="187"/>
      <c r="IV53" s="187"/>
      <c r="IW53" s="187"/>
      <c r="IX53" s="187"/>
      <c r="IY53" s="187"/>
      <c r="IZ53" s="187"/>
      <c r="JA53" s="187"/>
      <c r="JB53" s="187"/>
      <c r="JC53" s="187"/>
      <c r="JD53" s="187"/>
      <c r="JE53" s="187"/>
      <c r="JF53" s="187"/>
      <c r="JG53" s="187"/>
      <c r="JH53" s="187"/>
      <c r="JI53" s="187"/>
      <c r="JJ53" s="187"/>
      <c r="JK53" s="187"/>
      <c r="JL53" s="187"/>
      <c r="JM53" s="187"/>
      <c r="JN53" s="187"/>
      <c r="JO53" s="187"/>
      <c r="JP53" s="187"/>
      <c r="JQ53" s="187"/>
      <c r="JR53" s="187"/>
      <c r="JS53" s="187"/>
      <c r="JT53" s="187"/>
      <c r="JU53" s="187"/>
      <c r="JV53" s="187"/>
      <c r="JW53" s="187"/>
      <c r="JX53" s="187"/>
      <c r="JY53" s="187"/>
      <c r="JZ53" s="187"/>
      <c r="KA53" s="187"/>
      <c r="KB53" s="187"/>
      <c r="KC53" s="187"/>
      <c r="KD53" s="187"/>
      <c r="KE53" s="187"/>
      <c r="KF53" s="187"/>
      <c r="KG53" s="187"/>
      <c r="KH53" s="187"/>
      <c r="KI53" s="187"/>
      <c r="KJ53" s="187"/>
      <c r="KK53" s="187"/>
      <c r="KL53" s="187"/>
    </row>
    <row r="54" spans="1:298" ht="40.200000000000003" customHeight="1" x14ac:dyDescent="0.25">
      <c r="A54" s="341"/>
      <c r="B54" s="341"/>
      <c r="C54" s="342"/>
      <c r="D54" s="343"/>
      <c r="E54" s="341"/>
      <c r="F54" s="341"/>
      <c r="G54" s="342"/>
      <c r="H54" s="341"/>
      <c r="I54" s="341"/>
      <c r="J54" s="344"/>
      <c r="K54" s="342"/>
      <c r="L54" s="341"/>
      <c r="M54" s="341"/>
      <c r="N54" s="341"/>
      <c r="O54" s="188">
        <v>3</v>
      </c>
      <c r="P54" s="192" t="s">
        <v>357</v>
      </c>
      <c r="Q54" s="186" t="str">
        <f t="shared" si="17"/>
        <v>Probabilidad</v>
      </c>
      <c r="R54" s="189" t="s">
        <v>244</v>
      </c>
      <c r="S54" s="188" t="s">
        <v>245</v>
      </c>
      <c r="T54" s="190">
        <f>VLOOKUP(R54&amp;S54,Hoja1!$Q$4:$R$9,2,0)</f>
        <v>0.45</v>
      </c>
      <c r="U54" s="189" t="s">
        <v>246</v>
      </c>
      <c r="V54" s="189" t="s">
        <v>247</v>
      </c>
      <c r="W54" s="189" t="s">
        <v>248</v>
      </c>
      <c r="X54" s="190">
        <f t="shared" si="21"/>
        <v>0.18000000000000002</v>
      </c>
      <c r="Y54" s="190" t="str">
        <f>IF(Z54&lt;=20%,'Tabla probabilidad'!$B$5,IF(Z54&lt;=40%,'Tabla probabilidad'!$B$6,IF(Z54&lt;=60%,'Tabla probabilidad'!$B$7,IF(Z54&lt;=80%,'Tabla probabilidad'!$B$8,IF(Z54&lt;=100%,'Tabla probabilidad'!$B$9)))))</f>
        <v>Baja</v>
      </c>
      <c r="Z54" s="190">
        <f>IF(R54="Preventivo",(J52-(J52*T54)),IF(R54="Detectivo",(J52-(J52*T54)),IF(R54="Correctivo",(J52))))</f>
        <v>0.22</v>
      </c>
      <c r="AA54" s="344"/>
      <c r="AB54" s="344"/>
      <c r="AC54" s="190" t="str">
        <f t="shared" si="16"/>
        <v>Moderado</v>
      </c>
      <c r="AD54" s="190">
        <f t="shared" si="22"/>
        <v>0.6</v>
      </c>
      <c r="AE54" s="344"/>
      <c r="AF54" s="344"/>
      <c r="AG54" s="341"/>
      <c r="AH54" s="342"/>
      <c r="AI54" s="341"/>
      <c r="AJ54" s="341"/>
      <c r="AK54" s="345"/>
      <c r="AL54" s="345"/>
      <c r="AM54" s="341"/>
      <c r="AN54" s="342"/>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c r="GY54" s="187"/>
      <c r="GZ54" s="187"/>
      <c r="HA54" s="187"/>
      <c r="HB54" s="187"/>
      <c r="HC54" s="187"/>
      <c r="HD54" s="187"/>
      <c r="HE54" s="187"/>
      <c r="HF54" s="187"/>
      <c r="HG54" s="187"/>
      <c r="HH54" s="187"/>
      <c r="HI54" s="187"/>
      <c r="HJ54" s="187"/>
      <c r="HK54" s="187"/>
      <c r="HL54" s="187"/>
      <c r="HM54" s="187"/>
      <c r="HN54" s="187"/>
      <c r="HO54" s="187"/>
      <c r="HP54" s="187"/>
      <c r="HQ54" s="187"/>
      <c r="HR54" s="187"/>
      <c r="HS54" s="187"/>
      <c r="HT54" s="187"/>
      <c r="HU54" s="187"/>
      <c r="HV54" s="187"/>
      <c r="HW54" s="187"/>
      <c r="HX54" s="187"/>
      <c r="HY54" s="187"/>
      <c r="HZ54" s="187"/>
      <c r="IA54" s="187"/>
      <c r="IB54" s="187"/>
      <c r="IC54" s="187"/>
      <c r="ID54" s="187"/>
      <c r="IE54" s="187"/>
      <c r="IF54" s="187"/>
      <c r="IG54" s="187"/>
      <c r="IH54" s="187"/>
      <c r="II54" s="187"/>
      <c r="IJ54" s="187"/>
      <c r="IK54" s="187"/>
      <c r="IL54" s="187"/>
      <c r="IM54" s="187"/>
      <c r="IN54" s="187"/>
      <c r="IO54" s="187"/>
      <c r="IP54" s="187"/>
      <c r="IQ54" s="187"/>
      <c r="IR54" s="187"/>
      <c r="IS54" s="187"/>
      <c r="IT54" s="187"/>
      <c r="IU54" s="187"/>
      <c r="IV54" s="187"/>
      <c r="IW54" s="187"/>
      <c r="IX54" s="187"/>
      <c r="IY54" s="187"/>
      <c r="IZ54" s="187"/>
      <c r="JA54" s="187"/>
      <c r="JB54" s="187"/>
      <c r="JC54" s="187"/>
      <c r="JD54" s="187"/>
      <c r="JE54" s="187"/>
      <c r="JF54" s="187"/>
      <c r="JG54" s="187"/>
      <c r="JH54" s="187"/>
      <c r="JI54" s="187"/>
      <c r="JJ54" s="187"/>
      <c r="JK54" s="187"/>
      <c r="JL54" s="187"/>
      <c r="JM54" s="187"/>
      <c r="JN54" s="187"/>
      <c r="JO54" s="187"/>
      <c r="JP54" s="187"/>
      <c r="JQ54" s="187"/>
      <c r="JR54" s="187"/>
      <c r="JS54" s="187"/>
      <c r="JT54" s="187"/>
      <c r="JU54" s="187"/>
      <c r="JV54" s="187"/>
      <c r="JW54" s="187"/>
      <c r="JX54" s="187"/>
      <c r="JY54" s="187"/>
      <c r="JZ54" s="187"/>
      <c r="KA54" s="187"/>
      <c r="KB54" s="187"/>
      <c r="KC54" s="187"/>
      <c r="KD54" s="187"/>
      <c r="KE54" s="187"/>
      <c r="KF54" s="187"/>
      <c r="KG54" s="187"/>
      <c r="KH54" s="187"/>
      <c r="KI54" s="187"/>
      <c r="KJ54" s="187"/>
      <c r="KK54" s="187"/>
      <c r="KL54" s="187"/>
    </row>
  </sheetData>
  <mergeCells count="306">
    <mergeCell ref="AL30:AL34"/>
    <mergeCell ref="AM30:AM34"/>
    <mergeCell ref="AN30:AN34"/>
    <mergeCell ref="J30:J34"/>
    <mergeCell ref="K30:K34"/>
    <mergeCell ref="L30:L34"/>
    <mergeCell ref="M30:M34"/>
    <mergeCell ref="N30:N34"/>
    <mergeCell ref="AA30:AA34"/>
    <mergeCell ref="AB30:AB34"/>
    <mergeCell ref="AE30:AE34"/>
    <mergeCell ref="AF30:AF34"/>
    <mergeCell ref="A30:A34"/>
    <mergeCell ref="B30:B34"/>
    <mergeCell ref="C30:C34"/>
    <mergeCell ref="D30:D34"/>
    <mergeCell ref="E30:E34"/>
    <mergeCell ref="F30:F34"/>
    <mergeCell ref="G30:G34"/>
    <mergeCell ref="H30:H34"/>
    <mergeCell ref="I30:I34"/>
    <mergeCell ref="K20:K24"/>
    <mergeCell ref="L20:L24"/>
    <mergeCell ref="N52:N54"/>
    <mergeCell ref="AA52:AA54"/>
    <mergeCell ref="AB52:AB54"/>
    <mergeCell ref="AE52:AE54"/>
    <mergeCell ref="AF52:AF54"/>
    <mergeCell ref="AG52:AG54"/>
    <mergeCell ref="M43:M46"/>
    <mergeCell ref="N43:N46"/>
    <mergeCell ref="AA43:AA46"/>
    <mergeCell ref="AB43:AB46"/>
    <mergeCell ref="AE43:AE46"/>
    <mergeCell ref="AF43:AF46"/>
    <mergeCell ref="AG43:AG46"/>
    <mergeCell ref="AG25:AG29"/>
    <mergeCell ref="AB25:AB29"/>
    <mergeCell ref="AE25:AE29"/>
    <mergeCell ref="AF25:AF29"/>
    <mergeCell ref="L25:L29"/>
    <mergeCell ref="M25:M29"/>
    <mergeCell ref="K35:K39"/>
    <mergeCell ref="L35:L39"/>
    <mergeCell ref="AG30:AG34"/>
    <mergeCell ref="B20:B24"/>
    <mergeCell ref="B25:B29"/>
    <mergeCell ref="B35:B39"/>
    <mergeCell ref="B40:B42"/>
    <mergeCell ref="B43:B46"/>
    <mergeCell ref="B52:B54"/>
    <mergeCell ref="K43:K46"/>
    <mergeCell ref="L43:L46"/>
    <mergeCell ref="H40:H42"/>
    <mergeCell ref="I40:I42"/>
    <mergeCell ref="H43:H46"/>
    <mergeCell ref="I43:I46"/>
    <mergeCell ref="J43:J46"/>
    <mergeCell ref="C35:C39"/>
    <mergeCell ref="D25:D29"/>
    <mergeCell ref="E25:E29"/>
    <mergeCell ref="F25:F29"/>
    <mergeCell ref="G25:G29"/>
    <mergeCell ref="H25:H29"/>
    <mergeCell ref="I25:I29"/>
    <mergeCell ref="J25:J29"/>
    <mergeCell ref="J35:J39"/>
    <mergeCell ref="K25:K29"/>
    <mergeCell ref="J40:J42"/>
    <mergeCell ref="AM43:AM46"/>
    <mergeCell ref="AN43:AN46"/>
    <mergeCell ref="A52:A54"/>
    <mergeCell ref="C52:C54"/>
    <mergeCell ref="D52:D54"/>
    <mergeCell ref="E52:E54"/>
    <mergeCell ref="F52:F54"/>
    <mergeCell ref="G52:G54"/>
    <mergeCell ref="H52:H54"/>
    <mergeCell ref="I52:I54"/>
    <mergeCell ref="J52:J54"/>
    <mergeCell ref="AH52:AH54"/>
    <mergeCell ref="AI52:AI54"/>
    <mergeCell ref="AJ52:AJ54"/>
    <mergeCell ref="AK52:AK54"/>
    <mergeCell ref="AL52:AL54"/>
    <mergeCell ref="AM52:AM54"/>
    <mergeCell ref="AN52:AN54"/>
    <mergeCell ref="K52:K54"/>
    <mergeCell ref="L52:L54"/>
    <mergeCell ref="M52:M54"/>
    <mergeCell ref="AK48:AK51"/>
    <mergeCell ref="AL48:AL51"/>
    <mergeCell ref="AH43:AH46"/>
    <mergeCell ref="A40:A42"/>
    <mergeCell ref="C40:C42"/>
    <mergeCell ref="D40:D42"/>
    <mergeCell ref="E40:E42"/>
    <mergeCell ref="F40:F42"/>
    <mergeCell ref="G40:G42"/>
    <mergeCell ref="A43:A46"/>
    <mergeCell ref="C43:C46"/>
    <mergeCell ref="D43:D46"/>
    <mergeCell ref="E43:E46"/>
    <mergeCell ref="F43:F46"/>
    <mergeCell ref="G43:G46"/>
    <mergeCell ref="K40:K42"/>
    <mergeCell ref="L40:L42"/>
    <mergeCell ref="M40:M42"/>
    <mergeCell ref="N40:N42"/>
    <mergeCell ref="AA40:AA42"/>
    <mergeCell ref="AB40:AB42"/>
    <mergeCell ref="AE40:AE42"/>
    <mergeCell ref="AF40:AF42"/>
    <mergeCell ref="AG40:AG42"/>
    <mergeCell ref="AK20:AK24"/>
    <mergeCell ref="AL20:AL24"/>
    <mergeCell ref="AM20:AM24"/>
    <mergeCell ref="AN20:AN24"/>
    <mergeCell ref="AG20:AG24"/>
    <mergeCell ref="A35:A39"/>
    <mergeCell ref="D35:D39"/>
    <mergeCell ref="E35:E39"/>
    <mergeCell ref="F35:F39"/>
    <mergeCell ref="C25:C29"/>
    <mergeCell ref="M20:M24"/>
    <mergeCell ref="N20:N24"/>
    <mergeCell ref="AA20:AA24"/>
    <mergeCell ref="AB20:AB24"/>
    <mergeCell ref="AE20:AE24"/>
    <mergeCell ref="AF20:AF24"/>
    <mergeCell ref="AN35:AN39"/>
    <mergeCell ref="AB35:AB39"/>
    <mergeCell ref="AE35:AE39"/>
    <mergeCell ref="AF35:AF39"/>
    <mergeCell ref="AG35:AG39"/>
    <mergeCell ref="G35:G39"/>
    <mergeCell ref="H35:H39"/>
    <mergeCell ref="I35:I39"/>
    <mergeCell ref="AL40:AL42"/>
    <mergeCell ref="AM40:AM42"/>
    <mergeCell ref="AN40:AN42"/>
    <mergeCell ref="AM35:AM39"/>
    <mergeCell ref="AH25:AH29"/>
    <mergeCell ref="AI25:AI29"/>
    <mergeCell ref="AJ25:AJ29"/>
    <mergeCell ref="AK25:AK29"/>
    <mergeCell ref="AL25:AL29"/>
    <mergeCell ref="AM25:AM29"/>
    <mergeCell ref="AN25:AN29"/>
    <mergeCell ref="AH35:AH39"/>
    <mergeCell ref="AI35:AI39"/>
    <mergeCell ref="AJ35:AJ39"/>
    <mergeCell ref="AK35:AK39"/>
    <mergeCell ref="AL35:AL39"/>
    <mergeCell ref="AH40:AH42"/>
    <mergeCell ref="AI40:AI42"/>
    <mergeCell ref="AJ40:AJ42"/>
    <mergeCell ref="AK40:AK42"/>
    <mergeCell ref="AH30:AH34"/>
    <mergeCell ref="AI30:AI34"/>
    <mergeCell ref="AJ30:AJ34"/>
    <mergeCell ref="AK30:AK34"/>
    <mergeCell ref="N35:N39"/>
    <mergeCell ref="AA35:AA39"/>
    <mergeCell ref="H15:H19"/>
    <mergeCell ref="I15:I19"/>
    <mergeCell ref="J15:J19"/>
    <mergeCell ref="A15:A19"/>
    <mergeCell ref="C15:C19"/>
    <mergeCell ref="D15:D19"/>
    <mergeCell ref="E15:E19"/>
    <mergeCell ref="N25:N29"/>
    <mergeCell ref="AA25:AA29"/>
    <mergeCell ref="A25:A29"/>
    <mergeCell ref="A20:A24"/>
    <mergeCell ref="C20:C24"/>
    <mergeCell ref="D20:D24"/>
    <mergeCell ref="E20:E24"/>
    <mergeCell ref="F20:F24"/>
    <mergeCell ref="G20:G24"/>
    <mergeCell ref="H20:H24"/>
    <mergeCell ref="I20:I24"/>
    <mergeCell ref="J20:J24"/>
    <mergeCell ref="F15:F19"/>
    <mergeCell ref="K15:K19"/>
    <mergeCell ref="B15:B19"/>
    <mergeCell ref="G15:G19"/>
    <mergeCell ref="L15:L19"/>
    <mergeCell ref="M15:M19"/>
    <mergeCell ref="AM10:AM14"/>
    <mergeCell ref="AM15:AM19"/>
    <mergeCell ref="AN10:AN14"/>
    <mergeCell ref="AE10:AE14"/>
    <mergeCell ref="AF10:AF14"/>
    <mergeCell ref="AG10:AG14"/>
    <mergeCell ref="AH10:AH14"/>
    <mergeCell ref="AI10:AI14"/>
    <mergeCell ref="AJ15:AJ19"/>
    <mergeCell ref="AK15:AK19"/>
    <mergeCell ref="AL15:AL19"/>
    <mergeCell ref="AN15:AN19"/>
    <mergeCell ref="AE15:AE19"/>
    <mergeCell ref="AF15:AF19"/>
    <mergeCell ref="AG15:AG19"/>
    <mergeCell ref="AH15:AH19"/>
    <mergeCell ref="AI15:AI19"/>
    <mergeCell ref="N15:N19"/>
    <mergeCell ref="AA15:AA19"/>
    <mergeCell ref="AB15:AB19"/>
    <mergeCell ref="AA10:AA14"/>
    <mergeCell ref="AM8:AM9"/>
    <mergeCell ref="AN8:AN9"/>
    <mergeCell ref="AI8:AI9"/>
    <mergeCell ref="AJ8:AJ9"/>
    <mergeCell ref="AG8:AG9"/>
    <mergeCell ref="AH8:AH9"/>
    <mergeCell ref="Z8:Z9"/>
    <mergeCell ref="N8:N9"/>
    <mergeCell ref="X8:X9"/>
    <mergeCell ref="Q8:Q9"/>
    <mergeCell ref="R8:W8"/>
    <mergeCell ref="Y8:Y9"/>
    <mergeCell ref="AC8:AC9"/>
    <mergeCell ref="AD8:AD9"/>
    <mergeCell ref="P8:P9"/>
    <mergeCell ref="F8:F9"/>
    <mergeCell ref="AK8:AK9"/>
    <mergeCell ref="G8:G9"/>
    <mergeCell ref="H8:H9"/>
    <mergeCell ref="I8:I9"/>
    <mergeCell ref="J8:J9"/>
    <mergeCell ref="O8:O9"/>
    <mergeCell ref="B8:B9"/>
    <mergeCell ref="AL8:AL9"/>
    <mergeCell ref="AB10:AB14"/>
    <mergeCell ref="B10:B14"/>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AK43:AK46"/>
    <mergeCell ref="AL43:AL46"/>
    <mergeCell ref="A10:A14"/>
    <mergeCell ref="C10:C14"/>
    <mergeCell ref="D10:D14"/>
    <mergeCell ref="E10:E14"/>
    <mergeCell ref="F10:F14"/>
    <mergeCell ref="AJ10:AJ14"/>
    <mergeCell ref="AK10:AK14"/>
    <mergeCell ref="AL10:AL14"/>
    <mergeCell ref="G10:G14"/>
    <mergeCell ref="H10:H14"/>
    <mergeCell ref="I10:I14"/>
    <mergeCell ref="J10:J14"/>
    <mergeCell ref="K10:K14"/>
    <mergeCell ref="L10:L14"/>
    <mergeCell ref="M10:M14"/>
    <mergeCell ref="N10:N14"/>
    <mergeCell ref="AH20:AH24"/>
    <mergeCell ref="AI20:AI24"/>
    <mergeCell ref="AJ20:AJ24"/>
    <mergeCell ref="AI43:AI46"/>
    <mergeCell ref="AJ43:AJ46"/>
    <mergeCell ref="M35:M39"/>
    <mergeCell ref="AM48:AM51"/>
    <mergeCell ref="AN48:AN51"/>
    <mergeCell ref="A48:A51"/>
    <mergeCell ref="B48:B51"/>
    <mergeCell ref="C48:C51"/>
    <mergeCell ref="D48:D51"/>
    <mergeCell ref="E48:E51"/>
    <mergeCell ref="F48:F51"/>
    <mergeCell ref="G48:G51"/>
    <mergeCell ref="H48:H51"/>
    <mergeCell ref="I48:I51"/>
    <mergeCell ref="J48:J51"/>
    <mergeCell ref="K48:K51"/>
    <mergeCell ref="L48:L51"/>
    <mergeCell ref="M48:M51"/>
    <mergeCell ref="N48:N51"/>
    <mergeCell ref="AA48:AA51"/>
    <mergeCell ref="AB48:AB51"/>
    <mergeCell ref="AE48:AE51"/>
    <mergeCell ref="AF48:AF51"/>
    <mergeCell ref="AG48:AG51"/>
    <mergeCell ref="AH48:AH51"/>
    <mergeCell ref="AI48:AI51"/>
    <mergeCell ref="AJ48:AJ51"/>
  </mergeCells>
  <conditionalFormatting sqref="L10 L15 L20 L25 L35 L40 L43 L47 L52">
    <cfRule type="containsText" dxfId="3178" priority="917" operator="containsText" text="Catastrófico">
      <formula>NOT(ISERROR(SEARCH("Catastrófico",L10)))</formula>
    </cfRule>
    <cfRule type="containsText" dxfId="3177" priority="918" operator="containsText" text="Mayor">
      <formula>NOT(ISERROR(SEARCH("Mayor",L10)))</formula>
    </cfRule>
    <cfRule type="containsText" dxfId="3176" priority="919" operator="containsText" text="Alta">
      <formula>NOT(ISERROR(SEARCH("Alta",L10)))</formula>
    </cfRule>
    <cfRule type="containsText" dxfId="3175" priority="920" operator="containsText" text="Moderado">
      <formula>NOT(ISERROR(SEARCH("Moderado",L10)))</formula>
    </cfRule>
    <cfRule type="containsText" dxfId="3174" priority="921" operator="containsText" text="Menor">
      <formula>NOT(ISERROR(SEARCH("Menor",L10)))</formula>
    </cfRule>
    <cfRule type="containsText" dxfId="3173" priority="922" operator="containsText" text="Leve">
      <formula>NOT(ISERROR(SEARCH("Leve",L10)))</formula>
    </cfRule>
  </conditionalFormatting>
  <conditionalFormatting sqref="N10 N15 N20">
    <cfRule type="containsText" dxfId="3172" priority="912" operator="containsText" text="Extremo">
      <formula>NOT(ISERROR(SEARCH("Extremo",N10)))</formula>
    </cfRule>
    <cfRule type="containsText" dxfId="3171" priority="913" operator="containsText" text="Alto">
      <formula>NOT(ISERROR(SEARCH("Alto",N10)))</formula>
    </cfRule>
    <cfRule type="containsText" dxfId="3170" priority="914" operator="containsText" text="Bajo">
      <formula>NOT(ISERROR(SEARCH("Bajo",N10)))</formula>
    </cfRule>
    <cfRule type="containsText" dxfId="3169" priority="915" operator="containsText" text="Moderado">
      <formula>NOT(ISERROR(SEARCH("Moderado",N10)))</formula>
    </cfRule>
    <cfRule type="containsText" dxfId="3168" priority="916" operator="containsText" text="Extremo">
      <formula>NOT(ISERROR(SEARCH("Extremo",N10)))</formula>
    </cfRule>
  </conditionalFormatting>
  <conditionalFormatting sqref="M10 M15 M20 M25 M35 M40 M43 M47 M52">
    <cfRule type="containsText" dxfId="3167" priority="906" operator="containsText" text="Catastrófico">
      <formula>NOT(ISERROR(SEARCH("Catastrófico",M10)))</formula>
    </cfRule>
    <cfRule type="containsText" dxfId="3166" priority="907" operator="containsText" text="Mayor">
      <formula>NOT(ISERROR(SEARCH("Mayor",M10)))</formula>
    </cfRule>
    <cfRule type="containsText" dxfId="3165" priority="908" operator="containsText" text="Alta">
      <formula>NOT(ISERROR(SEARCH("Alta",M10)))</formula>
    </cfRule>
    <cfRule type="containsText" dxfId="3164" priority="909" operator="containsText" text="Moderado">
      <formula>NOT(ISERROR(SEARCH("Moderado",M10)))</formula>
    </cfRule>
    <cfRule type="containsText" dxfId="3163" priority="910" operator="containsText" text="Menor">
      <formula>NOT(ISERROR(SEARCH("Menor",M10)))</formula>
    </cfRule>
    <cfRule type="containsText" dxfId="3162" priority="911" operator="containsText" text="Leve">
      <formula>NOT(ISERROR(SEARCH("Leve",M10)))</formula>
    </cfRule>
  </conditionalFormatting>
  <conditionalFormatting sqref="Y47 Y40:Y42 Y52:Y54">
    <cfRule type="containsText" dxfId="3161" priority="840" operator="containsText" text="Muy Alta">
      <formula>NOT(ISERROR(SEARCH("Muy Alta",Y40)))</formula>
    </cfRule>
    <cfRule type="containsText" dxfId="3160" priority="841" operator="containsText" text="Alta">
      <formula>NOT(ISERROR(SEARCH("Alta",Y40)))</formula>
    </cfRule>
    <cfRule type="containsText" dxfId="3159" priority="842" operator="containsText" text="Media">
      <formula>NOT(ISERROR(SEARCH("Media",Y40)))</formula>
    </cfRule>
    <cfRule type="containsText" dxfId="3158" priority="843" operator="containsText" text="Muy Baja">
      <formula>NOT(ISERROR(SEARCH("Muy Baja",Y40)))</formula>
    </cfRule>
    <cfRule type="containsText" dxfId="3157" priority="844" operator="containsText" text="Baja">
      <formula>NOT(ISERROR(SEARCH("Baja",Y40)))</formula>
    </cfRule>
    <cfRule type="containsText" dxfId="3156" priority="845" operator="containsText" text="Muy Baja">
      <formula>NOT(ISERROR(SEARCH("Muy Baja",Y40)))</formula>
    </cfRule>
  </conditionalFormatting>
  <conditionalFormatting sqref="AC47 AC40:AC42 AC52:AC54">
    <cfRule type="containsText" dxfId="3155" priority="835" operator="containsText" text="Catastrófico">
      <formula>NOT(ISERROR(SEARCH("Catastrófico",AC40)))</formula>
    </cfRule>
    <cfRule type="containsText" dxfId="3154" priority="836" operator="containsText" text="Mayor">
      <formula>NOT(ISERROR(SEARCH("Mayor",AC40)))</formula>
    </cfRule>
    <cfRule type="containsText" dxfId="3153" priority="837" operator="containsText" text="Moderado">
      <formula>NOT(ISERROR(SEARCH("Moderado",AC40)))</formula>
    </cfRule>
    <cfRule type="containsText" dxfId="3152" priority="838" operator="containsText" text="Menor">
      <formula>NOT(ISERROR(SEARCH("Menor",AC40)))</formula>
    </cfRule>
    <cfRule type="containsText" dxfId="3151" priority="839" operator="containsText" text="Leve">
      <formula>NOT(ISERROR(SEARCH("Leve",AC40)))</formula>
    </cfRule>
  </conditionalFormatting>
  <conditionalFormatting sqref="AA52:AA54 AA35:AA47 AA10:AA29">
    <cfRule type="containsText" dxfId="3150" priority="226" operator="containsText" text="Muy Baja">
      <formula>NOT(ISERROR(SEARCH("Muy Baja",AA10)))</formula>
    </cfRule>
    <cfRule type="containsText" dxfId="3149" priority="815" operator="containsText" text="Muy Alta">
      <formula>NOT(ISERROR(SEARCH("Muy Alta",AA10)))</formula>
    </cfRule>
    <cfRule type="containsText" dxfId="3148" priority="816" operator="containsText" text="Alta">
      <formula>NOT(ISERROR(SEARCH("Alta",AA10)))</formula>
    </cfRule>
    <cfRule type="containsText" dxfId="3147" priority="817" operator="containsText" text="Media">
      <formula>NOT(ISERROR(SEARCH("Media",AA10)))</formula>
    </cfRule>
    <cfRule type="containsText" dxfId="3146" priority="818" operator="containsText" text="Baja">
      <formula>NOT(ISERROR(SEARCH("Baja",AA10)))</formula>
    </cfRule>
    <cfRule type="containsText" dxfId="3145" priority="819" operator="containsText" text="Muy Baja">
      <formula>NOT(ISERROR(SEARCH("Muy Baja",AA10)))</formula>
    </cfRule>
  </conditionalFormatting>
  <conditionalFormatting sqref="AE47 AE40:AE42 AE52:AE54">
    <cfRule type="containsText" dxfId="3144" priority="810" operator="containsText" text="Catastrófico">
      <formula>NOT(ISERROR(SEARCH("Catastrófico",AE40)))</formula>
    </cfRule>
    <cfRule type="containsText" dxfId="3143" priority="811" operator="containsText" text="Moderado">
      <formula>NOT(ISERROR(SEARCH("Moderado",AE40)))</formula>
    </cfRule>
    <cfRule type="containsText" dxfId="3142" priority="812" operator="containsText" text="Menor">
      <formula>NOT(ISERROR(SEARCH("Menor",AE40)))</formula>
    </cfRule>
    <cfRule type="containsText" dxfId="3141" priority="813" operator="containsText" text="Leve">
      <formula>NOT(ISERROR(SEARCH("Leve",AE40)))</formula>
    </cfRule>
    <cfRule type="containsText" dxfId="3140" priority="814" operator="containsText" text="Mayor">
      <formula>NOT(ISERROR(SEARCH("Mayor",AE40)))</formula>
    </cfRule>
  </conditionalFormatting>
  <conditionalFormatting sqref="I10 I15 I20">
    <cfRule type="containsText" dxfId="3139" priority="787" operator="containsText" text="Muy Baja">
      <formula>NOT(ISERROR(SEARCH("Muy Baja",I10)))</formula>
    </cfRule>
    <cfRule type="containsText" dxfId="3138" priority="788" operator="containsText" text="Baja">
      <formula>NOT(ISERROR(SEARCH("Baja",I10)))</formula>
    </cfRule>
    <cfRule type="containsText" dxfId="3137" priority="790" operator="containsText" text="Muy Alta">
      <formula>NOT(ISERROR(SEARCH("Muy Alta",I10)))</formula>
    </cfRule>
    <cfRule type="containsText" dxfId="3136" priority="791" operator="containsText" text="Alta">
      <formula>NOT(ISERROR(SEARCH("Alta",I10)))</formula>
    </cfRule>
    <cfRule type="containsText" dxfId="3135" priority="792" operator="containsText" text="Media">
      <formula>NOT(ISERROR(SEARCH("Media",I10)))</formula>
    </cfRule>
    <cfRule type="containsText" dxfId="3134" priority="793" operator="containsText" text="Media">
      <formula>NOT(ISERROR(SEARCH("Media",I10)))</formula>
    </cfRule>
    <cfRule type="containsText" dxfId="3133" priority="794" operator="containsText" text="Media">
      <formula>NOT(ISERROR(SEARCH("Media",I10)))</formula>
    </cfRule>
    <cfRule type="containsText" dxfId="3132" priority="795" operator="containsText" text="Muy Baja">
      <formula>NOT(ISERROR(SEARCH("Muy Baja",I10)))</formula>
    </cfRule>
    <cfRule type="containsText" dxfId="3131" priority="796" operator="containsText" text="Baja">
      <formula>NOT(ISERROR(SEARCH("Baja",I10)))</formula>
    </cfRule>
    <cfRule type="containsText" dxfId="3130" priority="797" operator="containsText" text="Muy Baja">
      <formula>NOT(ISERROR(SEARCH("Muy Baja",I10)))</formula>
    </cfRule>
    <cfRule type="containsText" dxfId="3129" priority="798" operator="containsText" text="Muy Baja">
      <formula>NOT(ISERROR(SEARCH("Muy Baja",I10)))</formula>
    </cfRule>
    <cfRule type="containsText" dxfId="3128" priority="799" operator="containsText" text="Muy Baja">
      <formula>NOT(ISERROR(SEARCH("Muy Baja",I10)))</formula>
    </cfRule>
    <cfRule type="containsText" dxfId="3127" priority="800" operator="containsText" text="Muy Baja'Tabla probabilidad'!">
      <formula>NOT(ISERROR(SEARCH("Muy Baja'Tabla probabilidad'!",I10)))</formula>
    </cfRule>
    <cfRule type="containsText" dxfId="3126" priority="801" operator="containsText" text="Muy bajo">
      <formula>NOT(ISERROR(SEARCH("Muy bajo",I10)))</formula>
    </cfRule>
    <cfRule type="containsText" dxfId="3125" priority="802" operator="containsText" text="Alta">
      <formula>NOT(ISERROR(SEARCH("Alta",I10)))</formula>
    </cfRule>
    <cfRule type="containsText" dxfId="3124" priority="803" operator="containsText" text="Media">
      <formula>NOT(ISERROR(SEARCH("Media",I10)))</formula>
    </cfRule>
    <cfRule type="containsText" dxfId="3123" priority="804" operator="containsText" text="Baja">
      <formula>NOT(ISERROR(SEARCH("Baja",I10)))</formula>
    </cfRule>
    <cfRule type="containsText" dxfId="3122" priority="805" operator="containsText" text="Muy baja">
      <formula>NOT(ISERROR(SEARCH("Muy baja",I10)))</formula>
    </cfRule>
    <cfRule type="cellIs" dxfId="3121" priority="808" operator="between">
      <formula>1</formula>
      <formula>2</formula>
    </cfRule>
    <cfRule type="cellIs" dxfId="3120" priority="809" operator="between">
      <formula>0</formula>
      <formula>2</formula>
    </cfRule>
  </conditionalFormatting>
  <conditionalFormatting sqref="I10 I15 I20">
    <cfRule type="containsText" dxfId="3119" priority="789" operator="containsText" text="Muy Alta">
      <formula>NOT(ISERROR(SEARCH("Muy Alta",I10)))</formula>
    </cfRule>
  </conditionalFormatting>
  <conditionalFormatting sqref="Y10:Y14">
    <cfRule type="containsText" dxfId="3118" priority="781" operator="containsText" text="Muy Alta">
      <formula>NOT(ISERROR(SEARCH("Muy Alta",Y10)))</formula>
    </cfRule>
    <cfRule type="containsText" dxfId="3117" priority="782" operator="containsText" text="Alta">
      <formula>NOT(ISERROR(SEARCH("Alta",Y10)))</formula>
    </cfRule>
    <cfRule type="containsText" dxfId="3116" priority="783" operator="containsText" text="Media">
      <formula>NOT(ISERROR(SEARCH("Media",Y10)))</formula>
    </cfRule>
    <cfRule type="containsText" dxfId="3115" priority="784" operator="containsText" text="Muy Baja">
      <formula>NOT(ISERROR(SEARCH("Muy Baja",Y10)))</formula>
    </cfRule>
    <cfRule type="containsText" dxfId="3114" priority="785" operator="containsText" text="Baja">
      <formula>NOT(ISERROR(SEARCH("Baja",Y10)))</formula>
    </cfRule>
    <cfRule type="containsText" dxfId="3113" priority="786" operator="containsText" text="Muy Baja">
      <formula>NOT(ISERROR(SEARCH("Muy Baja",Y10)))</formula>
    </cfRule>
  </conditionalFormatting>
  <conditionalFormatting sqref="AC10:AC14">
    <cfRule type="containsText" dxfId="3112" priority="776" operator="containsText" text="Catastrófico">
      <formula>NOT(ISERROR(SEARCH("Catastrófico",AC10)))</formula>
    </cfRule>
    <cfRule type="containsText" dxfId="3111" priority="777" operator="containsText" text="Mayor">
      <formula>NOT(ISERROR(SEARCH("Mayor",AC10)))</formula>
    </cfRule>
    <cfRule type="containsText" dxfId="3110" priority="778" operator="containsText" text="Moderado">
      <formula>NOT(ISERROR(SEARCH("Moderado",AC10)))</formula>
    </cfRule>
    <cfRule type="containsText" dxfId="3109" priority="779" operator="containsText" text="Menor">
      <formula>NOT(ISERROR(SEARCH("Menor",AC10)))</formula>
    </cfRule>
    <cfRule type="containsText" dxfId="3108" priority="780" operator="containsText" text="Leve">
      <formula>NOT(ISERROR(SEARCH("Leve",AC10)))</formula>
    </cfRule>
  </conditionalFormatting>
  <conditionalFormatting sqref="AG10">
    <cfRule type="containsText" dxfId="3107" priority="767" operator="containsText" text="Extremo">
      <formula>NOT(ISERROR(SEARCH("Extremo",AG10)))</formula>
    </cfRule>
    <cfRule type="containsText" dxfId="3106" priority="768" operator="containsText" text="Alto">
      <formula>NOT(ISERROR(SEARCH("Alto",AG10)))</formula>
    </cfRule>
    <cfRule type="containsText" dxfId="3105" priority="769" operator="containsText" text="Moderado">
      <formula>NOT(ISERROR(SEARCH("Moderado",AG10)))</formula>
    </cfRule>
    <cfRule type="containsText" dxfId="3104" priority="770" operator="containsText" text="Menor">
      <formula>NOT(ISERROR(SEARCH("Menor",AG10)))</formula>
    </cfRule>
    <cfRule type="containsText" dxfId="3103" priority="771" operator="containsText" text="Bajo">
      <formula>NOT(ISERROR(SEARCH("Bajo",AG10)))</formula>
    </cfRule>
    <cfRule type="containsText" dxfId="3102" priority="772" operator="containsText" text="Moderado">
      <formula>NOT(ISERROR(SEARCH("Moderado",AG10)))</formula>
    </cfRule>
    <cfRule type="containsText" dxfId="3101" priority="773" operator="containsText" text="Extremo">
      <formula>NOT(ISERROR(SEARCH("Extremo",AG10)))</formula>
    </cfRule>
    <cfRule type="containsText" dxfId="3100" priority="774" operator="containsText" text="Baja">
      <formula>NOT(ISERROR(SEARCH("Baja",AG10)))</formula>
    </cfRule>
    <cfRule type="containsText" dxfId="3099" priority="775" operator="containsText" text="Alto">
      <formula>NOT(ISERROR(SEARCH("Alto",AG10)))</formula>
    </cfRule>
  </conditionalFormatting>
  <conditionalFormatting sqref="AE10:AE14">
    <cfRule type="containsText" dxfId="3098" priority="757" operator="containsText" text="Catastrófico">
      <formula>NOT(ISERROR(SEARCH("Catastrófico",AE10)))</formula>
    </cfRule>
    <cfRule type="containsText" dxfId="3097" priority="758" operator="containsText" text="Moderado">
      <formula>NOT(ISERROR(SEARCH("Moderado",AE10)))</formula>
    </cfRule>
    <cfRule type="containsText" dxfId="3096" priority="759" operator="containsText" text="Menor">
      <formula>NOT(ISERROR(SEARCH("Menor",AE10)))</formula>
    </cfRule>
    <cfRule type="containsText" dxfId="3095" priority="760" operator="containsText" text="Leve">
      <formula>NOT(ISERROR(SEARCH("Leve",AE10)))</formula>
    </cfRule>
    <cfRule type="containsText" dxfId="3094" priority="761" operator="containsText" text="Mayor">
      <formula>NOT(ISERROR(SEARCH("Mayor",AE10)))</formula>
    </cfRule>
  </conditionalFormatting>
  <conditionalFormatting sqref="Y15:Y19">
    <cfRule type="containsText" dxfId="3093" priority="751" operator="containsText" text="Muy Alta">
      <formula>NOT(ISERROR(SEARCH("Muy Alta",Y15)))</formula>
    </cfRule>
    <cfRule type="containsText" dxfId="3092" priority="752" operator="containsText" text="Alta">
      <formula>NOT(ISERROR(SEARCH("Alta",Y15)))</formula>
    </cfRule>
    <cfRule type="containsText" dxfId="3091" priority="753" operator="containsText" text="Media">
      <formula>NOT(ISERROR(SEARCH("Media",Y15)))</formula>
    </cfRule>
    <cfRule type="containsText" dxfId="3090" priority="754" operator="containsText" text="Muy Baja">
      <formula>NOT(ISERROR(SEARCH("Muy Baja",Y15)))</formula>
    </cfRule>
    <cfRule type="containsText" dxfId="3089" priority="755" operator="containsText" text="Baja">
      <formula>NOT(ISERROR(SEARCH("Baja",Y15)))</formula>
    </cfRule>
    <cfRule type="containsText" dxfId="3088" priority="756" operator="containsText" text="Muy Baja">
      <formula>NOT(ISERROR(SEARCH("Muy Baja",Y15)))</formula>
    </cfRule>
  </conditionalFormatting>
  <conditionalFormatting sqref="AC15:AC19">
    <cfRule type="containsText" dxfId="3087" priority="746" operator="containsText" text="Catastrófico">
      <formula>NOT(ISERROR(SEARCH("Catastrófico",AC15)))</formula>
    </cfRule>
    <cfRule type="containsText" dxfId="3086" priority="747" operator="containsText" text="Mayor">
      <formula>NOT(ISERROR(SEARCH("Mayor",AC15)))</formula>
    </cfRule>
    <cfRule type="containsText" dxfId="3085" priority="748" operator="containsText" text="Moderado">
      <formula>NOT(ISERROR(SEARCH("Moderado",AC15)))</formula>
    </cfRule>
    <cfRule type="containsText" dxfId="3084" priority="749" operator="containsText" text="Menor">
      <formula>NOT(ISERROR(SEARCH("Menor",AC15)))</formula>
    </cfRule>
    <cfRule type="containsText" dxfId="3083" priority="750" operator="containsText" text="Leve">
      <formula>NOT(ISERROR(SEARCH("Leve",AC15)))</formula>
    </cfRule>
  </conditionalFormatting>
  <conditionalFormatting sqref="AG15">
    <cfRule type="containsText" dxfId="3082" priority="737" operator="containsText" text="Extremo">
      <formula>NOT(ISERROR(SEARCH("Extremo",AG15)))</formula>
    </cfRule>
    <cfRule type="containsText" dxfId="3081" priority="738" operator="containsText" text="Alto">
      <formula>NOT(ISERROR(SEARCH("Alto",AG15)))</formula>
    </cfRule>
    <cfRule type="containsText" dxfId="3080" priority="739" operator="containsText" text="Moderado">
      <formula>NOT(ISERROR(SEARCH("Moderado",AG15)))</formula>
    </cfRule>
    <cfRule type="containsText" dxfId="3079" priority="740" operator="containsText" text="Menor">
      <formula>NOT(ISERROR(SEARCH("Menor",AG15)))</formula>
    </cfRule>
    <cfRule type="containsText" dxfId="3078" priority="741" operator="containsText" text="Bajo">
      <formula>NOT(ISERROR(SEARCH("Bajo",AG15)))</formula>
    </cfRule>
    <cfRule type="containsText" dxfId="3077" priority="742" operator="containsText" text="Moderado">
      <formula>NOT(ISERROR(SEARCH("Moderado",AG15)))</formula>
    </cfRule>
    <cfRule type="containsText" dxfId="3076" priority="743" operator="containsText" text="Extremo">
      <formula>NOT(ISERROR(SEARCH("Extremo",AG15)))</formula>
    </cfRule>
    <cfRule type="containsText" dxfId="3075" priority="744" operator="containsText" text="Baja">
      <formula>NOT(ISERROR(SEARCH("Baja",AG15)))</formula>
    </cfRule>
    <cfRule type="containsText" dxfId="3074" priority="745" operator="containsText" text="Alto">
      <formula>NOT(ISERROR(SEARCH("Alto",AG15)))</formula>
    </cfRule>
  </conditionalFormatting>
  <conditionalFormatting sqref="AE15:AE19">
    <cfRule type="containsText" dxfId="3073" priority="727" operator="containsText" text="Catastrófico">
      <formula>NOT(ISERROR(SEARCH("Catastrófico",AE15)))</formula>
    </cfRule>
    <cfRule type="containsText" dxfId="3072" priority="728" operator="containsText" text="Moderado">
      <formula>NOT(ISERROR(SEARCH("Moderado",AE15)))</formula>
    </cfRule>
    <cfRule type="containsText" dxfId="3071" priority="729" operator="containsText" text="Menor">
      <formula>NOT(ISERROR(SEARCH("Menor",AE15)))</formula>
    </cfRule>
    <cfRule type="containsText" dxfId="3070" priority="730" operator="containsText" text="Leve">
      <formula>NOT(ISERROR(SEARCH("Leve",AE15)))</formula>
    </cfRule>
    <cfRule type="containsText" dxfId="3069" priority="731" operator="containsText" text="Mayor">
      <formula>NOT(ISERROR(SEARCH("Mayor",AE15)))</formula>
    </cfRule>
  </conditionalFormatting>
  <conditionalFormatting sqref="Y20:Y24">
    <cfRule type="containsText" dxfId="3068" priority="691" operator="containsText" text="Muy Alta">
      <formula>NOT(ISERROR(SEARCH("Muy Alta",Y20)))</formula>
    </cfRule>
    <cfRule type="containsText" dxfId="3067" priority="692" operator="containsText" text="Alta">
      <formula>NOT(ISERROR(SEARCH("Alta",Y20)))</formula>
    </cfRule>
    <cfRule type="containsText" dxfId="3066" priority="693" operator="containsText" text="Media">
      <formula>NOT(ISERROR(SEARCH("Media",Y20)))</formula>
    </cfRule>
    <cfRule type="containsText" dxfId="3065" priority="694" operator="containsText" text="Muy Baja">
      <formula>NOT(ISERROR(SEARCH("Muy Baja",Y20)))</formula>
    </cfRule>
    <cfRule type="containsText" dxfId="3064" priority="695" operator="containsText" text="Baja">
      <formula>NOT(ISERROR(SEARCH("Baja",Y20)))</formula>
    </cfRule>
    <cfRule type="containsText" dxfId="3063" priority="696" operator="containsText" text="Muy Baja">
      <formula>NOT(ISERROR(SEARCH("Muy Baja",Y20)))</formula>
    </cfRule>
  </conditionalFormatting>
  <conditionalFormatting sqref="AC20:AC24">
    <cfRule type="containsText" dxfId="3062" priority="686" operator="containsText" text="Catastrófico">
      <formula>NOT(ISERROR(SEARCH("Catastrófico",AC20)))</formula>
    </cfRule>
    <cfRule type="containsText" dxfId="3061" priority="687" operator="containsText" text="Mayor">
      <formula>NOT(ISERROR(SEARCH("Mayor",AC20)))</formula>
    </cfRule>
    <cfRule type="containsText" dxfId="3060" priority="688" operator="containsText" text="Moderado">
      <formula>NOT(ISERROR(SEARCH("Moderado",AC20)))</formula>
    </cfRule>
    <cfRule type="containsText" dxfId="3059" priority="689" operator="containsText" text="Menor">
      <formula>NOT(ISERROR(SEARCH("Menor",AC20)))</formula>
    </cfRule>
    <cfRule type="containsText" dxfId="3058" priority="690" operator="containsText" text="Leve">
      <formula>NOT(ISERROR(SEARCH("Leve",AC20)))</formula>
    </cfRule>
  </conditionalFormatting>
  <conditionalFormatting sqref="AG20">
    <cfRule type="containsText" dxfId="3057" priority="677" operator="containsText" text="Extremo">
      <formula>NOT(ISERROR(SEARCH("Extremo",AG20)))</formula>
    </cfRule>
    <cfRule type="containsText" dxfId="3056" priority="678" operator="containsText" text="Alto">
      <formula>NOT(ISERROR(SEARCH("Alto",AG20)))</formula>
    </cfRule>
    <cfRule type="containsText" dxfId="3055" priority="679" operator="containsText" text="Moderado">
      <formula>NOT(ISERROR(SEARCH("Moderado",AG20)))</formula>
    </cfRule>
    <cfRule type="containsText" dxfId="3054" priority="680" operator="containsText" text="Menor">
      <formula>NOT(ISERROR(SEARCH("Menor",AG20)))</formula>
    </cfRule>
    <cfRule type="containsText" dxfId="3053" priority="681" operator="containsText" text="Bajo">
      <formula>NOT(ISERROR(SEARCH("Bajo",AG20)))</formula>
    </cfRule>
    <cfRule type="containsText" dxfId="3052" priority="682" operator="containsText" text="Moderado">
      <formula>NOT(ISERROR(SEARCH("Moderado",AG20)))</formula>
    </cfRule>
    <cfRule type="containsText" dxfId="3051" priority="683" operator="containsText" text="Extremo">
      <formula>NOT(ISERROR(SEARCH("Extremo",AG20)))</formula>
    </cfRule>
    <cfRule type="containsText" dxfId="3050" priority="684" operator="containsText" text="Baja">
      <formula>NOT(ISERROR(SEARCH("Baja",AG20)))</formula>
    </cfRule>
    <cfRule type="containsText" dxfId="3049" priority="685" operator="containsText" text="Alto">
      <formula>NOT(ISERROR(SEARCH("Alto",AG20)))</formula>
    </cfRule>
  </conditionalFormatting>
  <conditionalFormatting sqref="AE20:AE24">
    <cfRule type="containsText" dxfId="3048" priority="667" operator="containsText" text="Catastrófico">
      <formula>NOT(ISERROR(SEARCH("Catastrófico",AE20)))</formula>
    </cfRule>
    <cfRule type="containsText" dxfId="3047" priority="668" operator="containsText" text="Moderado">
      <formula>NOT(ISERROR(SEARCH("Moderado",AE20)))</formula>
    </cfRule>
    <cfRule type="containsText" dxfId="3046" priority="669" operator="containsText" text="Menor">
      <formula>NOT(ISERROR(SEARCH("Menor",AE20)))</formula>
    </cfRule>
    <cfRule type="containsText" dxfId="3045" priority="670" operator="containsText" text="Leve">
      <formula>NOT(ISERROR(SEARCH("Leve",AE20)))</formula>
    </cfRule>
    <cfRule type="containsText" dxfId="3044" priority="671" operator="containsText" text="Mayor">
      <formula>NOT(ISERROR(SEARCH("Mayor",AE20)))</formula>
    </cfRule>
  </conditionalFormatting>
  <conditionalFormatting sqref="N25 N35">
    <cfRule type="containsText" dxfId="3043" priority="656" operator="containsText" text="Extremo">
      <formula>NOT(ISERROR(SEARCH("Extremo",N25)))</formula>
    </cfRule>
    <cfRule type="containsText" dxfId="3042" priority="657" operator="containsText" text="Alto">
      <formula>NOT(ISERROR(SEARCH("Alto",N25)))</formula>
    </cfRule>
    <cfRule type="containsText" dxfId="3041" priority="658" operator="containsText" text="Bajo">
      <formula>NOT(ISERROR(SEARCH("Bajo",N25)))</formula>
    </cfRule>
    <cfRule type="containsText" dxfId="3040" priority="659" operator="containsText" text="Moderado">
      <formula>NOT(ISERROR(SEARCH("Moderado",N25)))</formula>
    </cfRule>
    <cfRule type="containsText" dxfId="3039" priority="660" operator="containsText" text="Extremo">
      <formula>NOT(ISERROR(SEARCH("Extremo",N25)))</formula>
    </cfRule>
  </conditionalFormatting>
  <conditionalFormatting sqref="I25 I35 I40">
    <cfRule type="containsText" dxfId="3038" priority="627" operator="containsText" text="Muy Baja">
      <formula>NOT(ISERROR(SEARCH("Muy Baja",I25)))</formula>
    </cfRule>
    <cfRule type="containsText" dxfId="3037" priority="628" operator="containsText" text="Baja">
      <formula>NOT(ISERROR(SEARCH("Baja",I25)))</formula>
    </cfRule>
    <cfRule type="containsText" dxfId="3036" priority="630" operator="containsText" text="Muy Alta">
      <formula>NOT(ISERROR(SEARCH("Muy Alta",I25)))</formula>
    </cfRule>
    <cfRule type="containsText" dxfId="3035" priority="631" operator="containsText" text="Alta">
      <formula>NOT(ISERROR(SEARCH("Alta",I25)))</formula>
    </cfRule>
    <cfRule type="containsText" dxfId="3034" priority="632" operator="containsText" text="Media">
      <formula>NOT(ISERROR(SEARCH("Media",I25)))</formula>
    </cfRule>
    <cfRule type="containsText" dxfId="3033" priority="633" operator="containsText" text="Media">
      <formula>NOT(ISERROR(SEARCH("Media",I25)))</formula>
    </cfRule>
    <cfRule type="containsText" dxfId="3032" priority="634" operator="containsText" text="Media">
      <formula>NOT(ISERROR(SEARCH("Media",I25)))</formula>
    </cfRule>
    <cfRule type="containsText" dxfId="3031" priority="635" operator="containsText" text="Muy Baja">
      <formula>NOT(ISERROR(SEARCH("Muy Baja",I25)))</formula>
    </cfRule>
    <cfRule type="containsText" dxfId="3030" priority="636" operator="containsText" text="Baja">
      <formula>NOT(ISERROR(SEARCH("Baja",I25)))</formula>
    </cfRule>
    <cfRule type="containsText" dxfId="3029" priority="637" operator="containsText" text="Muy Baja">
      <formula>NOT(ISERROR(SEARCH("Muy Baja",I25)))</formula>
    </cfRule>
    <cfRule type="containsText" dxfId="3028" priority="638" operator="containsText" text="Muy Baja">
      <formula>NOT(ISERROR(SEARCH("Muy Baja",I25)))</formula>
    </cfRule>
    <cfRule type="containsText" dxfId="3027" priority="639" operator="containsText" text="Muy Baja">
      <formula>NOT(ISERROR(SEARCH("Muy Baja",I25)))</formula>
    </cfRule>
    <cfRule type="containsText" dxfId="3026" priority="640" operator="containsText" text="Muy Baja'Tabla probabilidad'!">
      <formula>NOT(ISERROR(SEARCH("Muy Baja'Tabla probabilidad'!",I25)))</formula>
    </cfRule>
    <cfRule type="containsText" dxfId="3025" priority="641" operator="containsText" text="Muy bajo">
      <formula>NOT(ISERROR(SEARCH("Muy bajo",I25)))</formula>
    </cfRule>
    <cfRule type="containsText" dxfId="3024" priority="642" operator="containsText" text="Alta">
      <formula>NOT(ISERROR(SEARCH("Alta",I25)))</formula>
    </cfRule>
    <cfRule type="containsText" dxfId="3023" priority="643" operator="containsText" text="Media">
      <formula>NOT(ISERROR(SEARCH("Media",I25)))</formula>
    </cfRule>
    <cfRule type="containsText" dxfId="3022" priority="644" operator="containsText" text="Baja">
      <formula>NOT(ISERROR(SEARCH("Baja",I25)))</formula>
    </cfRule>
    <cfRule type="containsText" dxfId="3021" priority="645" operator="containsText" text="Muy baja">
      <formula>NOT(ISERROR(SEARCH("Muy baja",I25)))</formula>
    </cfRule>
    <cfRule type="cellIs" dxfId="3020" priority="648" operator="between">
      <formula>1</formula>
      <formula>2</formula>
    </cfRule>
    <cfRule type="cellIs" dxfId="3019" priority="649" operator="between">
      <formula>0</formula>
      <formula>2</formula>
    </cfRule>
  </conditionalFormatting>
  <conditionalFormatting sqref="I25 I35 I40">
    <cfRule type="containsText" dxfId="3018" priority="629" operator="containsText" text="Muy Alta">
      <formula>NOT(ISERROR(SEARCH("Muy Alta",I25)))</formula>
    </cfRule>
  </conditionalFormatting>
  <conditionalFormatting sqref="Y25:Y29">
    <cfRule type="containsText" dxfId="3017" priority="621" operator="containsText" text="Muy Alta">
      <formula>NOT(ISERROR(SEARCH("Muy Alta",Y25)))</formula>
    </cfRule>
    <cfRule type="containsText" dxfId="3016" priority="622" operator="containsText" text="Alta">
      <formula>NOT(ISERROR(SEARCH("Alta",Y25)))</formula>
    </cfRule>
    <cfRule type="containsText" dxfId="3015" priority="623" operator="containsText" text="Media">
      <formula>NOT(ISERROR(SEARCH("Media",Y25)))</formula>
    </cfRule>
    <cfRule type="containsText" dxfId="3014" priority="624" operator="containsText" text="Muy Baja">
      <formula>NOT(ISERROR(SEARCH("Muy Baja",Y25)))</formula>
    </cfRule>
    <cfRule type="containsText" dxfId="3013" priority="625" operator="containsText" text="Baja">
      <formula>NOT(ISERROR(SEARCH("Baja",Y25)))</formula>
    </cfRule>
    <cfRule type="containsText" dxfId="3012" priority="626" operator="containsText" text="Muy Baja">
      <formula>NOT(ISERROR(SEARCH("Muy Baja",Y25)))</formula>
    </cfRule>
  </conditionalFormatting>
  <conditionalFormatting sqref="AC25:AC29">
    <cfRule type="containsText" dxfId="3011" priority="616" operator="containsText" text="Catastrófico">
      <formula>NOT(ISERROR(SEARCH("Catastrófico",AC25)))</formula>
    </cfRule>
    <cfRule type="containsText" dxfId="3010" priority="617" operator="containsText" text="Mayor">
      <formula>NOT(ISERROR(SEARCH("Mayor",AC25)))</formula>
    </cfRule>
    <cfRule type="containsText" dxfId="3009" priority="618" operator="containsText" text="Moderado">
      <formula>NOT(ISERROR(SEARCH("Moderado",AC25)))</formula>
    </cfRule>
    <cfRule type="containsText" dxfId="3008" priority="619" operator="containsText" text="Menor">
      <formula>NOT(ISERROR(SEARCH("Menor",AC25)))</formula>
    </cfRule>
    <cfRule type="containsText" dxfId="3007" priority="620" operator="containsText" text="Leve">
      <formula>NOT(ISERROR(SEARCH("Leve",AC25)))</formula>
    </cfRule>
  </conditionalFormatting>
  <conditionalFormatting sqref="AG25">
    <cfRule type="containsText" dxfId="3006" priority="607" operator="containsText" text="Extremo">
      <formula>NOT(ISERROR(SEARCH("Extremo",AG25)))</formula>
    </cfRule>
    <cfRule type="containsText" dxfId="3005" priority="608" operator="containsText" text="Alto">
      <formula>NOT(ISERROR(SEARCH("Alto",AG25)))</formula>
    </cfRule>
    <cfRule type="containsText" dxfId="3004" priority="609" operator="containsText" text="Moderado">
      <formula>NOT(ISERROR(SEARCH("Moderado",AG25)))</formula>
    </cfRule>
    <cfRule type="containsText" dxfId="3003" priority="610" operator="containsText" text="Menor">
      <formula>NOT(ISERROR(SEARCH("Menor",AG25)))</formula>
    </cfRule>
    <cfRule type="containsText" dxfId="3002" priority="611" operator="containsText" text="Bajo">
      <formula>NOT(ISERROR(SEARCH("Bajo",AG25)))</formula>
    </cfRule>
    <cfRule type="containsText" dxfId="3001" priority="612" operator="containsText" text="Moderado">
      <formula>NOT(ISERROR(SEARCH("Moderado",AG25)))</formula>
    </cfRule>
    <cfRule type="containsText" dxfId="3000" priority="613" operator="containsText" text="Extremo">
      <formula>NOT(ISERROR(SEARCH("Extremo",AG25)))</formula>
    </cfRule>
    <cfRule type="containsText" dxfId="2999" priority="614" operator="containsText" text="Baja">
      <formula>NOT(ISERROR(SEARCH("Baja",AG25)))</formula>
    </cfRule>
    <cfRule type="containsText" dxfId="2998" priority="615" operator="containsText" text="Alto">
      <formula>NOT(ISERROR(SEARCH("Alto",AG25)))</formula>
    </cfRule>
  </conditionalFormatting>
  <conditionalFormatting sqref="AE25:AE29">
    <cfRule type="containsText" dxfId="2997" priority="597" operator="containsText" text="Catastrófico">
      <formula>NOT(ISERROR(SEARCH("Catastrófico",AE25)))</formula>
    </cfRule>
    <cfRule type="containsText" dxfId="2996" priority="598" operator="containsText" text="Moderado">
      <formula>NOT(ISERROR(SEARCH("Moderado",AE25)))</formula>
    </cfRule>
    <cfRule type="containsText" dxfId="2995" priority="599" operator="containsText" text="Menor">
      <formula>NOT(ISERROR(SEARCH("Menor",AE25)))</formula>
    </cfRule>
    <cfRule type="containsText" dxfId="2994" priority="600" operator="containsText" text="Leve">
      <formula>NOT(ISERROR(SEARCH("Leve",AE25)))</formula>
    </cfRule>
    <cfRule type="containsText" dxfId="2993" priority="601" operator="containsText" text="Mayor">
      <formula>NOT(ISERROR(SEARCH("Mayor",AE25)))</formula>
    </cfRule>
  </conditionalFormatting>
  <conditionalFormatting sqref="Y35:Y39">
    <cfRule type="containsText" dxfId="2992" priority="531" operator="containsText" text="Muy Alta">
      <formula>NOT(ISERROR(SEARCH("Muy Alta",Y35)))</formula>
    </cfRule>
    <cfRule type="containsText" dxfId="2991" priority="532" operator="containsText" text="Alta">
      <formula>NOT(ISERROR(SEARCH("Alta",Y35)))</formula>
    </cfRule>
    <cfRule type="containsText" dxfId="2990" priority="533" operator="containsText" text="Media">
      <formula>NOT(ISERROR(SEARCH("Media",Y35)))</formula>
    </cfRule>
    <cfRule type="containsText" dxfId="2989" priority="534" operator="containsText" text="Muy Baja">
      <formula>NOT(ISERROR(SEARCH("Muy Baja",Y35)))</formula>
    </cfRule>
    <cfRule type="containsText" dxfId="2988" priority="535" operator="containsText" text="Baja">
      <formula>NOT(ISERROR(SEARCH("Baja",Y35)))</formula>
    </cfRule>
    <cfRule type="containsText" dxfId="2987" priority="536" operator="containsText" text="Muy Baja">
      <formula>NOT(ISERROR(SEARCH("Muy Baja",Y35)))</formula>
    </cfRule>
  </conditionalFormatting>
  <conditionalFormatting sqref="AC35:AC39">
    <cfRule type="containsText" dxfId="2986" priority="526" operator="containsText" text="Catastrófico">
      <formula>NOT(ISERROR(SEARCH("Catastrófico",AC35)))</formula>
    </cfRule>
    <cfRule type="containsText" dxfId="2985" priority="527" operator="containsText" text="Mayor">
      <formula>NOT(ISERROR(SEARCH("Mayor",AC35)))</formula>
    </cfRule>
    <cfRule type="containsText" dxfId="2984" priority="528" operator="containsText" text="Moderado">
      <formula>NOT(ISERROR(SEARCH("Moderado",AC35)))</formula>
    </cfRule>
    <cfRule type="containsText" dxfId="2983" priority="529" operator="containsText" text="Menor">
      <formula>NOT(ISERROR(SEARCH("Menor",AC35)))</formula>
    </cfRule>
    <cfRule type="containsText" dxfId="2982" priority="530" operator="containsText" text="Leve">
      <formula>NOT(ISERROR(SEARCH("Leve",AC35)))</formula>
    </cfRule>
  </conditionalFormatting>
  <conditionalFormatting sqref="AG35">
    <cfRule type="containsText" dxfId="2981" priority="517" operator="containsText" text="Extremo">
      <formula>NOT(ISERROR(SEARCH("Extremo",AG35)))</formula>
    </cfRule>
    <cfRule type="containsText" dxfId="2980" priority="518" operator="containsText" text="Alto">
      <formula>NOT(ISERROR(SEARCH("Alto",AG35)))</formula>
    </cfRule>
    <cfRule type="containsText" dxfId="2979" priority="519" operator="containsText" text="Moderado">
      <formula>NOT(ISERROR(SEARCH("Moderado",AG35)))</formula>
    </cfRule>
    <cfRule type="containsText" dxfId="2978" priority="520" operator="containsText" text="Menor">
      <formula>NOT(ISERROR(SEARCH("Menor",AG35)))</formula>
    </cfRule>
    <cfRule type="containsText" dxfId="2977" priority="521" operator="containsText" text="Bajo">
      <formula>NOT(ISERROR(SEARCH("Bajo",AG35)))</formula>
    </cfRule>
    <cfRule type="containsText" dxfId="2976" priority="522" operator="containsText" text="Moderado">
      <formula>NOT(ISERROR(SEARCH("Moderado",AG35)))</formula>
    </cfRule>
    <cfRule type="containsText" dxfId="2975" priority="523" operator="containsText" text="Extremo">
      <formula>NOT(ISERROR(SEARCH("Extremo",AG35)))</formula>
    </cfRule>
    <cfRule type="containsText" dxfId="2974" priority="524" operator="containsText" text="Baja">
      <formula>NOT(ISERROR(SEARCH("Baja",AG35)))</formula>
    </cfRule>
    <cfRule type="containsText" dxfId="2973" priority="525" operator="containsText" text="Alto">
      <formula>NOT(ISERROR(SEARCH("Alto",AG35)))</formula>
    </cfRule>
  </conditionalFormatting>
  <conditionalFormatting sqref="AE35:AE39">
    <cfRule type="containsText" dxfId="2972" priority="507" operator="containsText" text="Catastrófico">
      <formula>NOT(ISERROR(SEARCH("Catastrófico",AE35)))</formula>
    </cfRule>
    <cfRule type="containsText" dxfId="2971" priority="508" operator="containsText" text="Moderado">
      <formula>NOT(ISERROR(SEARCH("Moderado",AE35)))</formula>
    </cfRule>
    <cfRule type="containsText" dxfId="2970" priority="509" operator="containsText" text="Menor">
      <formula>NOT(ISERROR(SEARCH("Menor",AE35)))</formula>
    </cfRule>
    <cfRule type="containsText" dxfId="2969" priority="510" operator="containsText" text="Leve">
      <formula>NOT(ISERROR(SEARCH("Leve",AE35)))</formula>
    </cfRule>
    <cfRule type="containsText" dxfId="2968" priority="511" operator="containsText" text="Mayor">
      <formula>NOT(ISERROR(SEARCH("Mayor",AE35)))</formula>
    </cfRule>
  </conditionalFormatting>
  <conditionalFormatting sqref="N40">
    <cfRule type="containsText" dxfId="2967" priority="502" operator="containsText" text="Extremo">
      <formula>NOT(ISERROR(SEARCH("Extremo",N40)))</formula>
    </cfRule>
    <cfRule type="containsText" dxfId="2966" priority="503" operator="containsText" text="Alto">
      <formula>NOT(ISERROR(SEARCH("Alto",N40)))</formula>
    </cfRule>
    <cfRule type="containsText" dxfId="2965" priority="504" operator="containsText" text="Bajo">
      <formula>NOT(ISERROR(SEARCH("Bajo",N40)))</formula>
    </cfRule>
    <cfRule type="containsText" dxfId="2964" priority="505" operator="containsText" text="Moderado">
      <formula>NOT(ISERROR(SEARCH("Moderado",N40)))</formula>
    </cfRule>
    <cfRule type="containsText" dxfId="2963" priority="506" operator="containsText" text="Extremo">
      <formula>NOT(ISERROR(SEARCH("Extremo",N40)))</formula>
    </cfRule>
  </conditionalFormatting>
  <conditionalFormatting sqref="AG40">
    <cfRule type="containsText" dxfId="2962" priority="447" operator="containsText" text="Extremo">
      <formula>NOT(ISERROR(SEARCH("Extremo",AG40)))</formula>
    </cfRule>
    <cfRule type="containsText" dxfId="2961" priority="448" operator="containsText" text="Alto">
      <formula>NOT(ISERROR(SEARCH("Alto",AG40)))</formula>
    </cfRule>
    <cfRule type="containsText" dxfId="2960" priority="449" operator="containsText" text="Moderado">
      <formula>NOT(ISERROR(SEARCH("Moderado",AG40)))</formula>
    </cfRule>
    <cfRule type="containsText" dxfId="2959" priority="450" operator="containsText" text="Menor">
      <formula>NOT(ISERROR(SEARCH("Menor",AG40)))</formula>
    </cfRule>
    <cfRule type="containsText" dxfId="2958" priority="451" operator="containsText" text="Bajo">
      <formula>NOT(ISERROR(SEARCH("Bajo",AG40)))</formula>
    </cfRule>
    <cfRule type="containsText" dxfId="2957" priority="452" operator="containsText" text="Moderado">
      <formula>NOT(ISERROR(SEARCH("Moderado",AG40)))</formula>
    </cfRule>
    <cfRule type="containsText" dxfId="2956" priority="453" operator="containsText" text="Extremo">
      <formula>NOT(ISERROR(SEARCH("Extremo",AG40)))</formula>
    </cfRule>
    <cfRule type="containsText" dxfId="2955" priority="454" operator="containsText" text="Baja">
      <formula>NOT(ISERROR(SEARCH("Baja",AG40)))</formula>
    </cfRule>
    <cfRule type="containsText" dxfId="2954" priority="455" operator="containsText" text="Alto">
      <formula>NOT(ISERROR(SEARCH("Alto",AG40)))</formula>
    </cfRule>
  </conditionalFormatting>
  <conditionalFormatting sqref="N43">
    <cfRule type="containsText" dxfId="2953" priority="432" operator="containsText" text="Extremo">
      <formula>NOT(ISERROR(SEARCH("Extremo",N43)))</formula>
    </cfRule>
    <cfRule type="containsText" dxfId="2952" priority="433" operator="containsText" text="Alto">
      <formula>NOT(ISERROR(SEARCH("Alto",N43)))</formula>
    </cfRule>
    <cfRule type="containsText" dxfId="2951" priority="434" operator="containsText" text="Bajo">
      <formula>NOT(ISERROR(SEARCH("Bajo",N43)))</formula>
    </cfRule>
    <cfRule type="containsText" dxfId="2950" priority="435" operator="containsText" text="Moderado">
      <formula>NOT(ISERROR(SEARCH("Moderado",N43)))</formula>
    </cfRule>
    <cfRule type="containsText" dxfId="2949" priority="436" operator="containsText" text="Extremo">
      <formula>NOT(ISERROR(SEARCH("Extremo",N43)))</formula>
    </cfRule>
  </conditionalFormatting>
  <conditionalFormatting sqref="I43">
    <cfRule type="containsText" dxfId="2948" priority="409" operator="containsText" text="Muy Baja">
      <formula>NOT(ISERROR(SEARCH("Muy Baja",I43)))</formula>
    </cfRule>
    <cfRule type="containsText" dxfId="2947" priority="410" operator="containsText" text="Baja">
      <formula>NOT(ISERROR(SEARCH("Baja",I43)))</formula>
    </cfRule>
    <cfRule type="containsText" dxfId="2946" priority="412" operator="containsText" text="Muy Alta">
      <formula>NOT(ISERROR(SEARCH("Muy Alta",I43)))</formula>
    </cfRule>
    <cfRule type="containsText" dxfId="2945" priority="413" operator="containsText" text="Alta">
      <formula>NOT(ISERROR(SEARCH("Alta",I43)))</formula>
    </cfRule>
    <cfRule type="containsText" dxfId="2944" priority="414" operator="containsText" text="Media">
      <formula>NOT(ISERROR(SEARCH("Media",I43)))</formula>
    </cfRule>
    <cfRule type="containsText" dxfId="2943" priority="415" operator="containsText" text="Media">
      <formula>NOT(ISERROR(SEARCH("Media",I43)))</formula>
    </cfRule>
    <cfRule type="containsText" dxfId="2942" priority="416" operator="containsText" text="Media">
      <formula>NOT(ISERROR(SEARCH("Media",I43)))</formula>
    </cfRule>
    <cfRule type="containsText" dxfId="2941" priority="417" operator="containsText" text="Muy Baja">
      <formula>NOT(ISERROR(SEARCH("Muy Baja",I43)))</formula>
    </cfRule>
    <cfRule type="containsText" dxfId="2940" priority="418" operator="containsText" text="Baja">
      <formula>NOT(ISERROR(SEARCH("Baja",I43)))</formula>
    </cfRule>
    <cfRule type="containsText" dxfId="2939" priority="419" operator="containsText" text="Muy Baja">
      <formula>NOT(ISERROR(SEARCH("Muy Baja",I43)))</formula>
    </cfRule>
    <cfRule type="containsText" dxfId="2938" priority="420" operator="containsText" text="Muy Baja">
      <formula>NOT(ISERROR(SEARCH("Muy Baja",I43)))</formula>
    </cfRule>
    <cfRule type="containsText" dxfId="2937" priority="421" operator="containsText" text="Muy Baja">
      <formula>NOT(ISERROR(SEARCH("Muy Baja",I43)))</formula>
    </cfRule>
    <cfRule type="containsText" dxfId="2936" priority="422" operator="containsText" text="Muy Baja'Tabla probabilidad'!">
      <formula>NOT(ISERROR(SEARCH("Muy Baja'Tabla probabilidad'!",I43)))</formula>
    </cfRule>
    <cfRule type="containsText" dxfId="2935" priority="423" operator="containsText" text="Muy bajo">
      <formula>NOT(ISERROR(SEARCH("Muy bajo",I43)))</formula>
    </cfRule>
    <cfRule type="containsText" dxfId="2934" priority="424" operator="containsText" text="Alta">
      <formula>NOT(ISERROR(SEARCH("Alta",I43)))</formula>
    </cfRule>
    <cfRule type="containsText" dxfId="2933" priority="425" operator="containsText" text="Media">
      <formula>NOT(ISERROR(SEARCH("Media",I43)))</formula>
    </cfRule>
    <cfRule type="containsText" dxfId="2932" priority="426" operator="containsText" text="Baja">
      <formula>NOT(ISERROR(SEARCH("Baja",I43)))</formula>
    </cfRule>
    <cfRule type="containsText" dxfId="2931" priority="427" operator="containsText" text="Muy baja">
      <formula>NOT(ISERROR(SEARCH("Muy baja",I43)))</formula>
    </cfRule>
    <cfRule type="cellIs" dxfId="2930" priority="430" operator="between">
      <formula>1</formula>
      <formula>2</formula>
    </cfRule>
    <cfRule type="cellIs" dxfId="2929" priority="431" operator="between">
      <formula>0</formula>
      <formula>2</formula>
    </cfRule>
  </conditionalFormatting>
  <conditionalFormatting sqref="I43">
    <cfRule type="containsText" dxfId="2928" priority="411" operator="containsText" text="Muy Alta">
      <formula>NOT(ISERROR(SEARCH("Muy Alta",I43)))</formula>
    </cfRule>
  </conditionalFormatting>
  <conditionalFormatting sqref="Y43:Y46">
    <cfRule type="containsText" dxfId="2927" priority="391" operator="containsText" text="Muy Alta">
      <formula>NOT(ISERROR(SEARCH("Muy Alta",Y43)))</formula>
    </cfRule>
    <cfRule type="containsText" dxfId="2926" priority="392" operator="containsText" text="Alta">
      <formula>NOT(ISERROR(SEARCH("Alta",Y43)))</formula>
    </cfRule>
    <cfRule type="containsText" dxfId="2925" priority="393" operator="containsText" text="Media">
      <formula>NOT(ISERROR(SEARCH("Media",Y43)))</formula>
    </cfRule>
    <cfRule type="containsText" dxfId="2924" priority="394" operator="containsText" text="Muy Baja">
      <formula>NOT(ISERROR(SEARCH("Muy Baja",Y43)))</formula>
    </cfRule>
    <cfRule type="containsText" dxfId="2923" priority="395" operator="containsText" text="Baja">
      <formula>NOT(ISERROR(SEARCH("Baja",Y43)))</formula>
    </cfRule>
    <cfRule type="containsText" dxfId="2922" priority="396" operator="containsText" text="Muy Baja">
      <formula>NOT(ISERROR(SEARCH("Muy Baja",Y43)))</formula>
    </cfRule>
  </conditionalFormatting>
  <conditionalFormatting sqref="AC43:AC46">
    <cfRule type="containsText" dxfId="2921" priority="386" operator="containsText" text="Catastrófico">
      <formula>NOT(ISERROR(SEARCH("Catastrófico",AC43)))</formula>
    </cfRule>
    <cfRule type="containsText" dxfId="2920" priority="387" operator="containsText" text="Mayor">
      <formula>NOT(ISERROR(SEARCH("Mayor",AC43)))</formula>
    </cfRule>
    <cfRule type="containsText" dxfId="2919" priority="388" operator="containsText" text="Moderado">
      <formula>NOT(ISERROR(SEARCH("Moderado",AC43)))</formula>
    </cfRule>
    <cfRule type="containsText" dxfId="2918" priority="389" operator="containsText" text="Menor">
      <formula>NOT(ISERROR(SEARCH("Menor",AC43)))</formula>
    </cfRule>
    <cfRule type="containsText" dxfId="2917" priority="390" operator="containsText" text="Leve">
      <formula>NOT(ISERROR(SEARCH("Leve",AC43)))</formula>
    </cfRule>
  </conditionalFormatting>
  <conditionalFormatting sqref="AG43">
    <cfRule type="containsText" dxfId="2916" priority="377" operator="containsText" text="Extremo">
      <formula>NOT(ISERROR(SEARCH("Extremo",AG43)))</formula>
    </cfRule>
    <cfRule type="containsText" dxfId="2915" priority="378" operator="containsText" text="Alto">
      <formula>NOT(ISERROR(SEARCH("Alto",AG43)))</formula>
    </cfRule>
    <cfRule type="containsText" dxfId="2914" priority="379" operator="containsText" text="Moderado">
      <formula>NOT(ISERROR(SEARCH("Moderado",AG43)))</formula>
    </cfRule>
    <cfRule type="containsText" dxfId="2913" priority="380" operator="containsText" text="Menor">
      <formula>NOT(ISERROR(SEARCH("Menor",AG43)))</formula>
    </cfRule>
    <cfRule type="containsText" dxfId="2912" priority="381" operator="containsText" text="Bajo">
      <formula>NOT(ISERROR(SEARCH("Bajo",AG43)))</formula>
    </cfRule>
    <cfRule type="containsText" dxfId="2911" priority="382" operator="containsText" text="Moderado">
      <formula>NOT(ISERROR(SEARCH("Moderado",AG43)))</formula>
    </cfRule>
    <cfRule type="containsText" dxfId="2910" priority="383" operator="containsText" text="Extremo">
      <formula>NOT(ISERROR(SEARCH("Extremo",AG43)))</formula>
    </cfRule>
    <cfRule type="containsText" dxfId="2909" priority="384" operator="containsText" text="Baja">
      <formula>NOT(ISERROR(SEARCH("Baja",AG43)))</formula>
    </cfRule>
    <cfRule type="containsText" dxfId="2908" priority="385" operator="containsText" text="Alto">
      <formula>NOT(ISERROR(SEARCH("Alto",AG43)))</formula>
    </cfRule>
  </conditionalFormatting>
  <conditionalFormatting sqref="AE43:AE46">
    <cfRule type="containsText" dxfId="2907" priority="367" operator="containsText" text="Catastrófico">
      <formula>NOT(ISERROR(SEARCH("Catastrófico",AE43)))</formula>
    </cfRule>
    <cfRule type="containsText" dxfId="2906" priority="368" operator="containsText" text="Moderado">
      <formula>NOT(ISERROR(SEARCH("Moderado",AE43)))</formula>
    </cfRule>
    <cfRule type="containsText" dxfId="2905" priority="369" operator="containsText" text="Menor">
      <formula>NOT(ISERROR(SEARCH("Menor",AE43)))</formula>
    </cfRule>
    <cfRule type="containsText" dxfId="2904" priority="370" operator="containsText" text="Leve">
      <formula>NOT(ISERROR(SEARCH("Leve",AE43)))</formula>
    </cfRule>
    <cfRule type="containsText" dxfId="2903" priority="371" operator="containsText" text="Mayor">
      <formula>NOT(ISERROR(SEARCH("Mayor",AE43)))</formula>
    </cfRule>
  </conditionalFormatting>
  <conditionalFormatting sqref="N47">
    <cfRule type="containsText" dxfId="2902" priority="362" operator="containsText" text="Extremo">
      <formula>NOT(ISERROR(SEARCH("Extremo",N47)))</formula>
    </cfRule>
    <cfRule type="containsText" dxfId="2901" priority="363" operator="containsText" text="Alto">
      <formula>NOT(ISERROR(SEARCH("Alto",N47)))</formula>
    </cfRule>
    <cfRule type="containsText" dxfId="2900" priority="364" operator="containsText" text="Bajo">
      <formula>NOT(ISERROR(SEARCH("Bajo",N47)))</formula>
    </cfRule>
    <cfRule type="containsText" dxfId="2899" priority="365" operator="containsText" text="Moderado">
      <formula>NOT(ISERROR(SEARCH("Moderado",N47)))</formula>
    </cfRule>
    <cfRule type="containsText" dxfId="2898" priority="366" operator="containsText" text="Extremo">
      <formula>NOT(ISERROR(SEARCH("Extremo",N47)))</formula>
    </cfRule>
  </conditionalFormatting>
  <conditionalFormatting sqref="I47">
    <cfRule type="containsText" dxfId="2897" priority="339" operator="containsText" text="Muy Baja">
      <formula>NOT(ISERROR(SEARCH("Muy Baja",I47)))</formula>
    </cfRule>
    <cfRule type="containsText" dxfId="2896" priority="340" operator="containsText" text="Baja">
      <formula>NOT(ISERROR(SEARCH("Baja",I47)))</formula>
    </cfRule>
    <cfRule type="containsText" dxfId="2895" priority="342" operator="containsText" text="Muy Alta">
      <formula>NOT(ISERROR(SEARCH("Muy Alta",I47)))</formula>
    </cfRule>
    <cfRule type="containsText" dxfId="2894" priority="343" operator="containsText" text="Alta">
      <formula>NOT(ISERROR(SEARCH("Alta",I47)))</formula>
    </cfRule>
    <cfRule type="containsText" dxfId="2893" priority="344" operator="containsText" text="Media">
      <formula>NOT(ISERROR(SEARCH("Media",I47)))</formula>
    </cfRule>
    <cfRule type="containsText" dxfId="2892" priority="345" operator="containsText" text="Media">
      <formula>NOT(ISERROR(SEARCH("Media",I47)))</formula>
    </cfRule>
    <cfRule type="containsText" dxfId="2891" priority="346" operator="containsText" text="Media">
      <formula>NOT(ISERROR(SEARCH("Media",I47)))</formula>
    </cfRule>
    <cfRule type="containsText" dxfId="2890" priority="347" operator="containsText" text="Muy Baja">
      <formula>NOT(ISERROR(SEARCH("Muy Baja",I47)))</formula>
    </cfRule>
    <cfRule type="containsText" dxfId="2889" priority="348" operator="containsText" text="Baja">
      <formula>NOT(ISERROR(SEARCH("Baja",I47)))</formula>
    </cfRule>
    <cfRule type="containsText" dxfId="2888" priority="349" operator="containsText" text="Muy Baja">
      <formula>NOT(ISERROR(SEARCH("Muy Baja",I47)))</formula>
    </cfRule>
    <cfRule type="containsText" dxfId="2887" priority="350" operator="containsText" text="Muy Baja">
      <formula>NOT(ISERROR(SEARCH("Muy Baja",I47)))</formula>
    </cfRule>
    <cfRule type="containsText" dxfId="2886" priority="351" operator="containsText" text="Muy Baja">
      <formula>NOT(ISERROR(SEARCH("Muy Baja",I47)))</formula>
    </cfRule>
    <cfRule type="containsText" dxfId="2885" priority="352" operator="containsText" text="Muy Baja'Tabla probabilidad'!">
      <formula>NOT(ISERROR(SEARCH("Muy Baja'Tabla probabilidad'!",I47)))</formula>
    </cfRule>
    <cfRule type="containsText" dxfId="2884" priority="353" operator="containsText" text="Muy bajo">
      <formula>NOT(ISERROR(SEARCH("Muy bajo",I47)))</formula>
    </cfRule>
    <cfRule type="containsText" dxfId="2883" priority="354" operator="containsText" text="Alta">
      <formula>NOT(ISERROR(SEARCH("Alta",I47)))</formula>
    </cfRule>
    <cfRule type="containsText" dxfId="2882" priority="355" operator="containsText" text="Media">
      <formula>NOT(ISERROR(SEARCH("Media",I47)))</formula>
    </cfRule>
    <cfRule type="containsText" dxfId="2881" priority="356" operator="containsText" text="Baja">
      <formula>NOT(ISERROR(SEARCH("Baja",I47)))</formula>
    </cfRule>
    <cfRule type="containsText" dxfId="2880" priority="357" operator="containsText" text="Muy baja">
      <formula>NOT(ISERROR(SEARCH("Muy baja",I47)))</formula>
    </cfRule>
    <cfRule type="cellIs" dxfId="2879" priority="360" operator="between">
      <formula>1</formula>
      <formula>2</formula>
    </cfRule>
    <cfRule type="cellIs" dxfId="2878" priority="361" operator="between">
      <formula>0</formula>
      <formula>2</formula>
    </cfRule>
  </conditionalFormatting>
  <conditionalFormatting sqref="I47">
    <cfRule type="containsText" dxfId="2877" priority="341" operator="containsText" text="Muy Alta">
      <formula>NOT(ISERROR(SEARCH("Muy Alta",I47)))</formula>
    </cfRule>
  </conditionalFormatting>
  <conditionalFormatting sqref="AG47">
    <cfRule type="containsText" dxfId="2876" priority="307" operator="containsText" text="Extremo">
      <formula>NOT(ISERROR(SEARCH("Extremo",AG47)))</formula>
    </cfRule>
    <cfRule type="containsText" dxfId="2875" priority="308" operator="containsText" text="Alto">
      <formula>NOT(ISERROR(SEARCH("Alto",AG47)))</formula>
    </cfRule>
    <cfRule type="containsText" dxfId="2874" priority="309" operator="containsText" text="Moderado">
      <formula>NOT(ISERROR(SEARCH("Moderado",AG47)))</formula>
    </cfRule>
    <cfRule type="containsText" dxfId="2873" priority="310" operator="containsText" text="Menor">
      <formula>NOT(ISERROR(SEARCH("Menor",AG47)))</formula>
    </cfRule>
    <cfRule type="containsText" dxfId="2872" priority="311" operator="containsText" text="Bajo">
      <formula>NOT(ISERROR(SEARCH("Bajo",AG47)))</formula>
    </cfRule>
    <cfRule type="containsText" dxfId="2871" priority="312" operator="containsText" text="Moderado">
      <formula>NOT(ISERROR(SEARCH("Moderado",AG47)))</formula>
    </cfRule>
    <cfRule type="containsText" dxfId="2870" priority="313" operator="containsText" text="Extremo">
      <formula>NOT(ISERROR(SEARCH("Extremo",AG47)))</formula>
    </cfRule>
    <cfRule type="containsText" dxfId="2869" priority="314" operator="containsText" text="Baja">
      <formula>NOT(ISERROR(SEARCH("Baja",AG47)))</formula>
    </cfRule>
    <cfRule type="containsText" dxfId="2868" priority="315" operator="containsText" text="Alto">
      <formula>NOT(ISERROR(SEARCH("Alto",AG47)))</formula>
    </cfRule>
  </conditionalFormatting>
  <conditionalFormatting sqref="N52">
    <cfRule type="containsText" dxfId="2867" priority="292" operator="containsText" text="Extremo">
      <formula>NOT(ISERROR(SEARCH("Extremo",N52)))</formula>
    </cfRule>
    <cfRule type="containsText" dxfId="2866" priority="293" operator="containsText" text="Alto">
      <formula>NOT(ISERROR(SEARCH("Alto",N52)))</formula>
    </cfRule>
    <cfRule type="containsText" dxfId="2865" priority="294" operator="containsText" text="Bajo">
      <formula>NOT(ISERROR(SEARCH("Bajo",N52)))</formula>
    </cfRule>
    <cfRule type="containsText" dxfId="2864" priority="295" operator="containsText" text="Moderado">
      <formula>NOT(ISERROR(SEARCH("Moderado",N52)))</formula>
    </cfRule>
    <cfRule type="containsText" dxfId="2863" priority="296" operator="containsText" text="Extremo">
      <formula>NOT(ISERROR(SEARCH("Extremo",N52)))</formula>
    </cfRule>
  </conditionalFormatting>
  <conditionalFormatting sqref="I52">
    <cfRule type="containsText" dxfId="2862" priority="269" operator="containsText" text="Muy Baja">
      <formula>NOT(ISERROR(SEARCH("Muy Baja",I52)))</formula>
    </cfRule>
    <cfRule type="containsText" dxfId="2861" priority="270" operator="containsText" text="Baja">
      <formula>NOT(ISERROR(SEARCH("Baja",I52)))</formula>
    </cfRule>
    <cfRule type="containsText" dxfId="2860" priority="272" operator="containsText" text="Muy Alta">
      <formula>NOT(ISERROR(SEARCH("Muy Alta",I52)))</formula>
    </cfRule>
    <cfRule type="containsText" dxfId="2859" priority="273" operator="containsText" text="Alta">
      <formula>NOT(ISERROR(SEARCH("Alta",I52)))</formula>
    </cfRule>
    <cfRule type="containsText" dxfId="2858" priority="274" operator="containsText" text="Media">
      <formula>NOT(ISERROR(SEARCH("Media",I52)))</formula>
    </cfRule>
    <cfRule type="containsText" dxfId="2857" priority="275" operator="containsText" text="Media">
      <formula>NOT(ISERROR(SEARCH("Media",I52)))</formula>
    </cfRule>
    <cfRule type="containsText" dxfId="2856" priority="276" operator="containsText" text="Media">
      <formula>NOT(ISERROR(SEARCH("Media",I52)))</formula>
    </cfRule>
    <cfRule type="containsText" dxfId="2855" priority="277" operator="containsText" text="Muy Baja">
      <formula>NOT(ISERROR(SEARCH("Muy Baja",I52)))</formula>
    </cfRule>
    <cfRule type="containsText" dxfId="2854" priority="278" operator="containsText" text="Baja">
      <formula>NOT(ISERROR(SEARCH("Baja",I52)))</formula>
    </cfRule>
    <cfRule type="containsText" dxfId="2853" priority="279" operator="containsText" text="Muy Baja">
      <formula>NOT(ISERROR(SEARCH("Muy Baja",I52)))</formula>
    </cfRule>
    <cfRule type="containsText" dxfId="2852" priority="280" operator="containsText" text="Muy Baja">
      <formula>NOT(ISERROR(SEARCH("Muy Baja",I52)))</formula>
    </cfRule>
    <cfRule type="containsText" dxfId="2851" priority="281" operator="containsText" text="Muy Baja">
      <formula>NOT(ISERROR(SEARCH("Muy Baja",I52)))</formula>
    </cfRule>
    <cfRule type="containsText" dxfId="2850" priority="282" operator="containsText" text="Muy Baja'Tabla probabilidad'!">
      <formula>NOT(ISERROR(SEARCH("Muy Baja'Tabla probabilidad'!",I52)))</formula>
    </cfRule>
    <cfRule type="containsText" dxfId="2849" priority="283" operator="containsText" text="Muy bajo">
      <formula>NOT(ISERROR(SEARCH("Muy bajo",I52)))</formula>
    </cfRule>
    <cfRule type="containsText" dxfId="2848" priority="284" operator="containsText" text="Alta">
      <formula>NOT(ISERROR(SEARCH("Alta",I52)))</formula>
    </cfRule>
    <cfRule type="containsText" dxfId="2847" priority="285" operator="containsText" text="Media">
      <formula>NOT(ISERROR(SEARCH("Media",I52)))</formula>
    </cfRule>
    <cfRule type="containsText" dxfId="2846" priority="286" operator="containsText" text="Baja">
      <formula>NOT(ISERROR(SEARCH("Baja",I52)))</formula>
    </cfRule>
    <cfRule type="containsText" dxfId="2845" priority="287" operator="containsText" text="Muy baja">
      <formula>NOT(ISERROR(SEARCH("Muy baja",I52)))</formula>
    </cfRule>
    <cfRule type="cellIs" dxfId="2844" priority="290" operator="between">
      <formula>1</formula>
      <formula>2</formula>
    </cfRule>
    <cfRule type="cellIs" dxfId="2843" priority="291" operator="between">
      <formula>0</formula>
      <formula>2</formula>
    </cfRule>
  </conditionalFormatting>
  <conditionalFormatting sqref="I52">
    <cfRule type="containsText" dxfId="2842" priority="271" operator="containsText" text="Muy Alta">
      <formula>NOT(ISERROR(SEARCH("Muy Alta",I52)))</formula>
    </cfRule>
  </conditionalFormatting>
  <conditionalFormatting sqref="AG52">
    <cfRule type="containsText" dxfId="2841" priority="237" operator="containsText" text="Extremo">
      <formula>NOT(ISERROR(SEARCH("Extremo",AG52)))</formula>
    </cfRule>
    <cfRule type="containsText" dxfId="2840" priority="238" operator="containsText" text="Alto">
      <formula>NOT(ISERROR(SEARCH("Alto",AG52)))</formula>
    </cfRule>
    <cfRule type="containsText" dxfId="2839" priority="239" operator="containsText" text="Moderado">
      <formula>NOT(ISERROR(SEARCH("Moderado",AG52)))</formula>
    </cfRule>
    <cfRule type="containsText" dxfId="2838" priority="240" operator="containsText" text="Menor">
      <formula>NOT(ISERROR(SEARCH("Menor",AG52)))</formula>
    </cfRule>
    <cfRule type="containsText" dxfId="2837" priority="241" operator="containsText" text="Bajo">
      <formula>NOT(ISERROR(SEARCH("Bajo",AG52)))</formula>
    </cfRule>
    <cfRule type="containsText" dxfId="2836" priority="242" operator="containsText" text="Moderado">
      <formula>NOT(ISERROR(SEARCH("Moderado",AG52)))</formula>
    </cfRule>
    <cfRule type="containsText" dxfId="2835" priority="243" operator="containsText" text="Extremo">
      <formula>NOT(ISERROR(SEARCH("Extremo",AG52)))</formula>
    </cfRule>
    <cfRule type="containsText" dxfId="2834" priority="244" operator="containsText" text="Baja">
      <formula>NOT(ISERROR(SEARCH("Baja",AG52)))</formula>
    </cfRule>
    <cfRule type="containsText" dxfId="2833" priority="245" operator="containsText" text="Alto">
      <formula>NOT(ISERROR(SEARCH("Alto",AG52)))</formula>
    </cfRule>
  </conditionalFormatting>
  <conditionalFormatting sqref="L48">
    <cfRule type="containsText" dxfId="2832" priority="220" operator="containsText" text="Catastrófico">
      <formula>NOT(ISERROR(SEARCH("Catastrófico",L48)))</formula>
    </cfRule>
    <cfRule type="containsText" dxfId="2831" priority="221" operator="containsText" text="Mayor">
      <formula>NOT(ISERROR(SEARCH("Mayor",L48)))</formula>
    </cfRule>
    <cfRule type="containsText" dxfId="2830" priority="222" operator="containsText" text="Alta">
      <formula>NOT(ISERROR(SEARCH("Alta",L48)))</formula>
    </cfRule>
    <cfRule type="containsText" dxfId="2829" priority="223" operator="containsText" text="Moderado">
      <formula>NOT(ISERROR(SEARCH("Moderado",L48)))</formula>
    </cfRule>
    <cfRule type="containsText" dxfId="2828" priority="224" operator="containsText" text="Menor">
      <formula>NOT(ISERROR(SEARCH("Menor",L48)))</formula>
    </cfRule>
    <cfRule type="containsText" dxfId="2827" priority="225" operator="containsText" text="Leve">
      <formula>NOT(ISERROR(SEARCH("Leve",L48)))</formula>
    </cfRule>
  </conditionalFormatting>
  <conditionalFormatting sqref="M48">
    <cfRule type="containsText" dxfId="2826" priority="214" operator="containsText" text="Catastrófico">
      <formula>NOT(ISERROR(SEARCH("Catastrófico",M48)))</formula>
    </cfRule>
    <cfRule type="containsText" dxfId="2825" priority="215" operator="containsText" text="Mayor">
      <formula>NOT(ISERROR(SEARCH("Mayor",M48)))</formula>
    </cfRule>
    <cfRule type="containsText" dxfId="2824" priority="216" operator="containsText" text="Alta">
      <formula>NOT(ISERROR(SEARCH("Alta",M48)))</formula>
    </cfRule>
    <cfRule type="containsText" dxfId="2823" priority="217" operator="containsText" text="Moderado">
      <formula>NOT(ISERROR(SEARCH("Moderado",M48)))</formula>
    </cfRule>
    <cfRule type="containsText" dxfId="2822" priority="218" operator="containsText" text="Menor">
      <formula>NOT(ISERROR(SEARCH("Menor",M48)))</formula>
    </cfRule>
    <cfRule type="containsText" dxfId="2821" priority="219" operator="containsText" text="Leve">
      <formula>NOT(ISERROR(SEARCH("Leve",M48)))</formula>
    </cfRule>
  </conditionalFormatting>
  <conditionalFormatting sqref="AA48:AA51">
    <cfRule type="containsText" dxfId="2820" priority="155" operator="containsText" text="Muy Baja">
      <formula>NOT(ISERROR(SEARCH("Muy Baja",AA48)))</formula>
    </cfRule>
    <cfRule type="containsText" dxfId="2819" priority="209" operator="containsText" text="Muy Alta">
      <formula>NOT(ISERROR(SEARCH("Muy Alta",AA48)))</formula>
    </cfRule>
    <cfRule type="containsText" dxfId="2818" priority="210" operator="containsText" text="Alta">
      <formula>NOT(ISERROR(SEARCH("Alta",AA48)))</formula>
    </cfRule>
    <cfRule type="containsText" dxfId="2817" priority="211" operator="containsText" text="Media">
      <formula>NOT(ISERROR(SEARCH("Media",AA48)))</formula>
    </cfRule>
    <cfRule type="containsText" dxfId="2816" priority="212" operator="containsText" text="Baja">
      <formula>NOT(ISERROR(SEARCH("Baja",AA48)))</formula>
    </cfRule>
    <cfRule type="containsText" dxfId="2815" priority="213" operator="containsText" text="Muy Baja">
      <formula>NOT(ISERROR(SEARCH("Muy Baja",AA48)))</formula>
    </cfRule>
  </conditionalFormatting>
  <conditionalFormatting sqref="N48">
    <cfRule type="containsText" dxfId="2814" priority="204" operator="containsText" text="Extremo">
      <formula>NOT(ISERROR(SEARCH("Extremo",N48)))</formula>
    </cfRule>
    <cfRule type="containsText" dxfId="2813" priority="205" operator="containsText" text="Alto">
      <formula>NOT(ISERROR(SEARCH("Alto",N48)))</formula>
    </cfRule>
    <cfRule type="containsText" dxfId="2812" priority="206" operator="containsText" text="Bajo">
      <formula>NOT(ISERROR(SEARCH("Bajo",N48)))</formula>
    </cfRule>
    <cfRule type="containsText" dxfId="2811" priority="207" operator="containsText" text="Moderado">
      <formula>NOT(ISERROR(SEARCH("Moderado",N48)))</formula>
    </cfRule>
    <cfRule type="containsText" dxfId="2810" priority="208" operator="containsText" text="Extremo">
      <formula>NOT(ISERROR(SEARCH("Extremo",N48)))</formula>
    </cfRule>
  </conditionalFormatting>
  <conditionalFormatting sqref="I48">
    <cfRule type="containsText" dxfId="2809" priority="181" operator="containsText" text="Muy Baja">
      <formula>NOT(ISERROR(SEARCH("Muy Baja",I48)))</formula>
    </cfRule>
    <cfRule type="containsText" dxfId="2808" priority="182" operator="containsText" text="Baja">
      <formula>NOT(ISERROR(SEARCH("Baja",I48)))</formula>
    </cfRule>
    <cfRule type="containsText" dxfId="2807" priority="184" operator="containsText" text="Muy Alta">
      <formula>NOT(ISERROR(SEARCH("Muy Alta",I48)))</formula>
    </cfRule>
    <cfRule type="containsText" dxfId="2806" priority="185" operator="containsText" text="Alta">
      <formula>NOT(ISERROR(SEARCH("Alta",I48)))</formula>
    </cfRule>
    <cfRule type="containsText" dxfId="2805" priority="186" operator="containsText" text="Media">
      <formula>NOT(ISERROR(SEARCH("Media",I48)))</formula>
    </cfRule>
    <cfRule type="containsText" dxfId="2804" priority="187" operator="containsText" text="Media">
      <formula>NOT(ISERROR(SEARCH("Media",I48)))</formula>
    </cfRule>
    <cfRule type="containsText" dxfId="2803" priority="188" operator="containsText" text="Media">
      <formula>NOT(ISERROR(SEARCH("Media",I48)))</formula>
    </cfRule>
    <cfRule type="containsText" dxfId="2802" priority="189" operator="containsText" text="Muy Baja">
      <formula>NOT(ISERROR(SEARCH("Muy Baja",I48)))</formula>
    </cfRule>
    <cfRule type="containsText" dxfId="2801" priority="190" operator="containsText" text="Baja">
      <formula>NOT(ISERROR(SEARCH("Baja",I48)))</formula>
    </cfRule>
    <cfRule type="containsText" dxfId="2800" priority="191" operator="containsText" text="Muy Baja">
      <formula>NOT(ISERROR(SEARCH("Muy Baja",I48)))</formula>
    </cfRule>
    <cfRule type="containsText" dxfId="2799" priority="192" operator="containsText" text="Muy Baja">
      <formula>NOT(ISERROR(SEARCH("Muy Baja",I48)))</formula>
    </cfRule>
    <cfRule type="containsText" dxfId="2798" priority="193" operator="containsText" text="Muy Baja">
      <formula>NOT(ISERROR(SEARCH("Muy Baja",I48)))</formula>
    </cfRule>
    <cfRule type="containsText" dxfId="2797" priority="194" operator="containsText" text="Muy Baja'Tabla probabilidad'!">
      <formula>NOT(ISERROR(SEARCH("Muy Baja'Tabla probabilidad'!",I48)))</formula>
    </cfRule>
    <cfRule type="containsText" dxfId="2796" priority="195" operator="containsText" text="Muy bajo">
      <formula>NOT(ISERROR(SEARCH("Muy bajo",I48)))</formula>
    </cfRule>
    <cfRule type="containsText" dxfId="2795" priority="196" operator="containsText" text="Alta">
      <formula>NOT(ISERROR(SEARCH("Alta",I48)))</formula>
    </cfRule>
    <cfRule type="containsText" dxfId="2794" priority="197" operator="containsText" text="Media">
      <formula>NOT(ISERROR(SEARCH("Media",I48)))</formula>
    </cfRule>
    <cfRule type="containsText" dxfId="2793" priority="198" operator="containsText" text="Baja">
      <formula>NOT(ISERROR(SEARCH("Baja",I48)))</formula>
    </cfRule>
    <cfRule type="containsText" dxfId="2792" priority="199" operator="containsText" text="Muy baja">
      <formula>NOT(ISERROR(SEARCH("Muy baja",I48)))</formula>
    </cfRule>
    <cfRule type="cellIs" dxfId="2791" priority="202" operator="between">
      <formula>1</formula>
      <formula>2</formula>
    </cfRule>
    <cfRule type="cellIs" dxfId="2790" priority="203" operator="between">
      <formula>0</formula>
      <formula>2</formula>
    </cfRule>
  </conditionalFormatting>
  <conditionalFormatting sqref="I48">
    <cfRule type="containsText" dxfId="2789" priority="183" operator="containsText" text="Muy Alta">
      <formula>NOT(ISERROR(SEARCH("Muy Alta",I48)))</formula>
    </cfRule>
  </conditionalFormatting>
  <conditionalFormatting sqref="Y48:Y51">
    <cfRule type="containsText" dxfId="2788" priority="175" operator="containsText" text="Muy Alta">
      <formula>NOT(ISERROR(SEARCH("Muy Alta",Y48)))</formula>
    </cfRule>
    <cfRule type="containsText" dxfId="2787" priority="176" operator="containsText" text="Alta">
      <formula>NOT(ISERROR(SEARCH("Alta",Y48)))</formula>
    </cfRule>
    <cfRule type="containsText" dxfId="2786" priority="177" operator="containsText" text="Media">
      <formula>NOT(ISERROR(SEARCH("Media",Y48)))</formula>
    </cfRule>
    <cfRule type="containsText" dxfId="2785" priority="178" operator="containsText" text="Muy Baja">
      <formula>NOT(ISERROR(SEARCH("Muy Baja",Y48)))</formula>
    </cfRule>
    <cfRule type="containsText" dxfId="2784" priority="179" operator="containsText" text="Baja">
      <formula>NOT(ISERROR(SEARCH("Baja",Y48)))</formula>
    </cfRule>
    <cfRule type="containsText" dxfId="2783" priority="180" operator="containsText" text="Muy Baja">
      <formula>NOT(ISERROR(SEARCH("Muy Baja",Y48)))</formula>
    </cfRule>
  </conditionalFormatting>
  <conditionalFormatting sqref="AC48:AC51">
    <cfRule type="containsText" dxfId="2782" priority="170" operator="containsText" text="Catastrófico">
      <formula>NOT(ISERROR(SEARCH("Catastrófico",AC48)))</formula>
    </cfRule>
    <cfRule type="containsText" dxfId="2781" priority="171" operator="containsText" text="Mayor">
      <formula>NOT(ISERROR(SEARCH("Mayor",AC48)))</formula>
    </cfRule>
    <cfRule type="containsText" dxfId="2780" priority="172" operator="containsText" text="Moderado">
      <formula>NOT(ISERROR(SEARCH("Moderado",AC48)))</formula>
    </cfRule>
    <cfRule type="containsText" dxfId="2779" priority="173" operator="containsText" text="Menor">
      <formula>NOT(ISERROR(SEARCH("Menor",AC48)))</formula>
    </cfRule>
    <cfRule type="containsText" dxfId="2778" priority="174" operator="containsText" text="Leve">
      <formula>NOT(ISERROR(SEARCH("Leve",AC48)))</formula>
    </cfRule>
  </conditionalFormatting>
  <conditionalFormatting sqref="AG48">
    <cfRule type="containsText" dxfId="2777" priority="161" operator="containsText" text="Extremo">
      <formula>NOT(ISERROR(SEARCH("Extremo",AG48)))</formula>
    </cfRule>
    <cfRule type="containsText" dxfId="2776" priority="162" operator="containsText" text="Alto">
      <formula>NOT(ISERROR(SEARCH("Alto",AG48)))</formula>
    </cfRule>
    <cfRule type="containsText" dxfId="2775" priority="163" operator="containsText" text="Moderado">
      <formula>NOT(ISERROR(SEARCH("Moderado",AG48)))</formula>
    </cfRule>
    <cfRule type="containsText" dxfId="2774" priority="164" operator="containsText" text="Menor">
      <formula>NOT(ISERROR(SEARCH("Menor",AG48)))</formula>
    </cfRule>
    <cfRule type="containsText" dxfId="2773" priority="165" operator="containsText" text="Bajo">
      <formula>NOT(ISERROR(SEARCH("Bajo",AG48)))</formula>
    </cfRule>
    <cfRule type="containsText" dxfId="2772" priority="166" operator="containsText" text="Moderado">
      <formula>NOT(ISERROR(SEARCH("Moderado",AG48)))</formula>
    </cfRule>
    <cfRule type="containsText" dxfId="2771" priority="167" operator="containsText" text="Extremo">
      <formula>NOT(ISERROR(SEARCH("Extremo",AG48)))</formula>
    </cfRule>
    <cfRule type="containsText" dxfId="2770" priority="168" operator="containsText" text="Baja">
      <formula>NOT(ISERROR(SEARCH("Baja",AG48)))</formula>
    </cfRule>
    <cfRule type="containsText" dxfId="2769" priority="169" operator="containsText" text="Alto">
      <formula>NOT(ISERROR(SEARCH("Alto",AG48)))</formula>
    </cfRule>
  </conditionalFormatting>
  <conditionalFormatting sqref="AE48:AE51">
    <cfRule type="containsText" dxfId="2768" priority="156" operator="containsText" text="Catastrófico">
      <formula>NOT(ISERROR(SEARCH("Catastrófico",AE48)))</formula>
    </cfRule>
    <cfRule type="containsText" dxfId="2767" priority="157" operator="containsText" text="Moderado">
      <formula>NOT(ISERROR(SEARCH("Moderado",AE48)))</formula>
    </cfRule>
    <cfRule type="containsText" dxfId="2766" priority="158" operator="containsText" text="Menor">
      <formula>NOT(ISERROR(SEARCH("Menor",AE48)))</formula>
    </cfRule>
    <cfRule type="containsText" dxfId="2765" priority="159" operator="containsText" text="Leve">
      <formula>NOT(ISERROR(SEARCH("Leve",AE48)))</formula>
    </cfRule>
    <cfRule type="containsText" dxfId="2764" priority="160" operator="containsText" text="Mayor">
      <formula>NOT(ISERROR(SEARCH("Mayor",AE48)))</formula>
    </cfRule>
  </conditionalFormatting>
  <conditionalFormatting sqref="L30">
    <cfRule type="containsText" dxfId="2763" priority="78" operator="containsText" text="Catastrófico">
      <formula>NOT(ISERROR(SEARCH("Catastrófico",L30)))</formula>
    </cfRule>
    <cfRule type="containsText" dxfId="2762" priority="79" operator="containsText" text="Mayor">
      <formula>NOT(ISERROR(SEARCH("Mayor",L30)))</formula>
    </cfRule>
    <cfRule type="containsText" dxfId="2761" priority="80" operator="containsText" text="Alta">
      <formula>NOT(ISERROR(SEARCH("Alta",L30)))</formula>
    </cfRule>
    <cfRule type="containsText" dxfId="2760" priority="81" operator="containsText" text="Moderado">
      <formula>NOT(ISERROR(SEARCH("Moderado",L30)))</formula>
    </cfRule>
    <cfRule type="containsText" dxfId="2759" priority="82" operator="containsText" text="Menor">
      <formula>NOT(ISERROR(SEARCH("Menor",L30)))</formula>
    </cfRule>
    <cfRule type="containsText" dxfId="2758" priority="83" operator="containsText" text="Leve">
      <formula>NOT(ISERROR(SEARCH("Leve",L30)))</formula>
    </cfRule>
  </conditionalFormatting>
  <conditionalFormatting sqref="M30">
    <cfRule type="containsText" dxfId="2757" priority="72" operator="containsText" text="Catastrófico">
      <formula>NOT(ISERROR(SEARCH("Catastrófico",M30)))</formula>
    </cfRule>
    <cfRule type="containsText" dxfId="2756" priority="73" operator="containsText" text="Mayor">
      <formula>NOT(ISERROR(SEARCH("Mayor",M30)))</formula>
    </cfRule>
    <cfRule type="containsText" dxfId="2755" priority="74" operator="containsText" text="Alta">
      <formula>NOT(ISERROR(SEARCH("Alta",M30)))</formula>
    </cfRule>
    <cfRule type="containsText" dxfId="2754" priority="75" operator="containsText" text="Moderado">
      <formula>NOT(ISERROR(SEARCH("Moderado",M30)))</formula>
    </cfRule>
    <cfRule type="containsText" dxfId="2753" priority="76" operator="containsText" text="Menor">
      <formula>NOT(ISERROR(SEARCH("Menor",M30)))</formula>
    </cfRule>
    <cfRule type="containsText" dxfId="2752" priority="77" operator="containsText" text="Leve">
      <formula>NOT(ISERROR(SEARCH("Leve",M30)))</formula>
    </cfRule>
  </conditionalFormatting>
  <conditionalFormatting sqref="N30">
    <cfRule type="containsText" dxfId="2751" priority="62" operator="containsText" text="Extremo">
      <formula>NOT(ISERROR(SEARCH("Extremo",N30)))</formula>
    </cfRule>
    <cfRule type="containsText" dxfId="2750" priority="63" operator="containsText" text="Alto">
      <formula>NOT(ISERROR(SEARCH("Alto",N30)))</formula>
    </cfRule>
    <cfRule type="containsText" dxfId="2749" priority="64" operator="containsText" text="Bajo">
      <formula>NOT(ISERROR(SEARCH("Bajo",N30)))</formula>
    </cfRule>
    <cfRule type="containsText" dxfId="2748" priority="65" operator="containsText" text="Moderado">
      <formula>NOT(ISERROR(SEARCH("Moderado",N30)))</formula>
    </cfRule>
    <cfRule type="containsText" dxfId="2747" priority="66" operator="containsText" text="Extremo">
      <formula>NOT(ISERROR(SEARCH("Extremo",N30)))</formula>
    </cfRule>
  </conditionalFormatting>
  <conditionalFormatting sqref="I30">
    <cfRule type="containsText" dxfId="2746" priority="39" operator="containsText" text="Muy Baja">
      <formula>NOT(ISERROR(SEARCH("Muy Baja",I30)))</formula>
    </cfRule>
    <cfRule type="containsText" dxfId="2745" priority="40" operator="containsText" text="Baja">
      <formula>NOT(ISERROR(SEARCH("Baja",I30)))</formula>
    </cfRule>
    <cfRule type="containsText" dxfId="2744" priority="42" operator="containsText" text="Muy Alta">
      <formula>NOT(ISERROR(SEARCH("Muy Alta",I30)))</formula>
    </cfRule>
    <cfRule type="containsText" dxfId="2743" priority="43" operator="containsText" text="Alta">
      <formula>NOT(ISERROR(SEARCH("Alta",I30)))</formula>
    </cfRule>
    <cfRule type="containsText" dxfId="2742" priority="44" operator="containsText" text="Media">
      <formula>NOT(ISERROR(SEARCH("Media",I30)))</formula>
    </cfRule>
    <cfRule type="containsText" dxfId="2741" priority="45" operator="containsText" text="Media">
      <formula>NOT(ISERROR(SEARCH("Media",I30)))</formula>
    </cfRule>
    <cfRule type="containsText" dxfId="2740" priority="46" operator="containsText" text="Media">
      <formula>NOT(ISERROR(SEARCH("Media",I30)))</formula>
    </cfRule>
    <cfRule type="containsText" dxfId="2739" priority="47" operator="containsText" text="Muy Baja">
      <formula>NOT(ISERROR(SEARCH("Muy Baja",I30)))</formula>
    </cfRule>
    <cfRule type="containsText" dxfId="2738" priority="48" operator="containsText" text="Baja">
      <formula>NOT(ISERROR(SEARCH("Baja",I30)))</formula>
    </cfRule>
    <cfRule type="containsText" dxfId="2737" priority="49" operator="containsText" text="Muy Baja">
      <formula>NOT(ISERROR(SEARCH("Muy Baja",I30)))</formula>
    </cfRule>
    <cfRule type="containsText" dxfId="2736" priority="50" operator="containsText" text="Muy Baja">
      <formula>NOT(ISERROR(SEARCH("Muy Baja",I30)))</formula>
    </cfRule>
    <cfRule type="containsText" dxfId="2735" priority="51" operator="containsText" text="Muy Baja">
      <formula>NOT(ISERROR(SEARCH("Muy Baja",I30)))</formula>
    </cfRule>
    <cfRule type="containsText" dxfId="2734" priority="52" operator="containsText" text="Muy Baja'Tabla probabilidad'!">
      <formula>NOT(ISERROR(SEARCH("Muy Baja'Tabla probabilidad'!",I30)))</formula>
    </cfRule>
    <cfRule type="containsText" dxfId="2733" priority="53" operator="containsText" text="Muy bajo">
      <formula>NOT(ISERROR(SEARCH("Muy bajo",I30)))</formula>
    </cfRule>
    <cfRule type="containsText" dxfId="2732" priority="54" operator="containsText" text="Alta">
      <formula>NOT(ISERROR(SEARCH("Alta",I30)))</formula>
    </cfRule>
    <cfRule type="containsText" dxfId="2731" priority="55" operator="containsText" text="Media">
      <formula>NOT(ISERROR(SEARCH("Media",I30)))</formula>
    </cfRule>
    <cfRule type="containsText" dxfId="2730" priority="56" operator="containsText" text="Baja">
      <formula>NOT(ISERROR(SEARCH("Baja",I30)))</formula>
    </cfRule>
    <cfRule type="containsText" dxfId="2729" priority="57" operator="containsText" text="Muy baja">
      <formula>NOT(ISERROR(SEARCH("Muy baja",I30)))</formula>
    </cfRule>
    <cfRule type="cellIs" dxfId="2728" priority="60" operator="between">
      <formula>1</formula>
      <formula>2</formula>
    </cfRule>
    <cfRule type="cellIs" dxfId="2727" priority="61" operator="between">
      <formula>0</formula>
      <formula>2</formula>
    </cfRule>
  </conditionalFormatting>
  <conditionalFormatting sqref="I30">
    <cfRule type="containsText" dxfId="2726" priority="41" operator="containsText" text="Muy Alta">
      <formula>NOT(ISERROR(SEARCH("Muy Alta",I30)))</formula>
    </cfRule>
  </conditionalFormatting>
  <conditionalFormatting sqref="AC30:AC34">
    <cfRule type="containsText" dxfId="2725" priority="28" operator="containsText" text="Catastrófico">
      <formula>NOT(ISERROR(SEARCH("Catastrófico",AC30)))</formula>
    </cfRule>
    <cfRule type="containsText" dxfId="2724" priority="29" operator="containsText" text="Mayor">
      <formula>NOT(ISERROR(SEARCH("Mayor",AC30)))</formula>
    </cfRule>
    <cfRule type="containsText" dxfId="2723" priority="30" operator="containsText" text="Moderado">
      <formula>NOT(ISERROR(SEARCH("Moderado",AC30)))</formula>
    </cfRule>
    <cfRule type="containsText" dxfId="2722" priority="31" operator="containsText" text="Menor">
      <formula>NOT(ISERROR(SEARCH("Menor",AC30)))</formula>
    </cfRule>
    <cfRule type="containsText" dxfId="2721" priority="32" operator="containsText" text="Leve">
      <formula>NOT(ISERROR(SEARCH("Leve",AC30)))</formula>
    </cfRule>
  </conditionalFormatting>
  <conditionalFormatting sqref="AG30">
    <cfRule type="containsText" dxfId="2720" priority="19" operator="containsText" text="Extremo">
      <formula>NOT(ISERROR(SEARCH("Extremo",AG30)))</formula>
    </cfRule>
    <cfRule type="containsText" dxfId="2719" priority="20" operator="containsText" text="Alto">
      <formula>NOT(ISERROR(SEARCH("Alto",AG30)))</formula>
    </cfRule>
    <cfRule type="containsText" dxfId="2718" priority="21" operator="containsText" text="Moderado">
      <formula>NOT(ISERROR(SEARCH("Moderado",AG30)))</formula>
    </cfRule>
    <cfRule type="containsText" dxfId="2717" priority="22" operator="containsText" text="Menor">
      <formula>NOT(ISERROR(SEARCH("Menor",AG30)))</formula>
    </cfRule>
    <cfRule type="containsText" dxfId="2716" priority="23" operator="containsText" text="Bajo">
      <formula>NOT(ISERROR(SEARCH("Bajo",AG30)))</formula>
    </cfRule>
    <cfRule type="containsText" dxfId="2715" priority="24" operator="containsText" text="Moderado">
      <formula>NOT(ISERROR(SEARCH("Moderado",AG30)))</formula>
    </cfRule>
    <cfRule type="containsText" dxfId="2714" priority="25" operator="containsText" text="Extremo">
      <formula>NOT(ISERROR(SEARCH("Extremo",AG30)))</formula>
    </cfRule>
    <cfRule type="containsText" dxfId="2713" priority="26" operator="containsText" text="Baja">
      <formula>NOT(ISERROR(SEARCH("Baja",AG30)))</formula>
    </cfRule>
    <cfRule type="containsText" dxfId="2712" priority="27" operator="containsText" text="Alto">
      <formula>NOT(ISERROR(SEARCH("Alto",AG30)))</formula>
    </cfRule>
  </conditionalFormatting>
  <conditionalFormatting sqref="AE30:AE34">
    <cfRule type="containsText" dxfId="2711" priority="14" operator="containsText" text="Catastrófico">
      <formula>NOT(ISERROR(SEARCH("Catastrófico",AE30)))</formula>
    </cfRule>
    <cfRule type="containsText" dxfId="2710" priority="15" operator="containsText" text="Moderado">
      <formula>NOT(ISERROR(SEARCH("Moderado",AE30)))</formula>
    </cfRule>
    <cfRule type="containsText" dxfId="2709" priority="16" operator="containsText" text="Menor">
      <formula>NOT(ISERROR(SEARCH("Menor",AE30)))</formula>
    </cfRule>
    <cfRule type="containsText" dxfId="2708" priority="17" operator="containsText" text="Leve">
      <formula>NOT(ISERROR(SEARCH("Leve",AE30)))</formula>
    </cfRule>
    <cfRule type="containsText" dxfId="2707" priority="18" operator="containsText" text="Mayor">
      <formula>NOT(ISERROR(SEARCH("Mayor",AE30)))</formula>
    </cfRule>
  </conditionalFormatting>
  <conditionalFormatting sqref="Y30:Y34">
    <cfRule type="containsText" dxfId="2706" priority="7" operator="containsText" text="Muy Alta">
      <formula>NOT(ISERROR(SEARCH("Muy Alta",Y30)))</formula>
    </cfRule>
    <cfRule type="containsText" dxfId="2705" priority="8" operator="containsText" text="Alta">
      <formula>NOT(ISERROR(SEARCH("Alta",Y30)))</formula>
    </cfRule>
    <cfRule type="containsText" dxfId="2704" priority="9" operator="containsText" text="Media">
      <formula>NOT(ISERROR(SEARCH("Media",Y30)))</formula>
    </cfRule>
    <cfRule type="containsText" dxfId="2703" priority="10" operator="containsText" text="Muy Baja">
      <formula>NOT(ISERROR(SEARCH("Muy Baja",Y30)))</formula>
    </cfRule>
    <cfRule type="containsText" dxfId="2702" priority="11" operator="containsText" text="Baja">
      <formula>NOT(ISERROR(SEARCH("Baja",Y30)))</formula>
    </cfRule>
    <cfRule type="containsText" dxfId="2701" priority="12" operator="containsText" text="Muy Baja">
      <formula>NOT(ISERROR(SEARCH("Muy Baja",Y30)))</formula>
    </cfRule>
  </conditionalFormatting>
  <conditionalFormatting sqref="AA30:AA34">
    <cfRule type="containsText" dxfId="2700" priority="1" operator="containsText" text="Muy Baja">
      <formula>NOT(ISERROR(SEARCH("Muy Baja",AA30)))</formula>
    </cfRule>
    <cfRule type="containsText" dxfId="2699" priority="2" operator="containsText" text="Muy Alta">
      <formula>NOT(ISERROR(SEARCH("Muy Alta",AA30)))</formula>
    </cfRule>
    <cfRule type="containsText" dxfId="2698" priority="3" operator="containsText" text="Alta">
      <formula>NOT(ISERROR(SEARCH("Alta",AA30)))</formula>
    </cfRule>
    <cfRule type="containsText" dxfId="2697" priority="4" operator="containsText" text="Media">
      <formula>NOT(ISERROR(SEARCH("Media",AA30)))</formula>
    </cfRule>
    <cfRule type="containsText" dxfId="2696" priority="5" operator="containsText" text="Baja">
      <formula>NOT(ISERROR(SEARCH("Baja",AA30)))</formula>
    </cfRule>
    <cfRule type="containsText" dxfId="2695" priority="6" operator="containsText" text="Muy Baja">
      <formula>NOT(ISERROR(SEARCH("Muy Baja",AA30)))</formula>
    </cfRule>
  </conditionalFormatting>
  <dataValidations count="1">
    <dataValidation allowBlank="1" showInputMessage="1" showErrorMessage="1" prompt="Enunciar cuál es el control" sqref="P10:P13 P15:P18 P33 P30:P31"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06" operator="containsText" id="{130BBF8F-6F36-4C1F-BB40-DA538C9DA4BA}">
            <xm:f>NOT(ISERROR(SEARCH('Tabla probabilidad'!$B$5,I10)))</xm:f>
            <xm:f>'Tabla probabilidad'!$B$5</xm:f>
            <x14:dxf>
              <font>
                <color rgb="FF006100"/>
              </font>
              <fill>
                <patternFill>
                  <bgColor rgb="FFC6EFCE"/>
                </patternFill>
              </fill>
            </x14:dxf>
          </x14:cfRule>
          <x14:cfRule type="containsText" priority="807" operator="containsText" id="{0DBD8F32-72F4-47FE-A8E8-92CA123A277C}">
            <xm:f>NOT(ISERROR(SEARCH('Tabla probabilidad'!$B$5,I10)))</xm:f>
            <xm:f>'Tabla probabilidad'!$B$5</xm:f>
            <x14:dxf>
              <font>
                <color rgb="FF9C0006"/>
              </font>
              <fill>
                <patternFill>
                  <bgColor rgb="FFFFC7CE"/>
                </patternFill>
              </fill>
            </x14:dxf>
          </x14:cfRule>
          <xm:sqref>I10 I15 I20</xm:sqref>
        </x14:conditionalFormatting>
        <x14:conditionalFormatting xmlns:xm="http://schemas.microsoft.com/office/excel/2006/main">
          <x14:cfRule type="containsText" priority="646" operator="containsText" id="{DF7D542B-1BF1-4317-8F9F-9E217298398A}">
            <xm:f>NOT(ISERROR(SEARCH('Tabla probabilidad'!$B$5,I25)))</xm:f>
            <xm:f>'Tabla probabilidad'!$B$5</xm:f>
            <x14:dxf>
              <font>
                <color rgb="FF006100"/>
              </font>
              <fill>
                <patternFill>
                  <bgColor rgb="FFC6EFCE"/>
                </patternFill>
              </fill>
            </x14:dxf>
          </x14:cfRule>
          <x14:cfRule type="containsText" priority="647" operator="containsText" id="{588CF624-76F0-4DA9-B250-68F531E8679C}">
            <xm:f>NOT(ISERROR(SEARCH('Tabla probabilidad'!$B$5,I25)))</xm:f>
            <xm:f>'Tabla probabilidad'!$B$5</xm:f>
            <x14:dxf>
              <font>
                <color rgb="FF9C0006"/>
              </font>
              <fill>
                <patternFill>
                  <bgColor rgb="FFFFC7CE"/>
                </patternFill>
              </fill>
            </x14:dxf>
          </x14:cfRule>
          <xm:sqref>I25 I35 I40</xm:sqref>
        </x14:conditionalFormatting>
        <x14:conditionalFormatting xmlns:xm="http://schemas.microsoft.com/office/excel/2006/main">
          <x14:cfRule type="containsText" priority="428" operator="containsText" id="{D71E484F-FE07-4D18-8E45-7EB7DDE70E2C}">
            <xm:f>NOT(ISERROR(SEARCH('Tabla probabilidad'!$B$5,I43)))</xm:f>
            <xm:f>'Tabla probabilidad'!$B$5</xm:f>
            <x14:dxf>
              <font>
                <color rgb="FF006100"/>
              </font>
              <fill>
                <patternFill>
                  <bgColor rgb="FFC6EFCE"/>
                </patternFill>
              </fill>
            </x14:dxf>
          </x14:cfRule>
          <x14:cfRule type="containsText" priority="429" operator="containsText" id="{DC4E61ED-7433-4BAB-A2FA-262F21FE4597}">
            <xm:f>NOT(ISERROR(SEARCH('Tabla probabilidad'!$B$5,I43)))</xm:f>
            <xm:f>'Tabla probabilidad'!$B$5</xm:f>
            <x14:dxf>
              <font>
                <color rgb="FF9C0006"/>
              </font>
              <fill>
                <patternFill>
                  <bgColor rgb="FFFFC7CE"/>
                </patternFill>
              </fill>
            </x14:dxf>
          </x14:cfRule>
          <xm:sqref>I43</xm:sqref>
        </x14:conditionalFormatting>
        <x14:conditionalFormatting xmlns:xm="http://schemas.microsoft.com/office/excel/2006/main">
          <x14:cfRule type="containsText" priority="358" operator="containsText" id="{91325732-CCEB-40E7-9A2C-98900CB15E77}">
            <xm:f>NOT(ISERROR(SEARCH('Tabla probabilidad'!$B$5,I47)))</xm:f>
            <xm:f>'Tabla probabilidad'!$B$5</xm:f>
            <x14:dxf>
              <font>
                <color rgb="FF006100"/>
              </font>
              <fill>
                <patternFill>
                  <bgColor rgb="FFC6EFCE"/>
                </patternFill>
              </fill>
            </x14:dxf>
          </x14:cfRule>
          <x14:cfRule type="containsText" priority="359" operator="containsText" id="{36243104-5BAC-4A7B-8705-D48F4AC59121}">
            <xm:f>NOT(ISERROR(SEARCH('Tabla probabilidad'!$B$5,I47)))</xm:f>
            <xm:f>'Tabla probabilidad'!$B$5</xm:f>
            <x14:dxf>
              <font>
                <color rgb="FF9C0006"/>
              </font>
              <fill>
                <patternFill>
                  <bgColor rgb="FFFFC7CE"/>
                </patternFill>
              </fill>
            </x14:dxf>
          </x14:cfRule>
          <xm:sqref>I47</xm:sqref>
        </x14:conditionalFormatting>
        <x14:conditionalFormatting xmlns:xm="http://schemas.microsoft.com/office/excel/2006/main">
          <x14:cfRule type="containsText" priority="288" operator="containsText" id="{3498E6D8-7225-4046-93C9-2583E1784B5A}">
            <xm:f>NOT(ISERROR(SEARCH('Tabla probabilidad'!$B$5,I52)))</xm:f>
            <xm:f>'Tabla probabilidad'!$B$5</xm:f>
            <x14:dxf>
              <font>
                <color rgb="FF006100"/>
              </font>
              <fill>
                <patternFill>
                  <bgColor rgb="FFC6EFCE"/>
                </patternFill>
              </fill>
            </x14:dxf>
          </x14:cfRule>
          <x14:cfRule type="containsText" priority="289" operator="containsText" id="{E63BDDF0-19FD-41FB-A743-3056F46EF7F2}">
            <xm:f>NOT(ISERROR(SEARCH('Tabla probabilidad'!$B$5,I52)))</xm:f>
            <xm:f>'Tabla probabilidad'!$B$5</xm:f>
            <x14:dxf>
              <font>
                <color rgb="FF9C0006"/>
              </font>
              <fill>
                <patternFill>
                  <bgColor rgb="FFFFC7CE"/>
                </patternFill>
              </fill>
            </x14:dxf>
          </x14:cfRule>
          <xm:sqref>I52</xm:sqref>
        </x14:conditionalFormatting>
        <x14:conditionalFormatting xmlns:xm="http://schemas.microsoft.com/office/excel/2006/main">
          <x14:cfRule type="containsText" priority="200" operator="containsText" id="{AFEC6706-DD2B-4B7F-94AF-8FCEAC56B639}">
            <xm:f>NOT(ISERROR(SEARCH('Tabla probabilidad'!$B$5,I48)))</xm:f>
            <xm:f>'Tabla probabilidad'!$B$5</xm:f>
            <x14:dxf>
              <font>
                <color rgb="FF006100"/>
              </font>
              <fill>
                <patternFill>
                  <bgColor rgb="FFC6EFCE"/>
                </patternFill>
              </fill>
            </x14:dxf>
          </x14:cfRule>
          <x14:cfRule type="containsText" priority="201" operator="containsText" id="{78356E33-4C78-4D33-B2E4-89A2571F5E3F}">
            <xm:f>NOT(ISERROR(SEARCH('Tabla probabilidad'!$B$5,I48)))</xm:f>
            <xm:f>'Tabla probabilidad'!$B$5</xm:f>
            <x14:dxf>
              <font>
                <color rgb="FF9C0006"/>
              </font>
              <fill>
                <patternFill>
                  <bgColor rgb="FFFFC7CE"/>
                </patternFill>
              </fill>
            </x14:dxf>
          </x14:cfRule>
          <xm:sqref>I48</xm:sqref>
        </x14:conditionalFormatting>
        <x14:conditionalFormatting xmlns:xm="http://schemas.microsoft.com/office/excel/2006/main">
          <x14:cfRule type="containsText" priority="58" operator="containsText" id="{B75D75AC-868B-4E1F-89FB-22AA979A6191}">
            <xm:f>NOT(ISERROR(SEARCH('Tabla probabilidad'!$B$5,I30)))</xm:f>
            <xm:f>'Tabla probabilidad'!$B$5</xm:f>
            <x14:dxf>
              <font>
                <color rgb="FF006100"/>
              </font>
              <fill>
                <patternFill>
                  <bgColor rgb="FFC6EFCE"/>
                </patternFill>
              </fill>
            </x14:dxf>
          </x14:cfRule>
          <x14:cfRule type="containsText" priority="59" operator="containsText" id="{0E7BA420-2CAD-452D-AA42-AAB8AF694DF1}">
            <xm:f>NOT(ISERROR(SEARCH('Tabla probabilidad'!$B$5,I30)))</xm:f>
            <xm:f>'Tabla probabilidad'!$B$5</xm:f>
            <x14:dxf>
              <font>
                <color rgb="FF9C0006"/>
              </font>
              <fill>
                <patternFill>
                  <bgColor rgb="FFFFC7CE"/>
                </patternFill>
              </fill>
            </x14:dxf>
          </x14:cfRule>
          <xm:sqref>I30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AN52 AN15 AN25 AN40 AN10 AN35 AN20 AN43 AN47:AN48 AN30</xm:sqref>
        </x14:dataValidation>
        <x14:dataValidation type="list" allowBlank="1" showInputMessage="1" showErrorMessage="1" xr:uid="{270C6AF1-470F-403E-AB6A-1DF3F7D25A9D}">
          <x14:formula1>
            <xm:f>LISTA!$K$3:$K$6</xm:f>
          </x14:formula1>
          <xm:sqref>AH10 AH15 AH20 AH25 AH35 AH40 AH43 AH52 AH47:AH48 AH30</xm:sqref>
        </x14:dataValidation>
        <x14:dataValidation type="list" allowBlank="1" showInputMessage="1" showErrorMessage="1" xr:uid="{55F41AD7-F2FF-47D8-8429-7EF993D60E0F}">
          <x14:formula1>
            <xm:f>LISTA!$E$3:$E$5</xm:f>
          </x14:formula1>
          <xm:sqref>R10:R54</xm:sqref>
        </x14:dataValidation>
        <x14:dataValidation type="list" allowBlank="1" showInputMessage="1" showErrorMessage="1" xr:uid="{94376D5C-53F0-4688-9515-A14D1E0F7D9F}">
          <x14:formula1>
            <xm:f>LISTA!$F$3:$F$4</xm:f>
          </x14:formula1>
          <xm:sqref>S10:S54</xm:sqref>
        </x14:dataValidation>
        <x14:dataValidation type="list" allowBlank="1" showInputMessage="1" showErrorMessage="1" xr:uid="{B499CAED-1749-4DA2-99B1-B5FB19D917D8}">
          <x14:formula1>
            <xm:f>LISTA!$G$3:$G$4</xm:f>
          </x14:formula1>
          <xm:sqref>U10:U54</xm:sqref>
        </x14:dataValidation>
        <x14:dataValidation type="list" allowBlank="1" showInputMessage="1" showErrorMessage="1" xr:uid="{829348BB-3BA9-4F51-A95A-54A0B35C6704}">
          <x14:formula1>
            <xm:f>LISTA!$H$3:$H$4</xm:f>
          </x14:formula1>
          <xm:sqref>V10:V54</xm:sqref>
        </x14:dataValidation>
        <x14:dataValidation type="list" allowBlank="1" showInputMessage="1" showErrorMessage="1" xr:uid="{68E9454F-9727-41CD-95D8-6CCA21FDBA47}">
          <x14:formula1>
            <xm:f>LISTA!$I$3:$I$4</xm:f>
          </x14:formula1>
          <xm:sqref>W10:W54</xm:sqref>
        </x14:dataValidation>
        <x14:dataValidation type="list" allowBlank="1" showInputMessage="1" showErrorMessage="1" xr:uid="{3F1B1000-8CD2-4732-A507-20A58C38F3E8}">
          <x14:formula1>
            <xm:f>LISTA!$C$3:$C$10</xm:f>
          </x14:formula1>
          <xm:sqref>G10:G54</xm:sqref>
        </x14:dataValidation>
        <x14:dataValidation type="list" allowBlank="1" showInputMessage="1" showErrorMessage="1" xr:uid="{3C9F1541-7D6F-40D4-9706-FE4CB23C2382}">
          <x14:formula1>
            <xm:f>LISTA!$D$3:$D$31</xm:f>
          </x14:formula1>
          <xm:sqref>K10:K54</xm:sqref>
        </x14:dataValidation>
        <x14:dataValidation type="list" allowBlank="1" showInputMessage="1" showErrorMessage="1" xr:uid="{90AA8A76-33C7-489A-9B88-625243A4135E}">
          <x14:formula1>
            <xm:f>LISTA!$B$3:$B$9</xm:f>
          </x14:formula1>
          <xm:sqref>C10:C54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heetViews>
  <sheetFormatPr baseColWidth="10" defaultColWidth="11.44140625" defaultRowHeight="14.4" x14ac:dyDescent="0.3"/>
  <cols>
    <col min="1" max="1" width="27.44140625" style="4" customWidth="1"/>
    <col min="2" max="2" width="33.33203125" style="4" customWidth="1"/>
    <col min="3" max="3" width="70.5546875" style="4" customWidth="1"/>
    <col min="4" max="4" width="46.5546875" style="4" customWidth="1"/>
    <col min="5" max="5" width="40.44140625" style="4" customWidth="1"/>
    <col min="6" max="6" width="41.33203125" style="4" customWidth="1"/>
    <col min="7" max="7" width="47.6640625" style="4" customWidth="1"/>
    <col min="8" max="8" width="42.88671875" style="4" customWidth="1"/>
    <col min="9" max="9" width="34" style="4" customWidth="1"/>
    <col min="10" max="16384" width="11.44140625" style="4"/>
  </cols>
  <sheetData>
    <row r="3" spans="1:9" x14ac:dyDescent="0.3">
      <c r="A3" s="378" t="s">
        <v>162</v>
      </c>
      <c r="B3" s="378"/>
      <c r="C3" s="378"/>
      <c r="D3" s="378"/>
      <c r="E3" s="378"/>
      <c r="F3" s="378"/>
      <c r="G3" s="378"/>
      <c r="H3" s="378"/>
    </row>
    <row r="4" spans="1:9" x14ac:dyDescent="0.3">
      <c r="A4" s="378"/>
      <c r="B4" s="378"/>
      <c r="C4" s="378"/>
      <c r="D4" s="378"/>
      <c r="E4" s="378"/>
      <c r="F4" s="378"/>
      <c r="G4" s="378"/>
      <c r="H4" s="378"/>
    </row>
    <row r="5" spans="1:9" ht="33" thickBot="1" x14ac:dyDescent="0.35">
      <c r="A5" s="16"/>
      <c r="B5" s="16"/>
      <c r="C5" s="16"/>
      <c r="D5" s="16"/>
      <c r="E5" s="16"/>
      <c r="F5" s="16"/>
      <c r="G5" s="16"/>
      <c r="H5" s="16"/>
    </row>
    <row r="6" spans="1:9" ht="71.25" customHeight="1" thickBot="1" x14ac:dyDescent="0.35">
      <c r="A6" s="379" t="s">
        <v>162</v>
      </c>
      <c r="B6" s="81" t="s">
        <v>358</v>
      </c>
      <c r="C6" s="82" t="s">
        <v>359</v>
      </c>
      <c r="D6" s="82" t="s">
        <v>360</v>
      </c>
      <c r="E6" s="82" t="s">
        <v>361</v>
      </c>
      <c r="F6" s="82" t="s">
        <v>362</v>
      </c>
      <c r="G6" s="143" t="s">
        <v>363</v>
      </c>
      <c r="H6" s="81" t="s">
        <v>364</v>
      </c>
      <c r="I6" s="81" t="s">
        <v>365</v>
      </c>
    </row>
    <row r="7" spans="1:9" ht="265.5" customHeight="1" thickBot="1" x14ac:dyDescent="0.35">
      <c r="A7" s="380"/>
      <c r="B7" s="17" t="s">
        <v>366</v>
      </c>
      <c r="C7" s="17" t="s">
        <v>367</v>
      </c>
      <c r="D7" s="17" t="s">
        <v>368</v>
      </c>
      <c r="E7" s="17" t="s">
        <v>369</v>
      </c>
      <c r="F7" s="17" t="s">
        <v>370</v>
      </c>
      <c r="G7" s="18" t="s">
        <v>371</v>
      </c>
      <c r="H7" s="147" t="s">
        <v>372</v>
      </c>
      <c r="I7" s="147" t="s">
        <v>373</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heetViews>
  <sheetFormatPr baseColWidth="10" defaultColWidth="11.44140625" defaultRowHeight="14.4" x14ac:dyDescent="0.3"/>
  <cols>
    <col min="2" max="2" width="24.109375" customWidth="1"/>
    <col min="3" max="3" width="75.6640625" customWidth="1"/>
    <col min="4" max="4" width="29.88671875" customWidth="1"/>
    <col min="32" max="137" width="11.44140625" style="4"/>
  </cols>
  <sheetData>
    <row r="1" spans="1:31" s="4" customFormat="1" x14ac:dyDescent="0.3"/>
    <row r="2" spans="1:31" ht="22.8" x14ac:dyDescent="0.3">
      <c r="A2" s="4"/>
      <c r="B2" s="381" t="s">
        <v>374</v>
      </c>
      <c r="C2" s="381"/>
      <c r="D2" s="381"/>
      <c r="E2" s="4"/>
      <c r="F2" s="4"/>
      <c r="G2" s="4"/>
      <c r="H2" s="4"/>
      <c r="I2" s="4"/>
      <c r="J2" s="4"/>
      <c r="K2" s="4"/>
      <c r="L2" s="4"/>
      <c r="M2" s="4"/>
      <c r="N2" s="4"/>
      <c r="O2" s="4"/>
      <c r="P2" s="4"/>
      <c r="Q2" s="4"/>
      <c r="R2" s="4"/>
      <c r="S2" s="4"/>
      <c r="T2" s="4"/>
      <c r="U2" s="4"/>
      <c r="V2" s="4"/>
      <c r="W2" s="4"/>
      <c r="X2" s="4"/>
      <c r="Y2" s="4"/>
      <c r="Z2" s="4"/>
      <c r="AA2" s="4"/>
      <c r="AB2" s="4"/>
      <c r="AC2" s="4"/>
      <c r="AD2" s="4"/>
      <c r="AE2" s="4"/>
    </row>
    <row r="3" spans="1:31" x14ac:dyDescent="0.3">
      <c r="A3" s="4"/>
      <c r="B3" s="107"/>
      <c r="C3" s="107"/>
      <c r="D3" s="107"/>
      <c r="E3" s="4"/>
      <c r="F3" s="4"/>
      <c r="G3" s="4"/>
      <c r="H3" s="4"/>
      <c r="I3" s="4"/>
      <c r="J3" s="4"/>
      <c r="K3" s="4"/>
      <c r="L3" s="4"/>
      <c r="M3" s="4"/>
      <c r="N3" s="4"/>
      <c r="O3" s="4"/>
      <c r="P3" s="4"/>
      <c r="Q3" s="4"/>
      <c r="R3" s="4"/>
      <c r="S3" s="4"/>
      <c r="T3" s="4"/>
      <c r="U3" s="4"/>
      <c r="V3" s="4"/>
      <c r="W3" s="4"/>
      <c r="X3" s="4"/>
      <c r="Y3" s="4"/>
      <c r="Z3" s="4"/>
      <c r="AA3" s="4"/>
      <c r="AB3" s="4"/>
      <c r="AC3" s="4"/>
      <c r="AD3" s="4"/>
      <c r="AE3" s="4"/>
    </row>
    <row r="4" spans="1:31" ht="22.8" x14ac:dyDescent="0.3">
      <c r="A4" s="4"/>
      <c r="B4" s="19"/>
      <c r="C4" s="118" t="s">
        <v>375</v>
      </c>
      <c r="D4" s="118" t="s">
        <v>342</v>
      </c>
      <c r="E4" s="4"/>
      <c r="F4" s="4"/>
      <c r="G4" s="4"/>
      <c r="H4" s="4"/>
      <c r="I4" s="4"/>
      <c r="J4" s="4"/>
      <c r="K4" s="4"/>
      <c r="L4" s="4"/>
      <c r="M4" s="4"/>
      <c r="N4" s="4"/>
      <c r="O4" s="4"/>
      <c r="P4" s="4"/>
      <c r="Q4" s="4"/>
      <c r="R4" s="4"/>
      <c r="S4" s="4"/>
      <c r="T4" s="4"/>
      <c r="U4" s="4"/>
      <c r="V4" s="4"/>
      <c r="W4" s="4"/>
      <c r="X4" s="4"/>
      <c r="Y4" s="4"/>
      <c r="Z4" s="4"/>
      <c r="AA4" s="4"/>
      <c r="AB4" s="4"/>
      <c r="AC4" s="4"/>
      <c r="AD4" s="4"/>
      <c r="AE4" s="4"/>
    </row>
    <row r="5" spans="1:31" ht="45.6" x14ac:dyDescent="0.3">
      <c r="A5" s="4"/>
      <c r="B5" s="119" t="s">
        <v>376</v>
      </c>
      <c r="C5" s="120" t="s">
        <v>377</v>
      </c>
      <c r="D5" s="121">
        <v>0.2</v>
      </c>
      <c r="E5" s="4"/>
      <c r="F5" s="4"/>
      <c r="G5" s="4"/>
      <c r="H5" s="4"/>
      <c r="I5" s="4"/>
      <c r="J5" s="4"/>
      <c r="K5" s="4"/>
      <c r="L5" s="4"/>
      <c r="M5" s="4"/>
      <c r="N5" s="4"/>
      <c r="O5" s="4"/>
      <c r="P5" s="4"/>
      <c r="Q5" s="4"/>
      <c r="R5" s="4"/>
      <c r="S5" s="4"/>
      <c r="T5" s="4"/>
      <c r="U5" s="4"/>
      <c r="V5" s="4"/>
      <c r="W5" s="4"/>
      <c r="X5" s="4"/>
      <c r="Y5" s="4"/>
      <c r="Z5" s="4"/>
      <c r="AA5" s="4"/>
      <c r="AB5" s="4"/>
      <c r="AC5" s="4"/>
      <c r="AD5" s="4"/>
      <c r="AE5" s="4"/>
    </row>
    <row r="6" spans="1:31" ht="45.6" x14ac:dyDescent="0.3">
      <c r="A6" s="4"/>
      <c r="B6" s="122" t="s">
        <v>378</v>
      </c>
      <c r="C6" s="123" t="s">
        <v>379</v>
      </c>
      <c r="D6" s="124">
        <v>0.4</v>
      </c>
      <c r="E6" s="4"/>
      <c r="F6" s="4"/>
      <c r="G6" s="4"/>
      <c r="H6" s="4"/>
      <c r="I6" s="4"/>
      <c r="J6" s="4"/>
      <c r="K6" s="4"/>
      <c r="L6" s="4"/>
      <c r="M6" s="4"/>
      <c r="N6" s="4"/>
      <c r="O6" s="4"/>
      <c r="P6" s="4"/>
      <c r="Q6" s="4"/>
      <c r="R6" s="4"/>
      <c r="S6" s="4"/>
      <c r="T6" s="4"/>
      <c r="U6" s="4"/>
      <c r="V6" s="4"/>
      <c r="W6" s="4"/>
      <c r="X6" s="4"/>
      <c r="Y6" s="4"/>
      <c r="Z6" s="4"/>
      <c r="AA6" s="4"/>
      <c r="AB6" s="4"/>
      <c r="AC6" s="4"/>
      <c r="AD6" s="4"/>
      <c r="AE6" s="4"/>
    </row>
    <row r="7" spans="1:31" ht="45.6" x14ac:dyDescent="0.3">
      <c r="A7" s="4"/>
      <c r="B7" s="125" t="s">
        <v>380</v>
      </c>
      <c r="C7" s="123" t="s">
        <v>381</v>
      </c>
      <c r="D7" s="124">
        <v>0.6</v>
      </c>
      <c r="E7" s="4"/>
      <c r="F7" s="4"/>
      <c r="G7" s="4"/>
      <c r="H7" s="4"/>
      <c r="I7" s="4"/>
      <c r="J7" s="4"/>
      <c r="K7" s="4"/>
      <c r="L7" s="4"/>
      <c r="M7" s="4"/>
      <c r="N7" s="4"/>
      <c r="O7" s="4"/>
      <c r="P7" s="4"/>
      <c r="Q7" s="4"/>
      <c r="R7" s="4"/>
      <c r="S7" s="4"/>
      <c r="T7" s="4"/>
      <c r="U7" s="4"/>
      <c r="V7" s="4"/>
      <c r="W7" s="4"/>
      <c r="X7" s="4"/>
      <c r="Y7" s="4"/>
      <c r="Z7" s="4"/>
      <c r="AA7" s="4"/>
      <c r="AB7" s="4"/>
      <c r="AC7" s="4"/>
      <c r="AD7" s="4"/>
      <c r="AE7" s="4"/>
    </row>
    <row r="8" spans="1:31" ht="68.400000000000006" x14ac:dyDescent="0.3">
      <c r="A8" s="4"/>
      <c r="B8" s="126" t="s">
        <v>382</v>
      </c>
      <c r="C8" s="123" t="s">
        <v>383</v>
      </c>
      <c r="D8" s="124">
        <v>0.8</v>
      </c>
      <c r="E8" s="4"/>
      <c r="F8" s="4"/>
      <c r="G8" s="4"/>
      <c r="H8" s="4"/>
      <c r="I8" s="4"/>
      <c r="J8" s="4"/>
      <c r="K8" s="4"/>
      <c r="L8" s="4"/>
      <c r="M8" s="4"/>
      <c r="N8" s="4"/>
      <c r="O8" s="4"/>
      <c r="P8" s="4"/>
      <c r="Q8" s="4"/>
      <c r="R8" s="4"/>
      <c r="S8" s="4"/>
      <c r="T8" s="4"/>
      <c r="U8" s="4"/>
      <c r="V8" s="4"/>
      <c r="W8" s="4"/>
      <c r="X8" s="4"/>
      <c r="Y8" s="4"/>
      <c r="Z8" s="4"/>
      <c r="AA8" s="4"/>
      <c r="AB8" s="4"/>
      <c r="AC8" s="4"/>
      <c r="AD8" s="4"/>
      <c r="AE8" s="4"/>
    </row>
    <row r="9" spans="1:31" ht="45.6" x14ac:dyDescent="0.3">
      <c r="A9" s="4"/>
      <c r="B9" s="127" t="s">
        <v>384</v>
      </c>
      <c r="C9" s="123" t="s">
        <v>385</v>
      </c>
      <c r="D9" s="124">
        <v>1</v>
      </c>
      <c r="E9" s="4"/>
      <c r="F9" s="4"/>
      <c r="G9" s="4"/>
      <c r="H9" s="4"/>
      <c r="I9" s="4"/>
      <c r="J9" s="4"/>
      <c r="K9" s="4"/>
      <c r="L9" s="4"/>
      <c r="M9" s="4"/>
      <c r="N9" s="4"/>
      <c r="O9" s="4"/>
      <c r="P9" s="4"/>
      <c r="Q9" s="4"/>
      <c r="R9" s="4"/>
      <c r="S9" s="4"/>
      <c r="T9" s="4"/>
      <c r="U9" s="4"/>
      <c r="V9" s="4"/>
      <c r="W9" s="4"/>
      <c r="X9" s="4"/>
      <c r="Y9" s="4"/>
      <c r="Z9" s="4"/>
      <c r="AA9" s="4"/>
      <c r="AB9" s="4"/>
      <c r="AC9" s="4"/>
      <c r="AD9" s="4"/>
      <c r="AE9" s="4"/>
    </row>
    <row r="10" spans="1:31" x14ac:dyDescent="0.3">
      <c r="A10" s="4"/>
      <c r="B10" s="20"/>
      <c r="C10" s="20"/>
      <c r="D10" s="20"/>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x14ac:dyDescent="0.3">
      <c r="A11" s="4"/>
      <c r="B11" s="21"/>
      <c r="C11" s="20"/>
      <c r="D11" s="20"/>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x14ac:dyDescent="0.3">
      <c r="A12" s="4"/>
      <c r="B12" s="20"/>
      <c r="C12" s="20"/>
      <c r="D12" s="20"/>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x14ac:dyDescent="0.3">
      <c r="A13" s="4"/>
      <c r="B13" s="20"/>
      <c r="C13" s="20"/>
      <c r="D13" s="20"/>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x14ac:dyDescent="0.3">
      <c r="A14" s="4"/>
      <c r="B14" s="20"/>
      <c r="C14" s="20"/>
      <c r="D14" s="20"/>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x14ac:dyDescent="0.3">
      <c r="A15" s="4"/>
      <c r="B15" s="20"/>
      <c r="C15" s="20"/>
      <c r="D15" s="20"/>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x14ac:dyDescent="0.3">
      <c r="A16" s="4"/>
      <c r="B16" s="20"/>
      <c r="C16" s="20"/>
      <c r="D16" s="20"/>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x14ac:dyDescent="0.3">
      <c r="A17" s="4"/>
      <c r="B17" s="20"/>
      <c r="C17" s="20"/>
      <c r="D17" s="20"/>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x14ac:dyDescent="0.3">
      <c r="A18" s="4"/>
      <c r="B18" s="20"/>
      <c r="C18" s="20"/>
      <c r="D18" s="20"/>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x14ac:dyDescent="0.3">
      <c r="A19" s="4"/>
      <c r="B19" s="20"/>
      <c r="C19" s="20"/>
      <c r="D19" s="20"/>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x14ac:dyDescent="0.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x14ac:dyDescent="0.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x14ac:dyDescent="0.3">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4" customFormat="1" x14ac:dyDescent="0.3"/>
    <row r="35" spans="1:31" s="4" customFormat="1" x14ac:dyDescent="0.3"/>
    <row r="36" spans="1:31" s="4" customFormat="1" x14ac:dyDescent="0.3"/>
    <row r="37" spans="1:31" s="4" customFormat="1" x14ac:dyDescent="0.3"/>
    <row r="38" spans="1:31" s="4" customFormat="1" x14ac:dyDescent="0.3"/>
    <row r="39" spans="1:31" s="4" customFormat="1" x14ac:dyDescent="0.3"/>
    <row r="40" spans="1:31" s="4" customFormat="1" x14ac:dyDescent="0.3"/>
    <row r="41" spans="1:31" s="4" customFormat="1" x14ac:dyDescent="0.3"/>
    <row r="42" spans="1:31" s="4" customFormat="1" x14ac:dyDescent="0.3"/>
    <row r="43" spans="1:31" s="4" customFormat="1" x14ac:dyDescent="0.3"/>
    <row r="44" spans="1:31" s="4" customFormat="1" x14ac:dyDescent="0.3"/>
    <row r="45" spans="1:31" s="4" customFormat="1" x14ac:dyDescent="0.3"/>
    <row r="46" spans="1:31" s="4" customFormat="1" x14ac:dyDescent="0.3"/>
    <row r="47" spans="1:31" s="4" customFormat="1" x14ac:dyDescent="0.3"/>
    <row r="48" spans="1:31" s="4" customFormat="1" x14ac:dyDescent="0.3"/>
    <row r="49" s="4" customFormat="1" x14ac:dyDescent="0.3"/>
    <row r="50" s="4" customFormat="1" x14ac:dyDescent="0.3"/>
    <row r="51" s="4" customFormat="1" x14ac:dyDescent="0.3"/>
    <row r="52" s="4" customFormat="1" x14ac:dyDescent="0.3"/>
    <row r="53" s="4" customFormat="1" x14ac:dyDescent="0.3"/>
    <row r="54" s="4" customFormat="1" x14ac:dyDescent="0.3"/>
    <row r="55" s="4" customFormat="1" x14ac:dyDescent="0.3"/>
    <row r="56" s="4" customFormat="1" x14ac:dyDescent="0.3"/>
    <row r="57" s="4" customFormat="1" x14ac:dyDescent="0.3"/>
    <row r="58" s="4" customFormat="1" x14ac:dyDescent="0.3"/>
    <row r="59" s="4" customFormat="1" x14ac:dyDescent="0.3"/>
    <row r="60" s="4" customFormat="1" x14ac:dyDescent="0.3"/>
    <row r="61" s="4" customFormat="1" x14ac:dyDescent="0.3"/>
    <row r="62" s="4" customFormat="1" x14ac:dyDescent="0.3"/>
    <row r="63" s="4" customFormat="1" x14ac:dyDescent="0.3"/>
    <row r="64" s="4" customFormat="1" x14ac:dyDescent="0.3"/>
    <row r="65" s="4" customFormat="1" x14ac:dyDescent="0.3"/>
    <row r="66" s="4" customFormat="1" x14ac:dyDescent="0.3"/>
    <row r="67" s="4" customFormat="1" x14ac:dyDescent="0.3"/>
    <row r="68" s="4" customFormat="1" x14ac:dyDescent="0.3"/>
    <row r="69" s="4" customFormat="1" x14ac:dyDescent="0.3"/>
    <row r="70" s="4" customFormat="1" x14ac:dyDescent="0.3"/>
    <row r="71" s="4" customFormat="1" x14ac:dyDescent="0.3"/>
    <row r="72" s="4" customFormat="1" x14ac:dyDescent="0.3"/>
    <row r="73" s="4" customFormat="1" x14ac:dyDescent="0.3"/>
    <row r="74" s="4" customFormat="1" x14ac:dyDescent="0.3"/>
    <row r="75" s="4" customFormat="1" x14ac:dyDescent="0.3"/>
    <row r="76" s="4" customFormat="1" x14ac:dyDescent="0.3"/>
    <row r="77" s="4" customFormat="1" x14ac:dyDescent="0.3"/>
    <row r="78" s="4" customFormat="1" x14ac:dyDescent="0.3"/>
    <row r="79" s="4" customFormat="1" x14ac:dyDescent="0.3"/>
    <row r="80" s="4" customFormat="1" x14ac:dyDescent="0.3"/>
    <row r="81" s="4" customFormat="1" x14ac:dyDescent="0.3"/>
    <row r="82" s="4" customFormat="1" x14ac:dyDescent="0.3"/>
    <row r="83" s="4" customFormat="1" x14ac:dyDescent="0.3"/>
    <row r="84" s="4" customFormat="1" x14ac:dyDescent="0.3"/>
    <row r="85" s="4" customFormat="1" x14ac:dyDescent="0.3"/>
    <row r="86" s="4" customFormat="1" x14ac:dyDescent="0.3"/>
    <row r="87" s="4" customFormat="1" x14ac:dyDescent="0.3"/>
    <row r="88" s="4" customFormat="1" x14ac:dyDescent="0.3"/>
    <row r="89" s="4" customFormat="1" x14ac:dyDescent="0.3"/>
    <row r="90" s="4" customFormat="1" x14ac:dyDescent="0.3"/>
    <row r="91" s="4" customFormat="1" x14ac:dyDescent="0.3"/>
    <row r="92" s="4" customFormat="1" x14ac:dyDescent="0.3"/>
    <row r="93" s="4" customFormat="1" x14ac:dyDescent="0.3"/>
    <row r="94" s="4" customFormat="1" x14ac:dyDescent="0.3"/>
    <row r="95" s="4" customFormat="1" x14ac:dyDescent="0.3"/>
    <row r="96" s="4" customFormat="1" x14ac:dyDescent="0.3"/>
    <row r="97" s="4" customFormat="1" x14ac:dyDescent="0.3"/>
    <row r="98" s="4" customFormat="1" x14ac:dyDescent="0.3"/>
    <row r="99" s="4" customFormat="1" x14ac:dyDescent="0.3"/>
    <row r="100" s="4" customFormat="1" x14ac:dyDescent="0.3"/>
    <row r="101" s="4" customFormat="1" x14ac:dyDescent="0.3"/>
    <row r="102" s="4" customFormat="1" x14ac:dyDescent="0.3"/>
    <row r="103" s="4" customFormat="1" x14ac:dyDescent="0.3"/>
    <row r="104" s="4" customFormat="1" x14ac:dyDescent="0.3"/>
    <row r="105" s="4" customFormat="1" x14ac:dyDescent="0.3"/>
    <row r="106" s="4" customFormat="1" x14ac:dyDescent="0.3"/>
    <row r="107" s="4" customFormat="1" x14ac:dyDescent="0.3"/>
    <row r="108" s="4" customFormat="1" x14ac:dyDescent="0.3"/>
    <row r="109" s="4" customFormat="1" x14ac:dyDescent="0.3"/>
    <row r="110" s="4" customFormat="1" x14ac:dyDescent="0.3"/>
    <row r="111" s="4" customFormat="1" x14ac:dyDescent="0.3"/>
    <row r="112" s="4" customFormat="1" x14ac:dyDescent="0.3"/>
    <row r="113" s="4" customFormat="1" x14ac:dyDescent="0.3"/>
    <row r="114" s="4" customFormat="1" x14ac:dyDescent="0.3"/>
    <row r="115" s="4" customFormat="1" x14ac:dyDescent="0.3"/>
    <row r="116" s="4" customFormat="1" x14ac:dyDescent="0.3"/>
    <row r="117" s="4" customFormat="1" x14ac:dyDescent="0.3"/>
    <row r="118" s="4" customFormat="1" x14ac:dyDescent="0.3"/>
    <row r="119" s="4" customFormat="1" x14ac:dyDescent="0.3"/>
    <row r="120" s="4" customFormat="1" x14ac:dyDescent="0.3"/>
    <row r="121" s="4" customFormat="1" x14ac:dyDescent="0.3"/>
    <row r="122" s="4" customFormat="1" x14ac:dyDescent="0.3"/>
    <row r="123" s="4" customFormat="1" x14ac:dyDescent="0.3"/>
    <row r="124" s="4" customFormat="1" x14ac:dyDescent="0.3"/>
    <row r="125" s="4" customFormat="1" x14ac:dyDescent="0.3"/>
    <row r="126" s="4" customFormat="1" x14ac:dyDescent="0.3"/>
    <row r="127" s="4" customFormat="1" x14ac:dyDescent="0.3"/>
    <row r="128" s="4" customFormat="1" x14ac:dyDescent="0.3"/>
    <row r="129" s="4" customFormat="1" x14ac:dyDescent="0.3"/>
    <row r="130" s="4" customFormat="1" x14ac:dyDescent="0.3"/>
    <row r="131" s="4" customFormat="1" x14ac:dyDescent="0.3"/>
    <row r="132" s="4" customFormat="1" x14ac:dyDescent="0.3"/>
    <row r="133" s="4" customFormat="1" x14ac:dyDescent="0.3"/>
    <row r="134" s="4" customFormat="1" x14ac:dyDescent="0.3"/>
    <row r="135" s="4" customFormat="1" x14ac:dyDescent="0.3"/>
    <row r="136" s="4" customFormat="1" x14ac:dyDescent="0.3"/>
    <row r="137" s="4" customFormat="1" x14ac:dyDescent="0.3"/>
    <row r="138" s="4" customFormat="1" x14ac:dyDescent="0.3"/>
    <row r="139" s="4" customFormat="1" x14ac:dyDescent="0.3"/>
    <row r="140" s="4" customFormat="1" x14ac:dyDescent="0.3"/>
    <row r="141" s="4" customFormat="1" x14ac:dyDescent="0.3"/>
    <row r="142" s="4" customFormat="1" x14ac:dyDescent="0.3"/>
    <row r="143" s="4" customFormat="1" x14ac:dyDescent="0.3"/>
    <row r="144" s="4" customFormat="1" x14ac:dyDescent="0.3"/>
    <row r="145" s="4" customFormat="1" x14ac:dyDescent="0.3"/>
    <row r="146" s="4" customFormat="1" x14ac:dyDescent="0.3"/>
    <row r="147" s="4" customFormat="1" x14ac:dyDescent="0.3"/>
    <row r="148" s="4" customFormat="1" x14ac:dyDescent="0.3"/>
    <row r="149" s="4" customFormat="1" x14ac:dyDescent="0.3"/>
    <row r="150" s="4" customFormat="1" x14ac:dyDescent="0.3"/>
    <row r="151" s="4" customFormat="1" x14ac:dyDescent="0.3"/>
    <row r="152" s="4" customFormat="1" x14ac:dyDescent="0.3"/>
    <row r="153" s="4" customFormat="1" x14ac:dyDescent="0.3"/>
    <row r="154" s="4" customFormat="1" x14ac:dyDescent="0.3"/>
    <row r="155" s="4" customFormat="1" x14ac:dyDescent="0.3"/>
    <row r="156" s="4" customFormat="1" x14ac:dyDescent="0.3"/>
    <row r="157" s="4" customFormat="1" x14ac:dyDescent="0.3"/>
    <row r="158" s="4" customFormat="1" x14ac:dyDescent="0.3"/>
    <row r="159" s="4" customFormat="1" x14ac:dyDescent="0.3"/>
    <row r="160" s="4" customFormat="1" x14ac:dyDescent="0.3"/>
    <row r="161" s="4" customFormat="1" x14ac:dyDescent="0.3"/>
    <row r="162" s="4" customFormat="1" x14ac:dyDescent="0.3"/>
    <row r="163" s="4" customFormat="1" x14ac:dyDescent="0.3"/>
    <row r="164" s="4" customFormat="1" x14ac:dyDescent="0.3"/>
    <row r="165" s="4" customFormat="1" x14ac:dyDescent="0.3"/>
    <row r="166" s="4" customFormat="1" x14ac:dyDescent="0.3"/>
    <row r="167" s="4" customFormat="1" x14ac:dyDescent="0.3"/>
    <row r="168" s="4" customFormat="1" x14ac:dyDescent="0.3"/>
    <row r="169" s="4" customFormat="1" x14ac:dyDescent="0.3"/>
    <row r="170" s="4" customFormat="1" x14ac:dyDescent="0.3"/>
    <row r="171" s="4" customFormat="1" x14ac:dyDescent="0.3"/>
    <row r="172" s="4" customFormat="1" x14ac:dyDescent="0.3"/>
    <row r="173" s="4" customFormat="1" x14ac:dyDescent="0.3"/>
    <row r="174" s="4" customFormat="1" x14ac:dyDescent="0.3"/>
    <row r="175" s="4" customFormat="1" x14ac:dyDescent="0.3"/>
    <row r="176" s="4" customFormat="1" x14ac:dyDescent="0.3"/>
    <row r="177" s="4" customFormat="1" x14ac:dyDescent="0.3"/>
    <row r="178" s="4" customFormat="1" x14ac:dyDescent="0.3"/>
    <row r="179" s="4" customFormat="1" x14ac:dyDescent="0.3"/>
    <row r="180" s="4" customFormat="1" x14ac:dyDescent="0.3"/>
    <row r="181" s="4" customFormat="1" x14ac:dyDescent="0.3"/>
    <row r="182" s="4" customFormat="1" x14ac:dyDescent="0.3"/>
    <row r="183" s="4" customFormat="1" x14ac:dyDescent="0.3"/>
    <row r="184" s="4" customFormat="1" x14ac:dyDescent="0.3"/>
    <row r="185" s="4" customFormat="1" x14ac:dyDescent="0.3"/>
    <row r="186" s="4" customFormat="1" x14ac:dyDescent="0.3"/>
    <row r="187" s="4" customFormat="1" x14ac:dyDescent="0.3"/>
    <row r="188" s="4" customFormat="1" x14ac:dyDescent="0.3"/>
    <row r="189" s="4" customFormat="1" x14ac:dyDescent="0.3"/>
    <row r="190" s="4" customFormat="1" x14ac:dyDescent="0.3"/>
    <row r="191" s="4" customFormat="1" x14ac:dyDescent="0.3"/>
    <row r="192" s="4" customFormat="1" x14ac:dyDescent="0.3"/>
    <row r="193" s="4" customFormat="1" x14ac:dyDescent="0.3"/>
    <row r="194" s="4" customFormat="1" x14ac:dyDescent="0.3"/>
    <row r="195" s="4" customFormat="1" x14ac:dyDescent="0.3"/>
    <row r="196" s="4" customFormat="1" x14ac:dyDescent="0.3"/>
    <row r="197" s="4" customFormat="1" x14ac:dyDescent="0.3"/>
    <row r="198" s="4" customFormat="1" x14ac:dyDescent="0.3"/>
    <row r="199" s="4" customFormat="1" x14ac:dyDescent="0.3"/>
    <row r="200" s="4" customFormat="1" x14ac:dyDescent="0.3"/>
    <row r="201" s="4" customFormat="1" x14ac:dyDescent="0.3"/>
    <row r="202" s="4" customFormat="1" x14ac:dyDescent="0.3"/>
    <row r="203" s="4" customFormat="1" x14ac:dyDescent="0.3"/>
    <row r="204" s="4" customFormat="1" x14ac:dyDescent="0.3"/>
    <row r="205" s="4" customFormat="1" x14ac:dyDescent="0.3"/>
    <row r="206" s="4" customFormat="1" x14ac:dyDescent="0.3"/>
    <row r="207" s="4" customFormat="1" x14ac:dyDescent="0.3"/>
    <row r="208" s="4" customFormat="1" x14ac:dyDescent="0.3"/>
    <row r="209" s="4" customFormat="1" x14ac:dyDescent="0.3"/>
    <row r="210" s="4" customFormat="1" x14ac:dyDescent="0.3"/>
    <row r="211" s="4" customFormat="1" x14ac:dyDescent="0.3"/>
    <row r="212" s="4" customFormat="1" x14ac:dyDescent="0.3"/>
    <row r="213" s="4" customFormat="1" x14ac:dyDescent="0.3"/>
    <row r="214" s="4" customFormat="1" x14ac:dyDescent="0.3"/>
    <row r="215" s="4" customFormat="1" x14ac:dyDescent="0.3"/>
    <row r="216" s="4" customFormat="1" x14ac:dyDescent="0.3"/>
    <row r="217" s="4" customFormat="1" x14ac:dyDescent="0.3"/>
    <row r="218" s="4" customFormat="1" x14ac:dyDescent="0.3"/>
    <row r="219" s="4" customFormat="1" x14ac:dyDescent="0.3"/>
    <row r="220" s="4" customFormat="1" x14ac:dyDescent="0.3"/>
    <row r="221" s="4" customFormat="1" x14ac:dyDescent="0.3"/>
    <row r="222" s="4" customFormat="1" x14ac:dyDescent="0.3"/>
    <row r="223" s="4" customFormat="1" x14ac:dyDescent="0.3"/>
    <row r="224" s="4" customFormat="1" x14ac:dyDescent="0.3"/>
    <row r="225" s="4" customFormat="1" x14ac:dyDescent="0.3"/>
    <row r="226" s="4" customFormat="1" x14ac:dyDescent="0.3"/>
    <row r="227" s="4" customFormat="1" x14ac:dyDescent="0.3"/>
    <row r="228" s="4" customFormat="1" x14ac:dyDescent="0.3"/>
    <row r="229" s="4" customFormat="1" x14ac:dyDescent="0.3"/>
    <row r="230" s="4" customFormat="1" x14ac:dyDescent="0.3"/>
    <row r="231" s="4" customFormat="1" x14ac:dyDescent="0.3"/>
    <row r="232" s="4" customFormat="1" x14ac:dyDescent="0.3"/>
    <row r="233" s="4" customFormat="1" x14ac:dyDescent="0.3"/>
    <row r="234" s="4" customFormat="1" x14ac:dyDescent="0.3"/>
    <row r="235" s="4" customFormat="1" x14ac:dyDescent="0.3"/>
    <row r="236" s="4" customFormat="1" x14ac:dyDescent="0.3"/>
    <row r="237" s="4" customFormat="1" x14ac:dyDescent="0.3"/>
    <row r="238" s="4" customFormat="1" x14ac:dyDescent="0.3"/>
    <row r="239" s="4" customFormat="1" x14ac:dyDescent="0.3"/>
    <row r="240" s="4" customFormat="1" x14ac:dyDescent="0.3"/>
    <row r="241" s="4" customFormat="1" x14ac:dyDescent="0.3"/>
    <row r="242" s="4" customFormat="1" x14ac:dyDescent="0.3"/>
    <row r="243" s="4" customFormat="1" x14ac:dyDescent="0.3"/>
    <row r="244" s="4" customFormat="1" x14ac:dyDescent="0.3"/>
    <row r="245" s="4" customFormat="1" x14ac:dyDescent="0.3"/>
    <row r="246" s="4" customFormat="1" x14ac:dyDescent="0.3"/>
    <row r="247" s="4" customFormat="1" x14ac:dyDescent="0.3"/>
    <row r="248" s="4" customFormat="1" x14ac:dyDescent="0.3"/>
    <row r="249" s="4" customFormat="1" x14ac:dyDescent="0.3"/>
    <row r="250" s="4" customFormat="1" x14ac:dyDescent="0.3"/>
    <row r="251" s="4" customFormat="1" x14ac:dyDescent="0.3"/>
    <row r="252" s="4" customFormat="1" x14ac:dyDescent="0.3"/>
    <row r="253" s="4" customFormat="1" x14ac:dyDescent="0.3"/>
    <row r="254" s="4" customFormat="1" x14ac:dyDescent="0.3"/>
    <row r="255" s="4" customFormat="1" x14ac:dyDescent="0.3"/>
    <row r="256" s="4" customFormat="1" x14ac:dyDescent="0.3"/>
    <row r="257" s="4" customFormat="1" x14ac:dyDescent="0.3"/>
    <row r="258" s="4" customFormat="1" x14ac:dyDescent="0.3"/>
    <row r="259" s="4" customFormat="1" x14ac:dyDescent="0.3"/>
    <row r="260" s="4" customFormat="1" x14ac:dyDescent="0.3"/>
    <row r="261" s="4" customFormat="1" x14ac:dyDescent="0.3"/>
    <row r="262" s="4" customFormat="1" x14ac:dyDescent="0.3"/>
    <row r="263" s="4" customFormat="1" x14ac:dyDescent="0.3"/>
    <row r="264" s="4" customFormat="1" x14ac:dyDescent="0.3"/>
    <row r="265" s="4" customFormat="1" x14ac:dyDescent="0.3"/>
    <row r="266" s="4" customFormat="1" x14ac:dyDescent="0.3"/>
    <row r="267" s="4" customFormat="1" x14ac:dyDescent="0.3"/>
    <row r="268" s="4" customFormat="1" x14ac:dyDescent="0.3"/>
    <row r="269" s="4" customFormat="1" x14ac:dyDescent="0.3"/>
    <row r="270" s="4" customFormat="1" x14ac:dyDescent="0.3"/>
    <row r="271" s="4" customFormat="1" x14ac:dyDescent="0.3"/>
    <row r="272" s="4" customFormat="1" x14ac:dyDescent="0.3"/>
    <row r="273" s="4" customFormat="1" x14ac:dyDescent="0.3"/>
    <row r="274" s="4" customFormat="1" x14ac:dyDescent="0.3"/>
    <row r="275" s="4" customFormat="1" x14ac:dyDescent="0.3"/>
    <row r="276" s="4" customFormat="1" x14ac:dyDescent="0.3"/>
    <row r="277" s="4" customFormat="1" x14ac:dyDescent="0.3"/>
    <row r="278" s="4" customFormat="1" x14ac:dyDescent="0.3"/>
    <row r="279" s="4" customFormat="1" x14ac:dyDescent="0.3"/>
    <row r="280" s="4" customFormat="1" x14ac:dyDescent="0.3"/>
    <row r="281" s="4" customFormat="1" x14ac:dyDescent="0.3"/>
    <row r="282" s="4" customFormat="1" x14ac:dyDescent="0.3"/>
    <row r="283" s="4" customFormat="1" x14ac:dyDescent="0.3"/>
    <row r="284" s="4" customFormat="1" x14ac:dyDescent="0.3"/>
    <row r="285" s="4" customFormat="1" x14ac:dyDescent="0.3"/>
    <row r="286" s="4" customFormat="1" x14ac:dyDescent="0.3"/>
    <row r="287" s="4" customFormat="1" x14ac:dyDescent="0.3"/>
    <row r="288" s="4" customFormat="1" x14ac:dyDescent="0.3"/>
    <row r="289" s="4" customFormat="1" x14ac:dyDescent="0.3"/>
    <row r="290" s="4" customFormat="1" x14ac:dyDescent="0.3"/>
    <row r="291" s="4" customFormat="1" x14ac:dyDescent="0.3"/>
    <row r="292" s="4" customFormat="1" x14ac:dyDescent="0.3"/>
    <row r="293" s="4" customFormat="1" x14ac:dyDescent="0.3"/>
    <row r="294" s="4" customFormat="1" x14ac:dyDescent="0.3"/>
    <row r="295" s="4" customFormat="1" x14ac:dyDescent="0.3"/>
    <row r="296" s="4" customFormat="1" x14ac:dyDescent="0.3"/>
    <row r="297" s="4" customFormat="1" x14ac:dyDescent="0.3"/>
    <row r="298" s="4" customFormat="1" x14ac:dyDescent="0.3"/>
    <row r="299" s="4" customFormat="1" x14ac:dyDescent="0.3"/>
    <row r="300" s="4" customFormat="1" x14ac:dyDescent="0.3"/>
    <row r="301" s="4" customFormat="1" x14ac:dyDescent="0.3"/>
    <row r="302" s="4" customFormat="1" x14ac:dyDescent="0.3"/>
    <row r="303" s="4" customFormat="1" x14ac:dyDescent="0.3"/>
    <row r="304" s="4" customFormat="1" x14ac:dyDescent="0.3"/>
    <row r="305" s="4" customFormat="1" x14ac:dyDescent="0.3"/>
    <row r="306" s="4" customFormat="1" x14ac:dyDescent="0.3"/>
    <row r="307" s="4" customFormat="1" x14ac:dyDescent="0.3"/>
    <row r="308" s="4" customFormat="1" x14ac:dyDescent="0.3"/>
    <row r="309" s="4" customFormat="1" x14ac:dyDescent="0.3"/>
    <row r="310" s="4" customFormat="1" x14ac:dyDescent="0.3"/>
    <row r="311" s="4" customFormat="1" x14ac:dyDescent="0.3"/>
    <row r="312" s="4" customFormat="1" x14ac:dyDescent="0.3"/>
    <row r="313" s="4" customFormat="1" x14ac:dyDescent="0.3"/>
    <row r="314" s="4" customFormat="1" x14ac:dyDescent="0.3"/>
    <row r="315" s="4" customFormat="1" x14ac:dyDescent="0.3"/>
    <row r="316" s="4" customFormat="1" x14ac:dyDescent="0.3"/>
    <row r="317" s="4" customFormat="1" x14ac:dyDescent="0.3"/>
    <row r="318" s="4" customFormat="1" x14ac:dyDescent="0.3"/>
    <row r="319" s="4" customFormat="1" x14ac:dyDescent="0.3"/>
    <row r="320" s="4" customFormat="1" x14ac:dyDescent="0.3"/>
    <row r="321" s="4" customFormat="1" x14ac:dyDescent="0.3"/>
    <row r="322" s="4" customFormat="1" x14ac:dyDescent="0.3"/>
    <row r="323" s="4" customFormat="1" x14ac:dyDescent="0.3"/>
    <row r="324" s="4" customFormat="1" x14ac:dyDescent="0.3"/>
    <row r="325" s="4" customFormat="1" x14ac:dyDescent="0.3"/>
    <row r="326" s="4" customFormat="1" x14ac:dyDescent="0.3"/>
    <row r="327" s="4" customFormat="1" x14ac:dyDescent="0.3"/>
    <row r="328" s="4" customFormat="1" x14ac:dyDescent="0.3"/>
    <row r="329" s="4" customFormat="1" x14ac:dyDescent="0.3"/>
    <row r="330" s="4" customFormat="1" x14ac:dyDescent="0.3"/>
    <row r="331" s="4" customFormat="1" x14ac:dyDescent="0.3"/>
    <row r="332" s="4" customFormat="1" x14ac:dyDescent="0.3"/>
    <row r="333" s="4" customFormat="1" x14ac:dyDescent="0.3"/>
    <row r="334" s="4" customFormat="1" x14ac:dyDescent="0.3"/>
    <row r="335" s="4" customFormat="1" x14ac:dyDescent="0.3"/>
    <row r="336" s="4" customFormat="1" x14ac:dyDescent="0.3"/>
    <row r="337" s="4" customFormat="1" x14ac:dyDescent="0.3"/>
    <row r="338" s="4" customFormat="1" x14ac:dyDescent="0.3"/>
    <row r="339" s="4" customFormat="1" x14ac:dyDescent="0.3"/>
    <row r="340" s="4" customFormat="1" x14ac:dyDescent="0.3"/>
    <row r="341" s="4" customFormat="1" x14ac:dyDescent="0.3"/>
    <row r="342" s="4" customFormat="1" x14ac:dyDescent="0.3"/>
    <row r="343" s="4" customFormat="1" x14ac:dyDescent="0.3"/>
    <row r="344" s="4" customFormat="1" x14ac:dyDescent="0.3"/>
    <row r="345" s="4" customFormat="1" x14ac:dyDescent="0.3"/>
    <row r="346" s="4" customFormat="1" x14ac:dyDescent="0.3"/>
    <row r="347" s="4" customFormat="1" x14ac:dyDescent="0.3"/>
    <row r="348" s="4" customFormat="1" x14ac:dyDescent="0.3"/>
    <row r="349" s="4" customFormat="1" x14ac:dyDescent="0.3"/>
    <row r="350" s="4" customFormat="1" x14ac:dyDescent="0.3"/>
    <row r="351" s="4" customFormat="1" x14ac:dyDescent="0.3"/>
    <row r="352" s="4" customFormat="1" x14ac:dyDescent="0.3"/>
    <row r="353" s="4" customFormat="1" x14ac:dyDescent="0.3"/>
    <row r="354" s="4" customFormat="1" x14ac:dyDescent="0.3"/>
    <row r="355" s="4" customFormat="1" x14ac:dyDescent="0.3"/>
    <row r="356" s="4" customFormat="1" x14ac:dyDescent="0.3"/>
    <row r="357" s="4" customFormat="1" x14ac:dyDescent="0.3"/>
    <row r="358" s="4" customFormat="1" x14ac:dyDescent="0.3"/>
    <row r="359" s="4" customFormat="1" x14ac:dyDescent="0.3"/>
    <row r="360" s="4" customFormat="1" x14ac:dyDescent="0.3"/>
    <row r="361" s="4" customFormat="1" x14ac:dyDescent="0.3"/>
    <row r="362" s="4" customFormat="1" x14ac:dyDescent="0.3"/>
    <row r="363" s="4" customFormat="1" x14ac:dyDescent="0.3"/>
    <row r="364" s="4" customFormat="1" x14ac:dyDescent="0.3"/>
    <row r="365" s="4" customFormat="1" x14ac:dyDescent="0.3"/>
    <row r="366" s="4" customFormat="1" x14ac:dyDescent="0.3"/>
    <row r="367" s="4" customFormat="1" x14ac:dyDescent="0.3"/>
    <row r="368" s="4" customFormat="1" x14ac:dyDescent="0.3"/>
    <row r="369" s="4" customFormat="1" x14ac:dyDescent="0.3"/>
    <row r="370" s="4" customFormat="1" x14ac:dyDescent="0.3"/>
    <row r="371" s="4" customFormat="1" x14ac:dyDescent="0.3"/>
    <row r="372" s="4" customFormat="1" x14ac:dyDescent="0.3"/>
    <row r="373" s="4" customFormat="1" x14ac:dyDescent="0.3"/>
    <row r="374" s="4" customFormat="1" x14ac:dyDescent="0.3"/>
    <row r="375" s="4" customFormat="1" x14ac:dyDescent="0.3"/>
    <row r="376" s="4" customFormat="1" x14ac:dyDescent="0.3"/>
    <row r="377" s="4" customFormat="1" x14ac:dyDescent="0.3"/>
    <row r="378" s="4" customFormat="1" x14ac:dyDescent="0.3"/>
    <row r="379" s="4" customFormat="1" x14ac:dyDescent="0.3"/>
    <row r="380" s="4" customFormat="1" x14ac:dyDescent="0.3"/>
    <row r="381" s="4" customFormat="1" x14ac:dyDescent="0.3"/>
    <row r="382" s="4" customFormat="1" x14ac:dyDescent="0.3"/>
    <row r="383" s="4" customFormat="1" x14ac:dyDescent="0.3"/>
    <row r="384" s="4" customFormat="1" x14ac:dyDescent="0.3"/>
    <row r="385" s="4" customFormat="1" x14ac:dyDescent="0.3"/>
    <row r="386" s="4" customFormat="1" x14ac:dyDescent="0.3"/>
    <row r="387" s="4" customFormat="1" x14ac:dyDescent="0.3"/>
    <row r="388" s="4" customFormat="1" x14ac:dyDescent="0.3"/>
    <row r="389" s="4" customFormat="1" x14ac:dyDescent="0.3"/>
    <row r="390" s="4" customFormat="1" x14ac:dyDescent="0.3"/>
    <row r="391" s="4" customFormat="1" x14ac:dyDescent="0.3"/>
    <row r="392" s="4" customFormat="1" x14ac:dyDescent="0.3"/>
    <row r="393" s="4" customFormat="1" x14ac:dyDescent="0.3"/>
    <row r="394" s="4" customFormat="1" x14ac:dyDescent="0.3"/>
    <row r="395" s="4" customFormat="1" x14ac:dyDescent="0.3"/>
    <row r="396" s="4" customFormat="1" x14ac:dyDescent="0.3"/>
    <row r="397" s="4" customFormat="1" x14ac:dyDescent="0.3"/>
    <row r="398" s="4" customFormat="1" x14ac:dyDescent="0.3"/>
    <row r="399" s="4" customFormat="1" x14ac:dyDescent="0.3"/>
    <row r="400" s="4" customFormat="1" x14ac:dyDescent="0.3"/>
    <row r="401" s="4" customFormat="1" x14ac:dyDescent="0.3"/>
    <row r="402" s="4" customFormat="1" x14ac:dyDescent="0.3"/>
    <row r="403" s="4" customFormat="1" x14ac:dyDescent="0.3"/>
    <row r="404" s="4" customFormat="1" x14ac:dyDescent="0.3"/>
    <row r="405" s="4" customFormat="1" x14ac:dyDescent="0.3"/>
    <row r="406" s="4" customFormat="1" x14ac:dyDescent="0.3"/>
    <row r="407" s="4" customFormat="1" x14ac:dyDescent="0.3"/>
    <row r="408" s="4" customFormat="1" x14ac:dyDescent="0.3"/>
    <row r="409" s="4" customFormat="1" x14ac:dyDescent="0.3"/>
    <row r="410" s="4" customFormat="1" x14ac:dyDescent="0.3"/>
    <row r="411" s="4" customFormat="1" x14ac:dyDescent="0.3"/>
    <row r="412" s="4" customFormat="1" x14ac:dyDescent="0.3"/>
    <row r="413" s="4" customFormat="1" x14ac:dyDescent="0.3"/>
    <row r="414" s="4" customFormat="1" x14ac:dyDescent="0.3"/>
    <row r="415" s="4" customFormat="1" x14ac:dyDescent="0.3"/>
    <row r="416" s="4" customFormat="1" x14ac:dyDescent="0.3"/>
    <row r="417" s="4" customFormat="1" x14ac:dyDescent="0.3"/>
    <row r="418" s="4" customFormat="1" x14ac:dyDescent="0.3"/>
    <row r="419" s="4" customFormat="1" x14ac:dyDescent="0.3"/>
    <row r="420" s="4" customFormat="1" x14ac:dyDescent="0.3"/>
    <row r="421" s="4" customFormat="1" x14ac:dyDescent="0.3"/>
    <row r="422" s="4" customFormat="1" x14ac:dyDescent="0.3"/>
    <row r="423" s="4" customFormat="1" x14ac:dyDescent="0.3"/>
    <row r="424" s="4" customFormat="1" x14ac:dyDescent="0.3"/>
    <row r="425" s="4" customFormat="1" x14ac:dyDescent="0.3"/>
    <row r="426" s="4" customFormat="1" x14ac:dyDescent="0.3"/>
    <row r="427" s="4" customFormat="1" x14ac:dyDescent="0.3"/>
    <row r="428" s="4" customFormat="1" x14ac:dyDescent="0.3"/>
    <row r="429" s="4" customFormat="1" x14ac:dyDescent="0.3"/>
    <row r="430" s="4" customFormat="1" x14ac:dyDescent="0.3"/>
    <row r="431" s="4" customFormat="1" x14ac:dyDescent="0.3"/>
    <row r="432" s="4" customFormat="1" x14ac:dyDescent="0.3"/>
    <row r="433" s="4" customFormat="1" x14ac:dyDescent="0.3"/>
    <row r="434" s="4" customFormat="1" x14ac:dyDescent="0.3"/>
    <row r="435" s="4" customFormat="1" x14ac:dyDescent="0.3"/>
    <row r="436" s="4" customFormat="1" x14ac:dyDescent="0.3"/>
    <row r="437" s="4" customFormat="1" x14ac:dyDescent="0.3"/>
    <row r="438" s="4" customFormat="1" x14ac:dyDescent="0.3"/>
    <row r="439" s="4" customFormat="1" x14ac:dyDescent="0.3"/>
    <row r="440" s="4" customFormat="1" x14ac:dyDescent="0.3"/>
    <row r="441" s="4" customFormat="1" x14ac:dyDescent="0.3"/>
    <row r="442" s="4" customFormat="1" x14ac:dyDescent="0.3"/>
    <row r="443" s="4" customFormat="1" x14ac:dyDescent="0.3"/>
    <row r="444" s="4" customFormat="1" x14ac:dyDescent="0.3"/>
    <row r="445" s="4" customFormat="1" x14ac:dyDescent="0.3"/>
    <row r="446" s="4" customFormat="1" x14ac:dyDescent="0.3"/>
    <row r="447" s="4" customFormat="1" x14ac:dyDescent="0.3"/>
    <row r="448" s="4" customFormat="1" x14ac:dyDescent="0.3"/>
    <row r="449" s="4" customFormat="1" x14ac:dyDescent="0.3"/>
    <row r="450" s="4" customFormat="1" x14ac:dyDescent="0.3"/>
    <row r="451" s="4" customFormat="1" x14ac:dyDescent="0.3"/>
    <row r="452" s="4" customFormat="1" x14ac:dyDescent="0.3"/>
    <row r="453" s="4" customFormat="1" x14ac:dyDescent="0.3"/>
    <row r="454" s="4" customFormat="1" x14ac:dyDescent="0.3"/>
    <row r="455" s="4" customFormat="1" x14ac:dyDescent="0.3"/>
    <row r="456" s="4" customFormat="1" x14ac:dyDescent="0.3"/>
    <row r="457" s="4" customFormat="1" x14ac:dyDescent="0.3"/>
    <row r="458" s="4" customFormat="1" x14ac:dyDescent="0.3"/>
    <row r="459" s="4" customFormat="1" x14ac:dyDescent="0.3"/>
    <row r="460" s="4" customFormat="1" x14ac:dyDescent="0.3"/>
    <row r="461" s="4" customFormat="1" x14ac:dyDescent="0.3"/>
    <row r="462" s="4" customFormat="1" x14ac:dyDescent="0.3"/>
    <row r="463" s="4" customFormat="1" x14ac:dyDescent="0.3"/>
    <row r="464" s="4" customFormat="1" x14ac:dyDescent="0.3"/>
    <row r="465" s="4" customFormat="1" x14ac:dyDescent="0.3"/>
    <row r="466" s="4" customFormat="1" x14ac:dyDescent="0.3"/>
    <row r="467" s="4" customFormat="1" x14ac:dyDescent="0.3"/>
    <row r="468" s="4" customFormat="1" x14ac:dyDescent="0.3"/>
    <row r="469" s="4" customFormat="1" x14ac:dyDescent="0.3"/>
    <row r="470" s="4" customFormat="1" x14ac:dyDescent="0.3"/>
    <row r="471" s="4" customFormat="1" x14ac:dyDescent="0.3"/>
    <row r="472" s="4" customFormat="1" x14ac:dyDescent="0.3"/>
    <row r="473" s="4" customFormat="1" x14ac:dyDescent="0.3"/>
    <row r="474" s="4" customFormat="1" x14ac:dyDescent="0.3"/>
    <row r="475" s="4" customFormat="1" x14ac:dyDescent="0.3"/>
    <row r="476" s="4" customFormat="1" x14ac:dyDescent="0.3"/>
    <row r="477" s="4" customFormat="1" x14ac:dyDescent="0.3"/>
    <row r="478" s="4" customFormat="1" x14ac:dyDescent="0.3"/>
    <row r="479" s="4" customFormat="1" x14ac:dyDescent="0.3"/>
    <row r="480" s="4" customFormat="1" x14ac:dyDescent="0.3"/>
    <row r="481" s="4" customFormat="1" x14ac:dyDescent="0.3"/>
    <row r="482" s="4" customFormat="1" x14ac:dyDescent="0.3"/>
    <row r="483" s="4" customFormat="1" x14ac:dyDescent="0.3"/>
    <row r="484" s="4" customFormat="1" x14ac:dyDescent="0.3"/>
    <row r="485" s="4" customFormat="1" x14ac:dyDescent="0.3"/>
    <row r="486" s="4" customFormat="1" x14ac:dyDescent="0.3"/>
    <row r="487" s="4" customFormat="1" x14ac:dyDescent="0.3"/>
    <row r="488" s="4" customFormat="1" x14ac:dyDescent="0.3"/>
    <row r="489" s="4" customFormat="1" x14ac:dyDescent="0.3"/>
    <row r="490" s="4" customFormat="1" x14ac:dyDescent="0.3"/>
    <row r="491" s="4" customFormat="1" x14ac:dyDescent="0.3"/>
    <row r="492" s="4" customFormat="1" x14ac:dyDescent="0.3"/>
    <row r="493" s="4" customFormat="1" x14ac:dyDescent="0.3"/>
    <row r="494" s="4" customFormat="1" x14ac:dyDescent="0.3"/>
    <row r="495" s="4" customFormat="1" x14ac:dyDescent="0.3"/>
    <row r="496" s="4" customFormat="1" x14ac:dyDescent="0.3"/>
    <row r="497" s="4" customFormat="1" x14ac:dyDescent="0.3"/>
    <row r="498" s="4" customFormat="1" x14ac:dyDescent="0.3"/>
    <row r="499" s="4" customFormat="1" x14ac:dyDescent="0.3"/>
    <row r="500" s="4" customFormat="1" x14ac:dyDescent="0.3"/>
    <row r="501" s="4" customFormat="1" x14ac:dyDescent="0.3"/>
    <row r="502" s="4" customFormat="1" x14ac:dyDescent="0.3"/>
    <row r="503" s="4" customFormat="1" x14ac:dyDescent="0.3"/>
    <row r="504" s="4" customFormat="1" x14ac:dyDescent="0.3"/>
    <row r="505" s="4" customFormat="1" x14ac:dyDescent="0.3"/>
    <row r="506" s="4" customFormat="1" x14ac:dyDescent="0.3"/>
    <row r="507" s="4" customFormat="1" x14ac:dyDescent="0.3"/>
    <row r="508" s="4" customFormat="1" x14ac:dyDescent="0.3"/>
    <row r="509" s="4" customFormat="1" x14ac:dyDescent="0.3"/>
    <row r="510" s="4" customFormat="1" x14ac:dyDescent="0.3"/>
    <row r="511" s="4" customFormat="1" x14ac:dyDescent="0.3"/>
    <row r="512" s="4" customFormat="1" x14ac:dyDescent="0.3"/>
    <row r="513" s="4" customFormat="1" x14ac:dyDescent="0.3"/>
    <row r="514" s="4" customFormat="1" x14ac:dyDescent="0.3"/>
    <row r="515" s="4" customFormat="1" x14ac:dyDescent="0.3"/>
    <row r="516" s="4" customFormat="1" x14ac:dyDescent="0.3"/>
    <row r="517" s="4" customFormat="1" x14ac:dyDescent="0.3"/>
    <row r="518" s="4" customFormat="1" x14ac:dyDescent="0.3"/>
    <row r="519" s="4" customFormat="1" x14ac:dyDescent="0.3"/>
    <row r="520" s="4" customFormat="1" x14ac:dyDescent="0.3"/>
    <row r="521" s="4" customFormat="1" x14ac:dyDescent="0.3"/>
    <row r="522" s="4" customFormat="1" x14ac:dyDescent="0.3"/>
    <row r="523" s="4" customFormat="1" x14ac:dyDescent="0.3"/>
    <row r="524" s="4" customFormat="1" x14ac:dyDescent="0.3"/>
    <row r="525" s="4" customFormat="1" x14ac:dyDescent="0.3"/>
    <row r="526" s="4" customFormat="1" x14ac:dyDescent="0.3"/>
    <row r="527" s="4" customFormat="1" x14ac:dyDescent="0.3"/>
    <row r="528" s="4" customFormat="1" x14ac:dyDescent="0.3"/>
    <row r="529" s="4" customFormat="1" x14ac:dyDescent="0.3"/>
    <row r="530" s="4" customFormat="1" x14ac:dyDescent="0.3"/>
    <row r="531" s="4" customFormat="1" x14ac:dyDescent="0.3"/>
    <row r="532" s="4" customFormat="1" x14ac:dyDescent="0.3"/>
    <row r="533" s="4" customFormat="1" x14ac:dyDescent="0.3"/>
    <row r="534" s="4" customFormat="1" x14ac:dyDescent="0.3"/>
    <row r="535" s="4" customFormat="1" x14ac:dyDescent="0.3"/>
    <row r="536" s="4" customFormat="1" x14ac:dyDescent="0.3"/>
    <row r="537" s="4" customFormat="1" x14ac:dyDescent="0.3"/>
    <row r="538" s="4" customFormat="1" x14ac:dyDescent="0.3"/>
    <row r="539" s="4" customFormat="1" x14ac:dyDescent="0.3"/>
    <row r="540" s="4" customFormat="1" x14ac:dyDescent="0.3"/>
    <row r="541" s="4" customFormat="1" x14ac:dyDescent="0.3"/>
    <row r="542" s="4" customFormat="1" x14ac:dyDescent="0.3"/>
    <row r="543" s="4" customFormat="1" x14ac:dyDescent="0.3"/>
    <row r="544" s="4" customFormat="1" x14ac:dyDescent="0.3"/>
    <row r="545" s="4" customFormat="1" x14ac:dyDescent="0.3"/>
    <row r="546" s="4" customFormat="1" x14ac:dyDescent="0.3"/>
    <row r="547" s="4" customFormat="1" x14ac:dyDescent="0.3"/>
    <row r="548" s="4" customFormat="1" x14ac:dyDescent="0.3"/>
    <row r="549" s="4" customFormat="1" x14ac:dyDescent="0.3"/>
    <row r="550" s="4" customFormat="1" x14ac:dyDescent="0.3"/>
    <row r="551" s="4" customFormat="1" x14ac:dyDescent="0.3"/>
    <row r="552" s="4" customFormat="1" x14ac:dyDescent="0.3"/>
    <row r="553" s="4" customFormat="1" x14ac:dyDescent="0.3"/>
    <row r="554" s="4" customFormat="1" x14ac:dyDescent="0.3"/>
    <row r="555" s="4" customFormat="1" x14ac:dyDescent="0.3"/>
    <row r="556" s="4" customFormat="1" x14ac:dyDescent="0.3"/>
    <row r="557" s="4" customFormat="1" x14ac:dyDescent="0.3"/>
    <row r="558" s="4" customFormat="1" x14ac:dyDescent="0.3"/>
    <row r="559" s="4" customFormat="1" x14ac:dyDescent="0.3"/>
    <row r="560" s="4" customFormat="1" x14ac:dyDescent="0.3"/>
    <row r="561" s="4" customFormat="1" x14ac:dyDescent="0.3"/>
    <row r="562" s="4" customFormat="1" x14ac:dyDescent="0.3"/>
    <row r="563" s="4" customFormat="1" x14ac:dyDescent="0.3"/>
    <row r="564" s="4" customFormat="1" x14ac:dyDescent="0.3"/>
    <row r="565" s="4" customFormat="1" x14ac:dyDescent="0.3"/>
    <row r="566" s="4" customFormat="1" x14ac:dyDescent="0.3"/>
    <row r="567" s="4" customFormat="1" x14ac:dyDescent="0.3"/>
    <row r="568" s="4" customFormat="1" x14ac:dyDescent="0.3"/>
    <row r="569" s="4" customFormat="1" x14ac:dyDescent="0.3"/>
    <row r="570" s="4" customFormat="1" x14ac:dyDescent="0.3"/>
    <row r="571" s="4" customFormat="1" x14ac:dyDescent="0.3"/>
    <row r="572" s="4" customFormat="1" x14ac:dyDescent="0.3"/>
    <row r="573" s="4" customFormat="1" x14ac:dyDescent="0.3"/>
    <row r="574" s="4" customFormat="1" x14ac:dyDescent="0.3"/>
    <row r="575" s="4" customFormat="1" x14ac:dyDescent="0.3"/>
    <row r="576" s="4" customFormat="1" x14ac:dyDescent="0.3"/>
    <row r="577" s="4" customFormat="1" x14ac:dyDescent="0.3"/>
    <row r="578" s="4" customFormat="1" x14ac:dyDescent="0.3"/>
    <row r="579" s="4" customFormat="1" x14ac:dyDescent="0.3"/>
    <row r="580" s="4" customFormat="1" x14ac:dyDescent="0.3"/>
    <row r="581" s="4" customFormat="1" x14ac:dyDescent="0.3"/>
    <row r="582" s="4" customFormat="1" x14ac:dyDescent="0.3"/>
    <row r="583" s="4" customFormat="1" x14ac:dyDescent="0.3"/>
    <row r="584" s="4" customFormat="1" x14ac:dyDescent="0.3"/>
    <row r="585" s="4" customFormat="1" x14ac:dyDescent="0.3"/>
    <row r="586" s="4" customFormat="1" x14ac:dyDescent="0.3"/>
    <row r="587" s="4" customFormat="1" x14ac:dyDescent="0.3"/>
    <row r="588" s="4" customFormat="1" x14ac:dyDescent="0.3"/>
    <row r="589" s="4" customFormat="1" x14ac:dyDescent="0.3"/>
    <row r="590" s="4" customFormat="1" x14ac:dyDescent="0.3"/>
    <row r="591" s="4" customFormat="1" x14ac:dyDescent="0.3"/>
    <row r="592" s="4" customFormat="1" x14ac:dyDescent="0.3"/>
    <row r="593" s="4" customFormat="1" x14ac:dyDescent="0.3"/>
    <row r="594" s="4" customFormat="1" x14ac:dyDescent="0.3"/>
    <row r="595" s="4" customFormat="1" x14ac:dyDescent="0.3"/>
    <row r="596" s="4" customFormat="1" x14ac:dyDescent="0.3"/>
    <row r="597" s="4" customFormat="1" x14ac:dyDescent="0.3"/>
    <row r="598" s="4" customFormat="1" x14ac:dyDescent="0.3"/>
    <row r="599" s="4" customFormat="1" x14ac:dyDescent="0.3"/>
    <row r="600" s="4" customFormat="1" x14ac:dyDescent="0.3"/>
    <row r="601" s="4" customFormat="1" x14ac:dyDescent="0.3"/>
    <row r="602" s="4" customFormat="1" x14ac:dyDescent="0.3"/>
    <row r="603" s="4" customFormat="1" x14ac:dyDescent="0.3"/>
    <row r="604" s="4" customFormat="1" x14ac:dyDescent="0.3"/>
    <row r="605" s="4" customFormat="1" x14ac:dyDescent="0.3"/>
    <row r="606" s="4" customFormat="1" x14ac:dyDescent="0.3"/>
    <row r="607" s="4" customFormat="1" x14ac:dyDescent="0.3"/>
    <row r="608" s="4" customFormat="1" x14ac:dyDescent="0.3"/>
    <row r="609" s="4" customFormat="1" x14ac:dyDescent="0.3"/>
    <row r="610" s="4" customFormat="1" x14ac:dyDescent="0.3"/>
    <row r="611" s="4" customFormat="1" x14ac:dyDescent="0.3"/>
    <row r="612" s="4" customFormat="1" x14ac:dyDescent="0.3"/>
    <row r="613" s="4" customFormat="1" x14ac:dyDescent="0.3"/>
    <row r="614" s="4" customFormat="1" x14ac:dyDescent="0.3"/>
    <row r="615" s="4" customFormat="1" x14ac:dyDescent="0.3"/>
    <row r="616" s="4" customFormat="1" x14ac:dyDescent="0.3"/>
    <row r="617" s="4" customFormat="1" x14ac:dyDescent="0.3"/>
    <row r="618" s="4" customFormat="1" x14ac:dyDescent="0.3"/>
    <row r="619" s="4" customFormat="1" x14ac:dyDescent="0.3"/>
    <row r="620" s="4" customFormat="1" x14ac:dyDescent="0.3"/>
    <row r="621" s="4" customFormat="1" x14ac:dyDescent="0.3"/>
    <row r="622" s="4" customFormat="1" x14ac:dyDescent="0.3"/>
    <row r="623" s="4" customFormat="1" x14ac:dyDescent="0.3"/>
    <row r="624" s="4" customFormat="1" x14ac:dyDescent="0.3"/>
    <row r="625" s="4" customFormat="1" x14ac:dyDescent="0.3"/>
    <row r="626" s="4" customFormat="1" x14ac:dyDescent="0.3"/>
    <row r="627" s="4" customFormat="1" x14ac:dyDescent="0.3"/>
    <row r="628" s="4" customFormat="1" x14ac:dyDescent="0.3"/>
    <row r="629" s="4" customFormat="1" x14ac:dyDescent="0.3"/>
    <row r="630" s="4" customFormat="1" x14ac:dyDescent="0.3"/>
    <row r="631" s="4" customFormat="1" x14ac:dyDescent="0.3"/>
    <row r="632" s="4" customFormat="1" x14ac:dyDescent="0.3"/>
    <row r="633" s="4" customFormat="1" x14ac:dyDescent="0.3"/>
    <row r="634" s="4" customFormat="1" x14ac:dyDescent="0.3"/>
    <row r="635" s="4" customFormat="1" x14ac:dyDescent="0.3"/>
    <row r="636" s="4" customFormat="1" x14ac:dyDescent="0.3"/>
    <row r="637" s="4" customFormat="1" x14ac:dyDescent="0.3"/>
    <row r="638" s="4" customFormat="1" x14ac:dyDescent="0.3"/>
    <row r="639" s="4" customFormat="1" x14ac:dyDescent="0.3"/>
    <row r="640" s="4" customFormat="1" x14ac:dyDescent="0.3"/>
    <row r="641" s="4" customFormat="1" x14ac:dyDescent="0.3"/>
    <row r="642" s="4" customFormat="1" x14ac:dyDescent="0.3"/>
    <row r="643" s="4" customFormat="1" x14ac:dyDescent="0.3"/>
    <row r="644" s="4" customFormat="1" x14ac:dyDescent="0.3"/>
    <row r="645" s="4" customFormat="1" x14ac:dyDescent="0.3"/>
    <row r="646" s="4" customFormat="1" x14ac:dyDescent="0.3"/>
    <row r="647" s="4" customFormat="1" x14ac:dyDescent="0.3"/>
    <row r="648" s="4" customFormat="1" x14ac:dyDescent="0.3"/>
    <row r="649" s="4" customFormat="1" x14ac:dyDescent="0.3"/>
    <row r="650" s="4" customFormat="1" x14ac:dyDescent="0.3"/>
    <row r="651" s="4" customFormat="1" x14ac:dyDescent="0.3"/>
    <row r="652" s="4" customFormat="1" x14ac:dyDescent="0.3"/>
    <row r="653" s="4" customFormat="1" x14ac:dyDescent="0.3"/>
    <row r="654" s="4" customFormat="1" x14ac:dyDescent="0.3"/>
    <row r="655" s="4" customFormat="1" x14ac:dyDescent="0.3"/>
    <row r="656" s="4" customFormat="1" x14ac:dyDescent="0.3"/>
    <row r="657" s="4" customFormat="1" x14ac:dyDescent="0.3"/>
    <row r="658" s="4" customFormat="1" x14ac:dyDescent="0.3"/>
    <row r="659" s="4" customFormat="1" x14ac:dyDescent="0.3"/>
    <row r="660" s="4" customFormat="1" x14ac:dyDescent="0.3"/>
    <row r="661" s="4" customFormat="1" x14ac:dyDescent="0.3"/>
    <row r="662" s="4" customFormat="1" x14ac:dyDescent="0.3"/>
    <row r="663" s="4" customFormat="1" x14ac:dyDescent="0.3"/>
    <row r="664" s="4" customFormat="1" x14ac:dyDescent="0.3"/>
    <row r="665" s="4" customFormat="1" x14ac:dyDescent="0.3"/>
    <row r="666" s="4" customFormat="1" x14ac:dyDescent="0.3"/>
    <row r="667" s="4" customFormat="1" x14ac:dyDescent="0.3"/>
    <row r="668" s="4" customFormat="1" x14ac:dyDescent="0.3"/>
    <row r="669" s="4" customFormat="1" x14ac:dyDescent="0.3"/>
    <row r="670" s="4" customFormat="1" x14ac:dyDescent="0.3"/>
    <row r="671" s="4" customFormat="1" x14ac:dyDescent="0.3"/>
    <row r="672" s="4" customFormat="1" x14ac:dyDescent="0.3"/>
    <row r="673" s="4" customFormat="1" x14ac:dyDescent="0.3"/>
    <row r="674" s="4" customFormat="1" x14ac:dyDescent="0.3"/>
    <row r="675" s="4" customFormat="1" x14ac:dyDescent="0.3"/>
    <row r="676" s="4" customFormat="1" x14ac:dyDescent="0.3"/>
    <row r="677" s="4" customFormat="1" x14ac:dyDescent="0.3"/>
    <row r="678" s="4" customFormat="1" x14ac:dyDescent="0.3"/>
    <row r="679" s="4" customFormat="1" x14ac:dyDescent="0.3"/>
    <row r="680" s="4" customFormat="1" x14ac:dyDescent="0.3"/>
    <row r="681" s="4" customFormat="1" x14ac:dyDescent="0.3"/>
    <row r="682" s="4" customFormat="1" x14ac:dyDescent="0.3"/>
    <row r="683" s="4" customFormat="1" x14ac:dyDescent="0.3"/>
    <row r="684" s="4" customFormat="1" x14ac:dyDescent="0.3"/>
    <row r="685" s="4" customFormat="1" x14ac:dyDescent="0.3"/>
    <row r="686" s="4" customFormat="1" x14ac:dyDescent="0.3"/>
    <row r="687" s="4" customFormat="1" x14ac:dyDescent="0.3"/>
    <row r="688" s="4" customFormat="1" x14ac:dyDescent="0.3"/>
    <row r="689" s="4" customFormat="1" x14ac:dyDescent="0.3"/>
    <row r="690" s="4" customFormat="1" x14ac:dyDescent="0.3"/>
    <row r="691" s="4" customFormat="1" x14ac:dyDescent="0.3"/>
    <row r="692" s="4" customFormat="1" x14ac:dyDescent="0.3"/>
    <row r="693" s="4" customFormat="1" x14ac:dyDescent="0.3"/>
    <row r="694" s="4" customFormat="1" x14ac:dyDescent="0.3"/>
    <row r="695" s="4" customFormat="1" x14ac:dyDescent="0.3"/>
    <row r="696" s="4" customFormat="1" x14ac:dyDescent="0.3"/>
    <row r="697" s="4" customFormat="1" x14ac:dyDescent="0.3"/>
    <row r="698" s="4" customFormat="1" x14ac:dyDescent="0.3"/>
    <row r="699" s="4" customFormat="1" x14ac:dyDescent="0.3"/>
    <row r="700" s="4" customFormat="1" x14ac:dyDescent="0.3"/>
    <row r="701" s="4" customFormat="1" x14ac:dyDescent="0.3"/>
    <row r="702" s="4" customFormat="1" x14ac:dyDescent="0.3"/>
    <row r="703" s="4" customFormat="1" x14ac:dyDescent="0.3"/>
    <row r="704" s="4" customFormat="1" x14ac:dyDescent="0.3"/>
    <row r="705" s="4" customFormat="1" x14ac:dyDescent="0.3"/>
    <row r="706" s="4" customFormat="1" x14ac:dyDescent="0.3"/>
    <row r="707" s="4" customFormat="1" x14ac:dyDescent="0.3"/>
    <row r="708" s="4" customFormat="1" x14ac:dyDescent="0.3"/>
    <row r="709" s="4" customFormat="1" x14ac:dyDescent="0.3"/>
    <row r="710" s="4" customFormat="1" x14ac:dyDescent="0.3"/>
    <row r="711" s="4" customFormat="1" x14ac:dyDescent="0.3"/>
    <row r="712" s="4" customFormat="1" x14ac:dyDescent="0.3"/>
    <row r="713" s="4" customFormat="1" x14ac:dyDescent="0.3"/>
    <row r="714" s="4" customFormat="1" x14ac:dyDescent="0.3"/>
    <row r="715" s="4" customFormat="1" x14ac:dyDescent="0.3"/>
    <row r="716" s="4" customFormat="1" x14ac:dyDescent="0.3"/>
    <row r="717" s="4" customFormat="1" x14ac:dyDescent="0.3"/>
    <row r="718" s="4" customFormat="1" x14ac:dyDescent="0.3"/>
    <row r="719" s="4" customFormat="1" x14ac:dyDescent="0.3"/>
    <row r="720" s="4" customFormat="1" x14ac:dyDescent="0.3"/>
    <row r="721" s="4" customFormat="1" x14ac:dyDescent="0.3"/>
    <row r="722" s="4" customFormat="1" x14ac:dyDescent="0.3"/>
    <row r="723" s="4" customFormat="1" x14ac:dyDescent="0.3"/>
    <row r="724" s="4" customFormat="1" x14ac:dyDescent="0.3"/>
    <row r="725" s="4" customFormat="1" x14ac:dyDescent="0.3"/>
    <row r="726" s="4" customFormat="1" x14ac:dyDescent="0.3"/>
    <row r="727" s="4" customFormat="1" x14ac:dyDescent="0.3"/>
    <row r="728" s="4" customFormat="1" x14ac:dyDescent="0.3"/>
    <row r="729" s="4" customFormat="1" x14ac:dyDescent="0.3"/>
    <row r="730" s="4" customFormat="1" x14ac:dyDescent="0.3"/>
    <row r="731" s="4" customFormat="1" x14ac:dyDescent="0.3"/>
    <row r="732" s="4" customFormat="1" x14ac:dyDescent="0.3"/>
    <row r="733" s="4" customFormat="1" x14ac:dyDescent="0.3"/>
    <row r="734" s="4" customFormat="1" x14ac:dyDescent="0.3"/>
    <row r="735" s="4" customFormat="1" x14ac:dyDescent="0.3"/>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heetViews>
  <sheetFormatPr baseColWidth="10" defaultColWidth="11.44140625" defaultRowHeight="14.4" x14ac:dyDescent="0.3"/>
  <cols>
    <col min="2" max="2" width="40.44140625" customWidth="1"/>
    <col min="3" max="3" width="74.88671875" hidden="1" customWidth="1"/>
    <col min="4" max="4" width="147.88671875" customWidth="1"/>
    <col min="5" max="5" width="26.109375" style="128" customWidth="1"/>
    <col min="11" max="258" width="11.44140625" style="4"/>
  </cols>
  <sheetData>
    <row r="1" spans="1:10" s="4" customFormat="1" x14ac:dyDescent="0.3">
      <c r="E1" s="132"/>
    </row>
    <row r="2" spans="1:10" ht="33" x14ac:dyDescent="0.3">
      <c r="A2" s="4"/>
      <c r="B2" s="382" t="s">
        <v>386</v>
      </c>
      <c r="C2" s="382"/>
      <c r="D2" s="382"/>
      <c r="E2" s="382"/>
      <c r="F2" s="4"/>
      <c r="G2" s="4"/>
      <c r="H2" s="4"/>
      <c r="I2" s="4"/>
      <c r="J2" s="4"/>
    </row>
    <row r="3" spans="1:10" x14ac:dyDescent="0.3">
      <c r="A3" s="4"/>
      <c r="B3" s="107"/>
      <c r="C3" s="107"/>
      <c r="D3" s="107"/>
      <c r="E3" s="132"/>
      <c r="F3" s="4"/>
      <c r="G3" s="4"/>
      <c r="H3" s="4"/>
      <c r="I3" s="4"/>
      <c r="J3" s="4"/>
    </row>
    <row r="4" spans="1:10" ht="60" x14ac:dyDescent="0.3">
      <c r="A4" s="4"/>
      <c r="B4" s="22"/>
      <c r="C4" s="108" t="s">
        <v>387</v>
      </c>
      <c r="D4" s="108" t="s">
        <v>388</v>
      </c>
      <c r="E4" s="132"/>
      <c r="F4" s="4"/>
      <c r="G4" s="4"/>
      <c r="H4" s="4"/>
      <c r="I4" s="4"/>
      <c r="J4" s="4"/>
    </row>
    <row r="5" spans="1:10" ht="76.5" customHeight="1" x14ac:dyDescent="0.3">
      <c r="A5" s="23" t="s">
        <v>389</v>
      </c>
      <c r="B5" s="109" t="s">
        <v>390</v>
      </c>
      <c r="C5" s="110" t="s">
        <v>391</v>
      </c>
      <c r="D5" s="111" t="s">
        <v>392</v>
      </c>
      <c r="E5" s="133">
        <v>0.2</v>
      </c>
      <c r="F5" s="4"/>
      <c r="G5" s="4"/>
      <c r="H5" s="4"/>
      <c r="I5" s="4"/>
      <c r="J5" s="4"/>
    </row>
    <row r="6" spans="1:10" ht="97.2" x14ac:dyDescent="0.3">
      <c r="A6" s="23" t="s">
        <v>393</v>
      </c>
      <c r="B6" s="112" t="s">
        <v>393</v>
      </c>
      <c r="C6" s="113" t="s">
        <v>394</v>
      </c>
      <c r="D6" s="114" t="s">
        <v>395</v>
      </c>
      <c r="E6" s="133">
        <v>0.4</v>
      </c>
      <c r="F6" s="4"/>
      <c r="G6" s="4"/>
      <c r="H6" s="4"/>
      <c r="I6" s="4"/>
      <c r="J6" s="4"/>
    </row>
    <row r="7" spans="1:10" ht="64.8" x14ac:dyDescent="0.3">
      <c r="A7" s="23" t="s">
        <v>396</v>
      </c>
      <c r="B7" s="115" t="s">
        <v>397</v>
      </c>
      <c r="C7" s="113" t="s">
        <v>398</v>
      </c>
      <c r="D7" s="114" t="s">
        <v>399</v>
      </c>
      <c r="E7" s="133">
        <v>0.6</v>
      </c>
      <c r="F7" s="4"/>
      <c r="G7" s="4"/>
      <c r="H7" s="4"/>
      <c r="I7" s="4"/>
      <c r="J7" s="4"/>
    </row>
    <row r="8" spans="1:10" ht="64.8" x14ac:dyDescent="0.3">
      <c r="A8" s="23" t="s">
        <v>400</v>
      </c>
      <c r="B8" s="116" t="s">
        <v>401</v>
      </c>
      <c r="C8" s="113" t="s">
        <v>402</v>
      </c>
      <c r="D8" s="114" t="s">
        <v>403</v>
      </c>
      <c r="E8" s="133">
        <v>0.8</v>
      </c>
      <c r="F8" s="4"/>
      <c r="G8" s="4"/>
      <c r="H8" s="4"/>
      <c r="I8" s="4"/>
      <c r="J8" s="4"/>
    </row>
    <row r="9" spans="1:10" ht="64.8" x14ac:dyDescent="0.3">
      <c r="A9" s="23" t="s">
        <v>404</v>
      </c>
      <c r="B9" s="117" t="s">
        <v>405</v>
      </c>
      <c r="C9" s="113" t="s">
        <v>406</v>
      </c>
      <c r="D9" s="114" t="s">
        <v>407</v>
      </c>
      <c r="E9" s="133">
        <v>1</v>
      </c>
      <c r="F9" s="4"/>
      <c r="G9" s="4"/>
      <c r="H9" s="4"/>
      <c r="I9" s="4"/>
      <c r="J9" s="4"/>
    </row>
    <row r="10" spans="1:10" ht="20.399999999999999" x14ac:dyDescent="0.3">
      <c r="A10" s="23"/>
      <c r="B10" s="23"/>
      <c r="C10" s="24"/>
      <c r="D10" s="24"/>
      <c r="E10" s="132"/>
      <c r="F10" s="4"/>
      <c r="G10" s="4"/>
      <c r="H10" s="4"/>
      <c r="I10" s="4"/>
      <c r="J10" s="4"/>
    </row>
    <row r="11" spans="1:10" ht="60" x14ac:dyDescent="0.3">
      <c r="A11" s="23"/>
      <c r="B11" s="22"/>
      <c r="C11" s="108" t="s">
        <v>387</v>
      </c>
      <c r="D11" s="108" t="s">
        <v>270</v>
      </c>
      <c r="E11" s="132"/>
      <c r="F11" s="4"/>
      <c r="G11" s="4"/>
      <c r="H11" s="4"/>
      <c r="I11" s="4"/>
      <c r="J11" s="4"/>
    </row>
    <row r="12" spans="1:10" ht="79.5" customHeight="1" x14ac:dyDescent="0.3">
      <c r="A12" s="23"/>
      <c r="B12" s="109" t="s">
        <v>390</v>
      </c>
      <c r="C12" s="110" t="s">
        <v>391</v>
      </c>
      <c r="D12" s="138" t="s">
        <v>408</v>
      </c>
      <c r="E12" s="133">
        <v>0.2</v>
      </c>
      <c r="F12" s="4"/>
      <c r="G12" s="4"/>
      <c r="H12" s="4"/>
      <c r="I12" s="4"/>
      <c r="J12" s="4"/>
    </row>
    <row r="13" spans="1:10" ht="32.4" x14ac:dyDescent="0.3">
      <c r="A13" s="23"/>
      <c r="B13" s="112" t="s">
        <v>393</v>
      </c>
      <c r="C13" s="113" t="s">
        <v>394</v>
      </c>
      <c r="D13" s="138" t="s">
        <v>409</v>
      </c>
      <c r="E13" s="133">
        <v>0.4</v>
      </c>
      <c r="F13" s="4"/>
      <c r="G13" s="4"/>
      <c r="H13" s="4"/>
      <c r="I13" s="4"/>
      <c r="J13" s="4"/>
    </row>
    <row r="14" spans="1:10" ht="32.4" x14ac:dyDescent="0.3">
      <c r="A14" s="23"/>
      <c r="B14" s="115" t="s">
        <v>397</v>
      </c>
      <c r="C14" s="113" t="s">
        <v>398</v>
      </c>
      <c r="D14" s="138" t="s">
        <v>410</v>
      </c>
      <c r="E14" s="133">
        <v>0.6</v>
      </c>
      <c r="F14" s="4"/>
      <c r="G14" s="4"/>
      <c r="H14" s="4"/>
      <c r="I14" s="4"/>
      <c r="J14" s="4"/>
    </row>
    <row r="15" spans="1:10" ht="32.4" x14ac:dyDescent="0.3">
      <c r="A15" s="23"/>
      <c r="B15" s="116" t="s">
        <v>401</v>
      </c>
      <c r="C15" s="113" t="s">
        <v>402</v>
      </c>
      <c r="D15" s="138" t="s">
        <v>411</v>
      </c>
      <c r="E15" s="133">
        <v>0.8</v>
      </c>
      <c r="F15" s="4"/>
      <c r="G15" s="4"/>
      <c r="H15" s="4"/>
      <c r="I15" s="4"/>
      <c r="J15" s="4"/>
    </row>
    <row r="16" spans="1:10" ht="46.5" customHeight="1" x14ac:dyDescent="0.3">
      <c r="A16" s="23"/>
      <c r="B16" s="117" t="s">
        <v>405</v>
      </c>
      <c r="C16" s="113" t="s">
        <v>406</v>
      </c>
      <c r="D16" s="138" t="s">
        <v>412</v>
      </c>
      <c r="E16" s="133">
        <v>1</v>
      </c>
      <c r="F16" s="4"/>
      <c r="G16" s="4"/>
      <c r="H16" s="4"/>
      <c r="I16" s="4"/>
      <c r="J16" s="4"/>
    </row>
    <row r="17" spans="1:10" ht="20.399999999999999" x14ac:dyDescent="0.3">
      <c r="A17" s="23"/>
      <c r="B17" s="23"/>
      <c r="C17" s="24"/>
      <c r="D17" s="24"/>
      <c r="E17" s="132"/>
      <c r="F17" s="4"/>
      <c r="G17" s="4"/>
      <c r="H17" s="4"/>
      <c r="I17" s="4"/>
      <c r="J17" s="4"/>
    </row>
    <row r="18" spans="1:10" x14ac:dyDescent="0.3">
      <c r="A18" s="23"/>
      <c r="B18" s="25"/>
      <c r="C18" s="25"/>
      <c r="D18" s="25"/>
      <c r="E18" s="132"/>
      <c r="F18" s="4"/>
      <c r="G18" s="4"/>
      <c r="H18" s="4"/>
      <c r="I18" s="4"/>
      <c r="J18" s="4"/>
    </row>
    <row r="19" spans="1:10" ht="60" x14ac:dyDescent="0.3">
      <c r="A19" s="23"/>
      <c r="B19" s="22"/>
      <c r="C19" s="108" t="s">
        <v>387</v>
      </c>
      <c r="D19" s="108" t="s">
        <v>237</v>
      </c>
      <c r="E19" s="132"/>
      <c r="F19" s="4"/>
      <c r="G19" s="4"/>
      <c r="H19" s="4"/>
      <c r="I19" s="4"/>
      <c r="J19" s="4"/>
    </row>
    <row r="20" spans="1:10" ht="57.75" customHeight="1" x14ac:dyDescent="0.3">
      <c r="A20" s="23"/>
      <c r="B20" s="109" t="s">
        <v>390</v>
      </c>
      <c r="C20" s="110" t="s">
        <v>391</v>
      </c>
      <c r="D20" s="138" t="s">
        <v>413</v>
      </c>
      <c r="E20" s="133">
        <v>0.2</v>
      </c>
      <c r="F20" s="4"/>
      <c r="G20" s="4"/>
      <c r="H20" s="4"/>
      <c r="I20" s="4"/>
      <c r="J20" s="4"/>
    </row>
    <row r="21" spans="1:10" ht="54" customHeight="1" x14ac:dyDescent="0.3">
      <c r="A21" s="23"/>
      <c r="B21" s="112" t="s">
        <v>393</v>
      </c>
      <c r="C21" s="113" t="s">
        <v>394</v>
      </c>
      <c r="D21" s="138" t="s">
        <v>307</v>
      </c>
      <c r="E21" s="133">
        <v>0.4</v>
      </c>
      <c r="F21" s="4"/>
      <c r="G21" s="4"/>
      <c r="H21" s="4"/>
      <c r="I21" s="4"/>
      <c r="J21" s="4"/>
    </row>
    <row r="22" spans="1:10" ht="64.5" customHeight="1" x14ac:dyDescent="0.3">
      <c r="A22" s="23"/>
      <c r="B22" s="115" t="s">
        <v>397</v>
      </c>
      <c r="C22" s="113" t="s">
        <v>398</v>
      </c>
      <c r="D22" s="138" t="s">
        <v>242</v>
      </c>
      <c r="E22" s="133">
        <v>0.6</v>
      </c>
      <c r="F22" s="4"/>
      <c r="G22" s="4"/>
      <c r="H22" s="4"/>
      <c r="I22" s="4"/>
      <c r="J22" s="4"/>
    </row>
    <row r="23" spans="1:10" ht="51.75" customHeight="1" x14ac:dyDescent="0.3">
      <c r="A23" s="23"/>
      <c r="B23" s="116" t="s">
        <v>401</v>
      </c>
      <c r="C23" s="113" t="s">
        <v>402</v>
      </c>
      <c r="D23" s="138" t="s">
        <v>414</v>
      </c>
      <c r="E23" s="133">
        <v>0.8</v>
      </c>
      <c r="F23" s="4"/>
      <c r="G23" s="4"/>
      <c r="H23" s="4"/>
      <c r="I23" s="4"/>
      <c r="J23" s="4"/>
    </row>
    <row r="24" spans="1:10" ht="51.75" customHeight="1" x14ac:dyDescent="0.3">
      <c r="A24" s="23"/>
      <c r="B24" s="117" t="s">
        <v>405</v>
      </c>
      <c r="C24" s="113" t="s">
        <v>406</v>
      </c>
      <c r="D24" s="138" t="s">
        <v>415</v>
      </c>
      <c r="E24" s="133">
        <v>1</v>
      </c>
      <c r="F24" s="4"/>
      <c r="G24" s="4"/>
      <c r="H24" s="4"/>
      <c r="I24" s="4"/>
      <c r="J24" s="4"/>
    </row>
    <row r="25" spans="1:10" x14ac:dyDescent="0.3">
      <c r="A25" s="23"/>
      <c r="B25" s="25"/>
      <c r="C25" s="25"/>
      <c r="D25" s="25"/>
      <c r="E25" s="132"/>
      <c r="F25" s="4"/>
      <c r="G25" s="4"/>
      <c r="H25" s="4"/>
      <c r="I25" s="4"/>
      <c r="J25" s="4"/>
    </row>
    <row r="26" spans="1:10" x14ac:dyDescent="0.3">
      <c r="A26" s="23"/>
      <c r="B26" s="25"/>
      <c r="C26" s="25"/>
      <c r="D26" s="25"/>
      <c r="E26" s="132"/>
      <c r="F26" s="4"/>
      <c r="G26" s="4"/>
      <c r="H26" s="4"/>
      <c r="I26" s="4"/>
      <c r="J26" s="4"/>
    </row>
    <row r="27" spans="1:10" x14ac:dyDescent="0.3">
      <c r="A27" s="23"/>
      <c r="B27" s="25"/>
      <c r="C27" s="25"/>
      <c r="D27" s="25"/>
      <c r="E27" s="132"/>
      <c r="F27" s="4"/>
      <c r="G27" s="4"/>
      <c r="H27" s="4"/>
      <c r="I27" s="4"/>
      <c r="J27" s="4"/>
    </row>
    <row r="28" spans="1:10" x14ac:dyDescent="0.3">
      <c r="A28" s="23"/>
      <c r="B28" s="25"/>
      <c r="C28" s="25"/>
      <c r="D28" s="25"/>
      <c r="E28" s="132"/>
      <c r="F28" s="4"/>
      <c r="G28" s="4"/>
      <c r="H28" s="4"/>
      <c r="I28" s="4"/>
      <c r="J28" s="4"/>
    </row>
    <row r="29" spans="1:10" ht="60" x14ac:dyDescent="0.3">
      <c r="A29" s="23"/>
      <c r="B29" s="22"/>
      <c r="C29" s="108" t="s">
        <v>387</v>
      </c>
      <c r="D29" s="108" t="s">
        <v>416</v>
      </c>
      <c r="E29" s="132"/>
      <c r="F29" s="4"/>
      <c r="G29" s="4"/>
      <c r="H29" s="4"/>
      <c r="I29" s="4"/>
      <c r="J29" s="4"/>
    </row>
    <row r="30" spans="1:10" ht="75.75" customHeight="1" x14ac:dyDescent="0.3">
      <c r="A30" s="23"/>
      <c r="B30" s="109" t="s">
        <v>390</v>
      </c>
      <c r="C30" s="110" t="s">
        <v>391</v>
      </c>
      <c r="D30" s="138" t="s">
        <v>417</v>
      </c>
      <c r="E30" s="133">
        <v>0.2</v>
      </c>
      <c r="F30" s="4"/>
      <c r="G30" s="4"/>
      <c r="H30" s="4"/>
      <c r="I30" s="4"/>
      <c r="J30" s="4"/>
    </row>
    <row r="31" spans="1:10" ht="65.25" customHeight="1" x14ac:dyDescent="0.3">
      <c r="A31" s="23"/>
      <c r="B31" s="112" t="s">
        <v>393</v>
      </c>
      <c r="C31" s="113" t="s">
        <v>394</v>
      </c>
      <c r="D31" s="138" t="s">
        <v>418</v>
      </c>
      <c r="E31" s="133">
        <v>0.4</v>
      </c>
      <c r="F31" s="4"/>
      <c r="G31" s="4"/>
      <c r="H31" s="4"/>
      <c r="I31" s="4"/>
      <c r="J31" s="4"/>
    </row>
    <row r="32" spans="1:10" ht="57" customHeight="1" x14ac:dyDescent="0.3">
      <c r="A32" s="23"/>
      <c r="B32" s="115" t="s">
        <v>397</v>
      </c>
      <c r="C32" s="113" t="s">
        <v>398</v>
      </c>
      <c r="D32" s="138" t="s">
        <v>419</v>
      </c>
      <c r="E32" s="133">
        <v>0.6</v>
      </c>
      <c r="F32" s="4"/>
      <c r="G32" s="4"/>
      <c r="H32" s="4"/>
      <c r="I32" s="4"/>
      <c r="J32" s="4"/>
    </row>
    <row r="33" spans="1:10" ht="66.75" customHeight="1" x14ac:dyDescent="0.3">
      <c r="A33" s="23"/>
      <c r="B33" s="116" t="s">
        <v>401</v>
      </c>
      <c r="C33" s="113" t="s">
        <v>402</v>
      </c>
      <c r="D33" s="138" t="s">
        <v>420</v>
      </c>
      <c r="E33" s="133">
        <v>0.8</v>
      </c>
      <c r="F33" s="4"/>
      <c r="G33" s="4"/>
      <c r="H33" s="4"/>
      <c r="I33" s="4"/>
      <c r="J33" s="4"/>
    </row>
    <row r="34" spans="1:10" ht="79.5" customHeight="1" x14ac:dyDescent="0.3">
      <c r="A34" s="23"/>
      <c r="B34" s="117" t="s">
        <v>405</v>
      </c>
      <c r="C34" s="113" t="s">
        <v>406</v>
      </c>
      <c r="D34" s="138" t="s">
        <v>421</v>
      </c>
      <c r="E34" s="133">
        <v>1</v>
      </c>
      <c r="F34" s="4"/>
      <c r="G34" s="4"/>
      <c r="H34" s="4"/>
      <c r="I34" s="4"/>
      <c r="J34" s="4"/>
    </row>
    <row r="35" spans="1:10" x14ac:dyDescent="0.3">
      <c r="A35" s="23"/>
      <c r="B35" s="23"/>
      <c r="C35" s="23" t="s">
        <v>422</v>
      </c>
      <c r="D35" s="23" t="s">
        <v>423</v>
      </c>
      <c r="E35" s="132"/>
      <c r="F35" s="4"/>
      <c r="G35" s="4"/>
      <c r="H35" s="4"/>
      <c r="I35" s="4"/>
      <c r="J35" s="4"/>
    </row>
    <row r="36" spans="1:10" x14ac:dyDescent="0.3">
      <c r="A36" s="23"/>
      <c r="B36" s="23"/>
      <c r="C36" s="23"/>
      <c r="D36" s="23"/>
      <c r="E36" s="132"/>
      <c r="F36" s="4"/>
      <c r="G36" s="4"/>
      <c r="H36" s="4"/>
      <c r="I36" s="4"/>
      <c r="J36" s="4"/>
    </row>
    <row r="37" spans="1:10" x14ac:dyDescent="0.3">
      <c r="A37" s="23"/>
      <c r="B37" s="23"/>
      <c r="C37" s="23"/>
      <c r="D37" s="23"/>
      <c r="E37" s="132"/>
      <c r="F37" s="4"/>
      <c r="G37" s="4"/>
      <c r="H37" s="4"/>
      <c r="I37" s="4"/>
      <c r="J37" s="4"/>
    </row>
    <row r="38" spans="1:10" ht="60" x14ac:dyDescent="0.3">
      <c r="A38" s="23"/>
      <c r="B38" s="22"/>
      <c r="C38" s="108" t="s">
        <v>387</v>
      </c>
      <c r="D38" s="108" t="s">
        <v>424</v>
      </c>
      <c r="E38" s="132"/>
      <c r="F38" s="4"/>
      <c r="G38" s="4"/>
      <c r="H38" s="4"/>
      <c r="I38" s="4"/>
      <c r="J38" s="4"/>
    </row>
    <row r="39" spans="1:10" ht="97.2" x14ac:dyDescent="0.3">
      <c r="A39" s="23"/>
      <c r="B39" s="109" t="s">
        <v>390</v>
      </c>
      <c r="C39" s="110" t="s">
        <v>391</v>
      </c>
      <c r="D39" s="139" t="s">
        <v>425</v>
      </c>
      <c r="E39" s="133">
        <v>0.2</v>
      </c>
      <c r="F39" s="4"/>
      <c r="G39" s="4"/>
      <c r="H39" s="4"/>
      <c r="I39" s="4"/>
      <c r="J39" s="4"/>
    </row>
    <row r="40" spans="1:10" ht="97.2" x14ac:dyDescent="0.3">
      <c r="A40" s="23"/>
      <c r="B40" s="112" t="s">
        <v>393</v>
      </c>
      <c r="C40" s="113" t="s">
        <v>394</v>
      </c>
      <c r="D40" s="139" t="s">
        <v>426</v>
      </c>
      <c r="E40" s="133">
        <v>0.4</v>
      </c>
      <c r="F40" s="4"/>
      <c r="G40" s="4"/>
      <c r="H40" s="4"/>
      <c r="I40" s="4"/>
      <c r="J40" s="4"/>
    </row>
    <row r="41" spans="1:10" ht="97.2" x14ac:dyDescent="0.3">
      <c r="A41" s="23"/>
      <c r="B41" s="115" t="s">
        <v>397</v>
      </c>
      <c r="C41" s="113" t="s">
        <v>398</v>
      </c>
      <c r="D41" s="139" t="s">
        <v>427</v>
      </c>
      <c r="E41" s="133">
        <v>0.6</v>
      </c>
      <c r="F41" s="4"/>
      <c r="G41" s="4"/>
      <c r="H41" s="4"/>
      <c r="I41" s="4"/>
      <c r="J41" s="4"/>
    </row>
    <row r="42" spans="1:10" ht="97.2" x14ac:dyDescent="0.3">
      <c r="A42" s="23"/>
      <c r="B42" s="116" t="s">
        <v>401</v>
      </c>
      <c r="C42" s="113" t="s">
        <v>402</v>
      </c>
      <c r="D42" s="139" t="s">
        <v>428</v>
      </c>
      <c r="E42" s="133">
        <v>0.8</v>
      </c>
      <c r="F42" s="4"/>
      <c r="G42" s="4"/>
      <c r="H42" s="4"/>
      <c r="I42" s="4"/>
      <c r="J42" s="4"/>
    </row>
    <row r="43" spans="1:10" ht="97.2" x14ac:dyDescent="0.3">
      <c r="A43" s="23"/>
      <c r="B43" s="117" t="s">
        <v>405</v>
      </c>
      <c r="C43" s="113" t="s">
        <v>406</v>
      </c>
      <c r="D43" s="139" t="s">
        <v>429</v>
      </c>
      <c r="E43" s="133">
        <v>1</v>
      </c>
      <c r="F43" s="4"/>
      <c r="G43" s="4"/>
      <c r="H43" s="4"/>
      <c r="I43" s="4"/>
      <c r="J43" s="4"/>
    </row>
    <row r="44" spans="1:10" x14ac:dyDescent="0.3">
      <c r="A44" s="23"/>
      <c r="B44" s="23"/>
      <c r="C44" s="23"/>
      <c r="D44" s="23"/>
      <c r="E44" s="132"/>
      <c r="F44" s="4"/>
      <c r="G44" s="4"/>
      <c r="H44" s="4"/>
      <c r="I44" s="4"/>
      <c r="J44" s="4"/>
    </row>
    <row r="45" spans="1:10" ht="56.25" customHeight="1" x14ac:dyDescent="0.3">
      <c r="A45" s="23"/>
      <c r="B45" s="23"/>
      <c r="C45" s="23"/>
      <c r="D45" s="108" t="s">
        <v>430</v>
      </c>
      <c r="E45" s="132"/>
      <c r="F45" s="4"/>
      <c r="G45" s="4"/>
      <c r="H45" s="4"/>
      <c r="I45" s="4"/>
      <c r="J45" s="4"/>
    </row>
    <row r="46" spans="1:10" ht="94.5" customHeight="1" x14ac:dyDescent="0.3">
      <c r="A46" s="23"/>
      <c r="B46" s="116" t="s">
        <v>401</v>
      </c>
      <c r="C46" s="23"/>
      <c r="D46" s="114" t="s">
        <v>431</v>
      </c>
      <c r="E46" s="133">
        <v>0.8</v>
      </c>
      <c r="F46" s="4"/>
      <c r="G46" s="4"/>
      <c r="H46" s="4"/>
      <c r="I46" s="4"/>
      <c r="J46" s="4"/>
    </row>
    <row r="47" spans="1:10" ht="105.75" customHeight="1" x14ac:dyDescent="0.3">
      <c r="A47" s="23"/>
      <c r="B47" s="117" t="s">
        <v>405</v>
      </c>
      <c r="C47" s="24"/>
      <c r="D47" s="114" t="s">
        <v>432</v>
      </c>
      <c r="E47" s="133">
        <v>1</v>
      </c>
      <c r="F47" s="4"/>
      <c r="G47" s="4"/>
      <c r="H47" s="4"/>
      <c r="I47" s="4"/>
      <c r="J47" s="4"/>
    </row>
    <row r="48" spans="1:10" x14ac:dyDescent="0.3">
      <c r="A48" s="23"/>
      <c r="B48" s="20"/>
      <c r="C48" s="20"/>
      <c r="D48" s="20"/>
      <c r="E48" s="132"/>
      <c r="F48" s="4"/>
      <c r="G48" s="4"/>
      <c r="H48" s="4"/>
      <c r="I48" s="4"/>
      <c r="J48" s="4"/>
    </row>
    <row r="49" spans="1:10" x14ac:dyDescent="0.3">
      <c r="A49" s="23"/>
      <c r="B49" s="20"/>
      <c r="C49" s="20"/>
      <c r="D49" s="20"/>
      <c r="E49" s="132"/>
      <c r="F49" s="4"/>
      <c r="G49" s="4"/>
      <c r="H49" s="4"/>
      <c r="I49" s="4"/>
      <c r="J49" s="4"/>
    </row>
    <row r="50" spans="1:10" ht="20.399999999999999" x14ac:dyDescent="0.3">
      <c r="A50" s="23"/>
      <c r="B50" s="23"/>
      <c r="C50" s="24"/>
      <c r="D50" s="24"/>
      <c r="E50" s="132"/>
      <c r="F50" s="4"/>
      <c r="G50" s="4"/>
      <c r="H50" s="4"/>
      <c r="I50" s="4"/>
      <c r="J50" s="4"/>
    </row>
    <row r="51" spans="1:10" ht="46.5" customHeight="1" x14ac:dyDescent="0.3">
      <c r="A51" s="23"/>
      <c r="B51" s="23"/>
      <c r="C51" s="23"/>
      <c r="D51" s="108" t="s">
        <v>433</v>
      </c>
      <c r="E51" s="132"/>
      <c r="F51" s="4"/>
      <c r="G51" s="4"/>
      <c r="H51" s="4"/>
      <c r="I51" s="4"/>
      <c r="J51" s="4"/>
    </row>
    <row r="52" spans="1:10" ht="90" customHeight="1" x14ac:dyDescent="0.3">
      <c r="A52" s="23"/>
      <c r="B52" s="116" t="s">
        <v>401</v>
      </c>
      <c r="C52" s="23"/>
      <c r="D52" s="114" t="s">
        <v>434</v>
      </c>
      <c r="E52" s="133">
        <v>0.8</v>
      </c>
      <c r="F52" s="4"/>
      <c r="G52" s="4"/>
      <c r="H52" s="4"/>
      <c r="I52" s="4"/>
      <c r="J52" s="4"/>
    </row>
    <row r="53" spans="1:10" ht="64.8" x14ac:dyDescent="0.3">
      <c r="A53" s="23"/>
      <c r="B53" s="117" t="s">
        <v>405</v>
      </c>
      <c r="C53" s="24"/>
      <c r="D53" s="114" t="s">
        <v>435</v>
      </c>
      <c r="E53" s="133">
        <v>1</v>
      </c>
      <c r="F53" s="4"/>
      <c r="G53" s="4"/>
      <c r="H53" s="4"/>
      <c r="I53" s="4"/>
      <c r="J53" s="4"/>
    </row>
    <row r="54" spans="1:10" ht="20.399999999999999" x14ac:dyDescent="0.3">
      <c r="A54" s="23"/>
      <c r="B54" s="23"/>
      <c r="C54" s="24"/>
      <c r="D54" s="24"/>
      <c r="E54" s="132"/>
      <c r="F54" s="4"/>
      <c r="G54" s="4"/>
      <c r="H54" s="4"/>
      <c r="I54" s="4"/>
      <c r="J54" s="4"/>
    </row>
    <row r="55" spans="1:10" ht="20.399999999999999" x14ac:dyDescent="0.3">
      <c r="A55" s="23"/>
      <c r="B55" s="23"/>
      <c r="C55" s="24"/>
      <c r="D55" s="24"/>
      <c r="E55" s="132"/>
      <c r="F55" s="4"/>
      <c r="G55" s="4"/>
      <c r="H55" s="4"/>
      <c r="I55" s="4"/>
      <c r="J55" s="4"/>
    </row>
    <row r="56" spans="1:10" ht="20.399999999999999" x14ac:dyDescent="0.3">
      <c r="A56" s="23"/>
      <c r="B56" s="23"/>
      <c r="C56" s="24"/>
      <c r="D56" s="24"/>
      <c r="E56" s="132"/>
      <c r="F56" s="4"/>
      <c r="G56" s="4"/>
      <c r="H56" s="4"/>
      <c r="I56" s="4"/>
      <c r="J56" s="4"/>
    </row>
    <row r="57" spans="1:10" ht="20.399999999999999" x14ac:dyDescent="0.3">
      <c r="A57" s="23"/>
      <c r="B57" s="23"/>
      <c r="C57" s="24"/>
      <c r="D57" s="24"/>
      <c r="E57" s="132"/>
      <c r="F57" s="4"/>
      <c r="G57" s="4"/>
      <c r="H57" s="4"/>
      <c r="I57" s="4"/>
      <c r="J57" s="4"/>
    </row>
    <row r="58" spans="1:10" ht="20.399999999999999" x14ac:dyDescent="0.3">
      <c r="A58" s="23"/>
      <c r="B58" s="23"/>
      <c r="C58" s="24"/>
      <c r="D58" s="24"/>
      <c r="E58" s="132"/>
      <c r="F58" s="4"/>
      <c r="G58" s="4"/>
      <c r="H58" s="4"/>
      <c r="I58" s="4"/>
      <c r="J58" s="4"/>
    </row>
    <row r="59" spans="1:10" ht="20.399999999999999" x14ac:dyDescent="0.3">
      <c r="A59" s="23"/>
      <c r="B59" s="23"/>
      <c r="C59" s="24"/>
      <c r="D59" s="24"/>
      <c r="E59" s="132"/>
      <c r="F59" s="4"/>
      <c r="G59" s="4"/>
      <c r="H59" s="4"/>
      <c r="I59" s="4"/>
      <c r="J59" s="4"/>
    </row>
    <row r="60" spans="1:10" ht="20.399999999999999" x14ac:dyDescent="0.3">
      <c r="A60" s="23"/>
      <c r="B60" s="23"/>
      <c r="C60" s="24"/>
      <c r="D60" s="24"/>
      <c r="E60" s="132"/>
      <c r="F60" s="4"/>
      <c r="G60" s="4"/>
      <c r="H60" s="4"/>
      <c r="I60" s="4"/>
      <c r="J60" s="4"/>
    </row>
    <row r="61" spans="1:10" ht="20.399999999999999" x14ac:dyDescent="0.3">
      <c r="A61" s="23"/>
      <c r="B61" s="23"/>
      <c r="C61" s="24"/>
      <c r="D61" s="24"/>
      <c r="E61" s="132"/>
      <c r="F61" s="4"/>
      <c r="G61" s="4"/>
      <c r="H61" s="4"/>
      <c r="I61" s="4"/>
      <c r="J61" s="4"/>
    </row>
    <row r="62" spans="1:10" ht="20.399999999999999" x14ac:dyDescent="0.3">
      <c r="A62" s="23"/>
      <c r="B62" s="23"/>
      <c r="C62" s="24"/>
      <c r="D62" s="24"/>
      <c r="E62" s="132"/>
      <c r="F62" s="4"/>
      <c r="G62" s="4"/>
      <c r="H62" s="4"/>
      <c r="I62" s="4"/>
      <c r="J62" s="4"/>
    </row>
    <row r="63" spans="1:10" ht="20.399999999999999" x14ac:dyDescent="0.3">
      <c r="A63" s="23"/>
      <c r="B63" s="23"/>
      <c r="C63" s="24"/>
      <c r="D63" s="24"/>
      <c r="E63" s="132"/>
      <c r="F63" s="4"/>
      <c r="G63" s="4"/>
      <c r="H63" s="4"/>
      <c r="I63" s="4"/>
      <c r="J63" s="4"/>
    </row>
    <row r="64" spans="1:10" ht="20.399999999999999" x14ac:dyDescent="0.3">
      <c r="A64" s="23"/>
      <c r="B64" s="23"/>
      <c r="C64" s="24"/>
      <c r="D64" s="24"/>
      <c r="E64" s="132"/>
      <c r="F64" s="4"/>
      <c r="G64" s="4"/>
      <c r="H64" s="4"/>
      <c r="I64" s="4"/>
      <c r="J64" s="4"/>
    </row>
    <row r="65" spans="1:10" ht="20.399999999999999" x14ac:dyDescent="0.3">
      <c r="A65" s="23"/>
      <c r="B65" s="23"/>
      <c r="C65" s="24"/>
      <c r="D65" s="24"/>
      <c r="E65" s="132"/>
      <c r="F65" s="4"/>
      <c r="G65" s="4"/>
      <c r="H65" s="4"/>
      <c r="I65" s="4"/>
      <c r="J65" s="4"/>
    </row>
    <row r="66" spans="1:10" ht="20.399999999999999" x14ac:dyDescent="0.3">
      <c r="A66" s="23"/>
      <c r="B66" s="23"/>
      <c r="C66" s="24"/>
      <c r="D66" s="24"/>
      <c r="E66" s="132"/>
      <c r="F66" s="4"/>
      <c r="G66" s="4"/>
      <c r="H66" s="4"/>
      <c r="I66" s="4"/>
      <c r="J66" s="4"/>
    </row>
    <row r="67" spans="1:10" ht="20.399999999999999" x14ac:dyDescent="0.3">
      <c r="A67" s="23"/>
      <c r="B67" s="23"/>
      <c r="C67" s="24"/>
      <c r="D67" s="24"/>
      <c r="E67" s="132"/>
      <c r="F67" s="4"/>
      <c r="G67" s="4"/>
      <c r="H67" s="4"/>
      <c r="I67" s="4"/>
      <c r="J67" s="4"/>
    </row>
    <row r="68" spans="1:10" ht="20.399999999999999" x14ac:dyDescent="0.3">
      <c r="A68" s="23"/>
      <c r="B68" s="23"/>
      <c r="C68" s="24"/>
      <c r="D68" s="24"/>
      <c r="E68" s="132"/>
      <c r="F68" s="4"/>
      <c r="G68" s="4"/>
      <c r="H68" s="4"/>
      <c r="I68" s="4"/>
      <c r="J68" s="4"/>
    </row>
    <row r="69" spans="1:10" ht="20.399999999999999" x14ac:dyDescent="0.3">
      <c r="A69" s="23"/>
      <c r="B69" s="23"/>
      <c r="C69" s="24"/>
      <c r="D69" s="24"/>
      <c r="E69" s="132"/>
      <c r="F69" s="4"/>
      <c r="G69" s="4"/>
      <c r="H69" s="4"/>
      <c r="I69" s="4"/>
      <c r="J69" s="4"/>
    </row>
    <row r="70" spans="1:10" ht="20.399999999999999" x14ac:dyDescent="0.3">
      <c r="A70" s="23"/>
      <c r="B70" s="23"/>
      <c r="C70" s="24"/>
      <c r="D70" s="24"/>
      <c r="E70" s="132"/>
      <c r="F70" s="4"/>
      <c r="G70" s="4"/>
      <c r="H70" s="4"/>
      <c r="I70" s="4"/>
      <c r="J70" s="4"/>
    </row>
    <row r="71" spans="1:10" ht="20.399999999999999" x14ac:dyDescent="0.3">
      <c r="A71" s="23"/>
      <c r="B71" s="23"/>
      <c r="C71" s="24"/>
      <c r="D71" s="24"/>
      <c r="E71" s="132"/>
      <c r="F71" s="4"/>
      <c r="G71" s="4"/>
      <c r="H71" s="4"/>
      <c r="I71" s="4"/>
      <c r="J71" s="4"/>
    </row>
    <row r="72" spans="1:10" ht="20.399999999999999" x14ac:dyDescent="0.3">
      <c r="A72" s="23"/>
      <c r="B72" s="23"/>
      <c r="C72" s="24"/>
      <c r="D72" s="24"/>
      <c r="E72" s="132"/>
      <c r="F72" s="4"/>
      <c r="G72" s="4"/>
      <c r="H72" s="4"/>
      <c r="I72" s="4"/>
      <c r="J72" s="4"/>
    </row>
    <row r="73" spans="1:10" ht="20.399999999999999" x14ac:dyDescent="0.3">
      <c r="A73" s="23"/>
      <c r="B73" s="23"/>
      <c r="C73" s="24"/>
      <c r="D73" s="24"/>
      <c r="E73" s="132"/>
      <c r="F73" s="4"/>
      <c r="G73" s="4"/>
      <c r="H73" s="4"/>
      <c r="I73" s="4"/>
      <c r="J73" s="4"/>
    </row>
    <row r="74" spans="1:10" ht="20.399999999999999" x14ac:dyDescent="0.3">
      <c r="A74" s="23"/>
      <c r="B74" s="23"/>
      <c r="C74" s="24"/>
      <c r="D74" s="24"/>
      <c r="E74" s="132"/>
      <c r="F74" s="4"/>
      <c r="G74" s="4"/>
      <c r="H74" s="4"/>
      <c r="I74" s="4"/>
      <c r="J74" s="4"/>
    </row>
    <row r="75" spans="1:10" ht="20.399999999999999" x14ac:dyDescent="0.3">
      <c r="A75" s="23"/>
      <c r="B75" s="23"/>
      <c r="C75" s="24"/>
      <c r="D75" s="24"/>
      <c r="E75" s="132"/>
      <c r="F75" s="4"/>
      <c r="G75" s="4"/>
      <c r="H75" s="4"/>
      <c r="I75" s="4"/>
      <c r="J75" s="4"/>
    </row>
    <row r="76" spans="1:10" ht="20.399999999999999" x14ac:dyDescent="0.3">
      <c r="A76" s="23"/>
      <c r="B76" s="23"/>
      <c r="C76" s="24"/>
      <c r="D76" s="24"/>
      <c r="E76" s="132"/>
      <c r="F76" s="4"/>
      <c r="G76" s="4"/>
      <c r="H76" s="4"/>
      <c r="I76" s="4"/>
      <c r="J76" s="4"/>
    </row>
    <row r="77" spans="1:10" ht="20.399999999999999" x14ac:dyDescent="0.3">
      <c r="A77" s="23"/>
      <c r="B77" s="23"/>
      <c r="C77" s="24"/>
      <c r="D77" s="24"/>
      <c r="E77" s="132"/>
      <c r="F77" s="4"/>
      <c r="G77" s="4"/>
      <c r="H77" s="4"/>
      <c r="I77" s="4"/>
      <c r="J77" s="4"/>
    </row>
    <row r="78" spans="1:10" ht="20.399999999999999" x14ac:dyDescent="0.3">
      <c r="A78" s="23"/>
      <c r="B78" s="23"/>
      <c r="C78" s="24"/>
      <c r="D78" s="24"/>
      <c r="E78" s="132"/>
      <c r="F78" s="4"/>
      <c r="G78" s="4"/>
      <c r="H78" s="4"/>
      <c r="I78" s="4"/>
      <c r="J78" s="4"/>
    </row>
    <row r="79" spans="1:10" ht="20.399999999999999" x14ac:dyDescent="0.3">
      <c r="A79" s="23"/>
      <c r="B79" s="23"/>
      <c r="C79" s="24"/>
      <c r="D79" s="24"/>
      <c r="E79" s="132"/>
      <c r="F79" s="4"/>
      <c r="G79" s="4"/>
      <c r="H79" s="4"/>
      <c r="I79" s="4"/>
      <c r="J79" s="4"/>
    </row>
    <row r="80" spans="1:10" s="4" customFormat="1" ht="20.399999999999999" x14ac:dyDescent="0.3">
      <c r="A80" s="23"/>
      <c r="B80" s="23"/>
      <c r="C80" s="24"/>
      <c r="D80" s="24"/>
      <c r="E80" s="132"/>
    </row>
    <row r="81" spans="1:5" s="4" customFormat="1" ht="20.399999999999999" x14ac:dyDescent="0.3">
      <c r="A81" s="23"/>
      <c r="B81" s="23"/>
      <c r="C81" s="24"/>
      <c r="D81" s="24"/>
      <c r="E81" s="132"/>
    </row>
    <row r="82" spans="1:5" s="4" customFormat="1" ht="20.399999999999999" x14ac:dyDescent="0.3">
      <c r="A82" s="23"/>
      <c r="B82" s="23"/>
      <c r="C82" s="24"/>
      <c r="D82" s="24"/>
      <c r="E82" s="132"/>
    </row>
    <row r="83" spans="1:5" s="4" customFormat="1" ht="20.399999999999999" x14ac:dyDescent="0.3">
      <c r="A83" s="23"/>
      <c r="B83" s="23"/>
      <c r="C83" s="24"/>
      <c r="D83" s="24"/>
      <c r="E83" s="132"/>
    </row>
    <row r="84" spans="1:5" s="4" customFormat="1" ht="20.399999999999999" x14ac:dyDescent="0.3">
      <c r="A84" s="23"/>
      <c r="B84" s="23"/>
      <c r="C84" s="24"/>
      <c r="D84" s="24"/>
      <c r="E84" s="132"/>
    </row>
    <row r="85" spans="1:5" s="4" customFormat="1" ht="20.399999999999999" x14ac:dyDescent="0.3">
      <c r="A85" s="23"/>
      <c r="B85" s="23"/>
      <c r="C85" s="24"/>
      <c r="D85" s="24"/>
      <c r="E85" s="132"/>
    </row>
    <row r="86" spans="1:5" s="4" customFormat="1" ht="20.399999999999999" x14ac:dyDescent="0.3">
      <c r="A86" s="23"/>
      <c r="B86" s="23"/>
      <c r="C86" s="24"/>
      <c r="D86" s="24"/>
      <c r="E86" s="132"/>
    </row>
    <row r="87" spans="1:5" s="4" customFormat="1" ht="20.399999999999999" x14ac:dyDescent="0.3">
      <c r="A87" s="23"/>
      <c r="B87" s="23"/>
      <c r="C87" s="24"/>
      <c r="D87" s="24"/>
      <c r="E87" s="132"/>
    </row>
    <row r="88" spans="1:5" s="4" customFormat="1" ht="20.399999999999999" x14ac:dyDescent="0.3">
      <c r="A88" s="23"/>
      <c r="B88" s="23"/>
      <c r="C88" s="24"/>
      <c r="D88" s="24"/>
      <c r="E88" s="132"/>
    </row>
    <row r="89" spans="1:5" s="4" customFormat="1" ht="20.399999999999999" x14ac:dyDescent="0.3">
      <c r="A89" s="23"/>
      <c r="B89" s="23"/>
      <c r="C89" s="24"/>
      <c r="D89" s="24"/>
      <c r="E89" s="132"/>
    </row>
    <row r="90" spans="1:5" s="4" customFormat="1" ht="20.399999999999999" x14ac:dyDescent="0.3">
      <c r="A90" s="23"/>
      <c r="B90" s="23"/>
      <c r="C90" s="24"/>
      <c r="D90" s="24"/>
      <c r="E90" s="132"/>
    </row>
    <row r="91" spans="1:5" s="4" customFormat="1" ht="20.399999999999999" x14ac:dyDescent="0.3">
      <c r="A91" s="23"/>
      <c r="B91" s="23"/>
      <c r="C91" s="24"/>
      <c r="D91" s="24"/>
      <c r="E91" s="132"/>
    </row>
    <row r="92" spans="1:5" s="4" customFormat="1" ht="20.399999999999999" x14ac:dyDescent="0.3">
      <c r="A92" s="23"/>
      <c r="B92" s="23"/>
      <c r="C92" s="24"/>
      <c r="D92" s="24"/>
      <c r="E92" s="132"/>
    </row>
    <row r="93" spans="1:5" s="4" customFormat="1" ht="20.399999999999999" x14ac:dyDescent="0.3">
      <c r="A93" s="23"/>
      <c r="B93" s="23"/>
      <c r="C93" s="24"/>
      <c r="D93" s="24"/>
      <c r="E93" s="132"/>
    </row>
    <row r="94" spans="1:5" s="4" customFormat="1" ht="20.399999999999999" x14ac:dyDescent="0.3">
      <c r="A94" s="23"/>
      <c r="B94" s="23"/>
      <c r="C94" s="24"/>
      <c r="D94" s="24"/>
      <c r="E94" s="132"/>
    </row>
    <row r="95" spans="1:5" s="4" customFormat="1" ht="20.399999999999999" x14ac:dyDescent="0.3">
      <c r="A95" s="23"/>
      <c r="B95" s="23"/>
      <c r="C95" s="24"/>
      <c r="D95" s="24"/>
      <c r="E95" s="132"/>
    </row>
    <row r="96" spans="1:5" s="4" customFormat="1" ht="20.399999999999999" x14ac:dyDescent="0.3">
      <c r="A96" s="23"/>
      <c r="B96" s="23"/>
      <c r="C96" s="24"/>
      <c r="D96" s="24"/>
      <c r="E96" s="132"/>
    </row>
    <row r="97" spans="1:5" s="4" customFormat="1" ht="20.399999999999999" x14ac:dyDescent="0.3">
      <c r="A97" s="23"/>
      <c r="B97" s="23"/>
      <c r="C97" s="24"/>
      <c r="D97" s="24"/>
      <c r="E97" s="132"/>
    </row>
    <row r="98" spans="1:5" s="4" customFormat="1" ht="20.399999999999999" x14ac:dyDescent="0.3">
      <c r="A98" s="23"/>
      <c r="B98" s="23"/>
      <c r="C98" s="24"/>
      <c r="D98" s="24"/>
      <c r="E98" s="132"/>
    </row>
    <row r="99" spans="1:5" s="4" customFormat="1" ht="20.399999999999999" x14ac:dyDescent="0.3">
      <c r="A99" s="23"/>
      <c r="B99" s="23"/>
      <c r="C99" s="24"/>
      <c r="D99" s="24"/>
      <c r="E99" s="132"/>
    </row>
    <row r="100" spans="1:5" s="4" customFormat="1" ht="20.399999999999999" x14ac:dyDescent="0.3">
      <c r="A100" s="23"/>
      <c r="B100" s="23"/>
      <c r="C100" s="24"/>
      <c r="D100" s="24"/>
      <c r="E100" s="132"/>
    </row>
    <row r="101" spans="1:5" s="4" customFormat="1" ht="20.399999999999999" x14ac:dyDescent="0.3">
      <c r="A101" s="23"/>
      <c r="B101" s="23"/>
      <c r="C101" s="24"/>
      <c r="D101" s="24"/>
      <c r="E101" s="132"/>
    </row>
    <row r="102" spans="1:5" s="4" customFormat="1" ht="20.399999999999999" x14ac:dyDescent="0.3">
      <c r="A102" s="23"/>
      <c r="B102" s="23"/>
      <c r="C102" s="24"/>
      <c r="D102" s="24"/>
      <c r="E102" s="132"/>
    </row>
    <row r="103" spans="1:5" s="4" customFormat="1" ht="20.399999999999999" x14ac:dyDescent="0.3">
      <c r="A103" s="23"/>
      <c r="B103" s="23"/>
      <c r="C103" s="24"/>
      <c r="D103" s="24"/>
      <c r="E103" s="132"/>
    </row>
    <row r="104" spans="1:5" s="4" customFormat="1" ht="20.399999999999999" x14ac:dyDescent="0.3">
      <c r="A104" s="23"/>
      <c r="B104" s="23"/>
      <c r="C104" s="24"/>
      <c r="D104" s="24"/>
      <c r="E104" s="132"/>
    </row>
    <row r="105" spans="1:5" s="4" customFormat="1" ht="20.399999999999999" x14ac:dyDescent="0.3">
      <c r="A105" s="23"/>
      <c r="B105" s="23"/>
      <c r="C105" s="24"/>
      <c r="D105" s="24"/>
      <c r="E105" s="132"/>
    </row>
    <row r="106" spans="1:5" s="4" customFormat="1" ht="20.399999999999999" x14ac:dyDescent="0.3">
      <c r="A106" s="23"/>
      <c r="B106" s="23"/>
      <c r="C106" s="24"/>
      <c r="D106" s="24"/>
      <c r="E106" s="132"/>
    </row>
    <row r="107" spans="1:5" s="4" customFormat="1" ht="20.399999999999999" x14ac:dyDescent="0.3">
      <c r="A107" s="23"/>
      <c r="B107" s="23"/>
      <c r="C107" s="24"/>
      <c r="D107" s="24"/>
      <c r="E107" s="132"/>
    </row>
    <row r="108" spans="1:5" s="4" customFormat="1" ht="20.399999999999999" x14ac:dyDescent="0.3">
      <c r="A108" s="23"/>
      <c r="B108" s="23"/>
      <c r="C108" s="24"/>
      <c r="D108" s="24"/>
      <c r="E108" s="132"/>
    </row>
    <row r="109" spans="1:5" s="4" customFormat="1" ht="20.399999999999999" x14ac:dyDescent="0.3">
      <c r="A109" s="23"/>
      <c r="B109" s="23"/>
      <c r="C109" s="24"/>
      <c r="D109" s="24"/>
      <c r="E109" s="132"/>
    </row>
    <row r="110" spans="1:5" s="4" customFormat="1" ht="20.399999999999999" x14ac:dyDescent="0.3">
      <c r="A110" s="23"/>
      <c r="B110" s="23"/>
      <c r="C110" s="24"/>
      <c r="D110" s="24"/>
      <c r="E110" s="132"/>
    </row>
    <row r="111" spans="1:5" s="4" customFormat="1" ht="20.399999999999999" x14ac:dyDescent="0.3">
      <c r="A111" s="23"/>
      <c r="B111" s="23"/>
      <c r="C111" s="24"/>
      <c r="D111" s="24"/>
      <c r="E111" s="132"/>
    </row>
    <row r="112" spans="1:5" s="4" customFormat="1" ht="20.399999999999999" x14ac:dyDescent="0.3">
      <c r="A112" s="23"/>
      <c r="B112" s="23"/>
      <c r="C112" s="24"/>
      <c r="D112" s="24"/>
      <c r="E112" s="132"/>
    </row>
    <row r="113" spans="1:5" s="4" customFormat="1" ht="20.399999999999999" x14ac:dyDescent="0.3">
      <c r="A113" s="23"/>
      <c r="B113" s="23"/>
      <c r="C113" s="24"/>
      <c r="D113" s="24"/>
      <c r="E113" s="132"/>
    </row>
    <row r="114" spans="1:5" s="4" customFormat="1" ht="20.399999999999999" x14ac:dyDescent="0.3">
      <c r="A114" s="23"/>
      <c r="B114" s="23"/>
      <c r="C114" s="24"/>
      <c r="D114" s="24"/>
      <c r="E114" s="132"/>
    </row>
    <row r="115" spans="1:5" s="4" customFormat="1" ht="20.399999999999999" x14ac:dyDescent="0.3">
      <c r="A115" s="23"/>
      <c r="B115" s="23"/>
      <c r="C115" s="24"/>
      <c r="D115" s="24"/>
      <c r="E115" s="132"/>
    </row>
    <row r="116" spans="1:5" s="4" customFormat="1" ht="20.399999999999999" x14ac:dyDescent="0.3">
      <c r="A116" s="23"/>
      <c r="B116" s="23"/>
      <c r="C116" s="24"/>
      <c r="D116" s="24"/>
      <c r="E116" s="132"/>
    </row>
    <row r="117" spans="1:5" s="4" customFormat="1" ht="20.399999999999999" x14ac:dyDescent="0.3">
      <c r="A117" s="23"/>
      <c r="B117" s="23"/>
      <c r="C117" s="24"/>
      <c r="D117" s="24"/>
      <c r="E117" s="132"/>
    </row>
    <row r="118" spans="1:5" s="4" customFormat="1" ht="20.399999999999999" x14ac:dyDescent="0.3">
      <c r="A118" s="23"/>
      <c r="B118" s="23"/>
      <c r="C118" s="24"/>
      <c r="D118" s="24"/>
      <c r="E118" s="132"/>
    </row>
    <row r="119" spans="1:5" s="4" customFormat="1" ht="20.399999999999999" x14ac:dyDescent="0.3">
      <c r="A119" s="23"/>
      <c r="B119" s="23"/>
      <c r="C119" s="24"/>
      <c r="D119" s="24"/>
      <c r="E119" s="132"/>
    </row>
    <row r="120" spans="1:5" s="4" customFormat="1" ht="20.399999999999999" x14ac:dyDescent="0.3">
      <c r="A120" s="23"/>
      <c r="B120" s="23"/>
      <c r="C120" s="24"/>
      <c r="D120" s="24"/>
      <c r="E120" s="132"/>
    </row>
    <row r="121" spans="1:5" s="4" customFormat="1" ht="20.399999999999999" x14ac:dyDescent="0.3">
      <c r="A121" s="23"/>
      <c r="B121" s="23"/>
      <c r="C121" s="24"/>
      <c r="D121" s="24"/>
      <c r="E121" s="132"/>
    </row>
    <row r="122" spans="1:5" s="4" customFormat="1" ht="20.399999999999999" x14ac:dyDescent="0.3">
      <c r="A122" s="23"/>
      <c r="B122" s="23"/>
      <c r="C122" s="24"/>
      <c r="D122" s="24"/>
      <c r="E122" s="132"/>
    </row>
    <row r="123" spans="1:5" s="4" customFormat="1" ht="20.399999999999999" x14ac:dyDescent="0.3">
      <c r="A123" s="23"/>
      <c r="B123" s="23"/>
      <c r="C123" s="24"/>
      <c r="D123" s="24"/>
      <c r="E123" s="132"/>
    </row>
    <row r="124" spans="1:5" s="4" customFormat="1" ht="20.399999999999999" x14ac:dyDescent="0.3">
      <c r="A124" s="23"/>
      <c r="B124" s="23"/>
      <c r="C124" s="24"/>
      <c r="D124" s="24"/>
      <c r="E124" s="132"/>
    </row>
    <row r="125" spans="1:5" s="4" customFormat="1" ht="20.399999999999999" x14ac:dyDescent="0.3">
      <c r="A125" s="23"/>
      <c r="B125" s="23"/>
      <c r="C125" s="24"/>
      <c r="D125" s="24"/>
      <c r="E125" s="132"/>
    </row>
    <row r="126" spans="1:5" s="4" customFormat="1" ht="20.399999999999999" x14ac:dyDescent="0.3">
      <c r="A126" s="23"/>
      <c r="B126" s="23"/>
      <c r="C126" s="24"/>
      <c r="D126" s="24"/>
      <c r="E126" s="132"/>
    </row>
    <row r="127" spans="1:5" s="4" customFormat="1" ht="20.399999999999999" x14ac:dyDescent="0.3">
      <c r="A127" s="23"/>
      <c r="B127" s="23"/>
      <c r="C127" s="24"/>
      <c r="D127" s="24"/>
      <c r="E127" s="132"/>
    </row>
    <row r="128" spans="1:5" s="4" customFormat="1" ht="20.399999999999999" x14ac:dyDescent="0.3">
      <c r="A128" s="23"/>
      <c r="B128" s="23"/>
      <c r="C128" s="24"/>
      <c r="D128" s="24"/>
      <c r="E128" s="132"/>
    </row>
    <row r="129" spans="1:5" s="4" customFormat="1" ht="20.399999999999999" x14ac:dyDescent="0.3">
      <c r="A129" s="23"/>
      <c r="B129" s="23"/>
      <c r="C129" s="24"/>
      <c r="D129" s="24"/>
      <c r="E129" s="132"/>
    </row>
    <row r="130" spans="1:5" s="4" customFormat="1" ht="20.399999999999999" x14ac:dyDescent="0.3">
      <c r="A130" s="23"/>
      <c r="B130" s="23"/>
      <c r="C130" s="24"/>
      <c r="D130" s="24"/>
      <c r="E130" s="132"/>
    </row>
    <row r="131" spans="1:5" s="4" customFormat="1" ht="20.399999999999999" x14ac:dyDescent="0.3">
      <c r="A131" s="23"/>
      <c r="B131" s="23"/>
      <c r="C131" s="24"/>
      <c r="D131" s="24"/>
      <c r="E131" s="132"/>
    </row>
    <row r="132" spans="1:5" s="4" customFormat="1" ht="20.399999999999999" x14ac:dyDescent="0.3">
      <c r="A132" s="23"/>
      <c r="B132" s="23"/>
      <c r="C132" s="24"/>
      <c r="D132" s="24"/>
      <c r="E132" s="132"/>
    </row>
    <row r="133" spans="1:5" s="4" customFormat="1" ht="20.399999999999999" x14ac:dyDescent="0.3">
      <c r="A133" s="23"/>
      <c r="B133" s="23"/>
      <c r="C133" s="24"/>
      <c r="D133" s="24"/>
      <c r="E133" s="132"/>
    </row>
    <row r="134" spans="1:5" s="4" customFormat="1" ht="20.399999999999999" x14ac:dyDescent="0.3">
      <c r="A134" s="23"/>
      <c r="B134" s="23"/>
      <c r="C134" s="24"/>
      <c r="D134" s="24"/>
      <c r="E134" s="132"/>
    </row>
    <row r="135" spans="1:5" s="4" customFormat="1" ht="20.399999999999999" x14ac:dyDescent="0.3">
      <c r="A135" s="23"/>
      <c r="B135" s="23"/>
      <c r="C135" s="24"/>
      <c r="D135" s="24"/>
      <c r="E135" s="132"/>
    </row>
    <row r="136" spans="1:5" s="4" customFormat="1" ht="20.399999999999999" x14ac:dyDescent="0.3">
      <c r="A136" s="23"/>
      <c r="B136" s="23"/>
      <c r="C136" s="24"/>
      <c r="D136" s="24"/>
      <c r="E136" s="132"/>
    </row>
    <row r="137" spans="1:5" s="4" customFormat="1" ht="20.399999999999999" x14ac:dyDescent="0.3">
      <c r="A137" s="23"/>
      <c r="B137" s="23"/>
      <c r="C137" s="24"/>
      <c r="D137" s="24"/>
      <c r="E137" s="132"/>
    </row>
    <row r="138" spans="1:5" s="4" customFormat="1" ht="20.399999999999999" x14ac:dyDescent="0.3">
      <c r="A138" s="23"/>
      <c r="B138" s="23"/>
      <c r="C138" s="24"/>
      <c r="D138" s="24"/>
      <c r="E138" s="132"/>
    </row>
    <row r="139" spans="1:5" s="4" customFormat="1" ht="20.399999999999999" x14ac:dyDescent="0.3">
      <c r="A139" s="23"/>
      <c r="B139" s="23"/>
      <c r="C139" s="24"/>
      <c r="D139" s="24"/>
      <c r="E139" s="132"/>
    </row>
    <row r="140" spans="1:5" s="4" customFormat="1" ht="20.399999999999999" x14ac:dyDescent="0.3">
      <c r="A140" s="23"/>
      <c r="B140" s="23"/>
      <c r="C140" s="24"/>
      <c r="D140" s="24"/>
      <c r="E140" s="132"/>
    </row>
    <row r="141" spans="1:5" s="4" customFormat="1" ht="20.399999999999999" x14ac:dyDescent="0.3">
      <c r="A141" s="23"/>
      <c r="B141" s="23"/>
      <c r="C141" s="24"/>
      <c r="D141" s="24"/>
      <c r="E141" s="132"/>
    </row>
    <row r="142" spans="1:5" s="4" customFormat="1" ht="20.399999999999999" x14ac:dyDescent="0.3">
      <c r="A142" s="23"/>
      <c r="B142" s="23"/>
      <c r="C142" s="24"/>
      <c r="D142" s="24"/>
      <c r="E142" s="132"/>
    </row>
    <row r="143" spans="1:5" s="4" customFormat="1" ht="20.399999999999999" x14ac:dyDescent="0.3">
      <c r="A143" s="23"/>
      <c r="B143" s="23"/>
      <c r="C143" s="24"/>
      <c r="D143" s="24"/>
      <c r="E143" s="132"/>
    </row>
    <row r="144" spans="1:5" s="4" customFormat="1" ht="20.399999999999999" x14ac:dyDescent="0.3">
      <c r="A144" s="23"/>
      <c r="B144" s="23"/>
      <c r="C144" s="24"/>
      <c r="D144" s="24"/>
      <c r="E144" s="132"/>
    </row>
    <row r="145" spans="1:5" s="4" customFormat="1" ht="20.399999999999999" x14ac:dyDescent="0.3">
      <c r="A145" s="23"/>
      <c r="B145" s="23"/>
      <c r="C145" s="24"/>
      <c r="D145" s="24"/>
      <c r="E145" s="132"/>
    </row>
    <row r="146" spans="1:5" s="4" customFormat="1" ht="20.399999999999999" x14ac:dyDescent="0.3">
      <c r="A146" s="23"/>
      <c r="B146" s="23"/>
      <c r="C146" s="24"/>
      <c r="D146" s="24"/>
      <c r="E146" s="132"/>
    </row>
    <row r="147" spans="1:5" s="4" customFormat="1" ht="20.399999999999999" x14ac:dyDescent="0.3">
      <c r="A147" s="23"/>
      <c r="B147" s="23"/>
      <c r="C147" s="24"/>
      <c r="D147" s="24"/>
      <c r="E147" s="132"/>
    </row>
    <row r="148" spans="1:5" s="4" customFormat="1" ht="20.399999999999999" x14ac:dyDescent="0.3">
      <c r="A148" s="23"/>
      <c r="B148" s="23"/>
      <c r="C148" s="24"/>
      <c r="D148" s="24"/>
      <c r="E148" s="132"/>
    </row>
    <row r="149" spans="1:5" s="4" customFormat="1" ht="20.399999999999999" x14ac:dyDescent="0.3">
      <c r="A149" s="23"/>
      <c r="B149" s="23"/>
      <c r="C149" s="24"/>
      <c r="D149" s="24"/>
      <c r="E149" s="132"/>
    </row>
    <row r="150" spans="1:5" s="4" customFormat="1" ht="20.399999999999999" x14ac:dyDescent="0.3">
      <c r="A150" s="23"/>
      <c r="B150" s="23"/>
      <c r="C150" s="24"/>
      <c r="D150" s="24"/>
      <c r="E150" s="132"/>
    </row>
    <row r="151" spans="1:5" s="4" customFormat="1" ht="20.399999999999999" x14ac:dyDescent="0.3">
      <c r="A151" s="23"/>
      <c r="B151" s="23"/>
      <c r="C151" s="24"/>
      <c r="D151" s="24"/>
      <c r="E151" s="132"/>
    </row>
    <row r="152" spans="1:5" s="4" customFormat="1" ht="20.399999999999999" x14ac:dyDescent="0.3">
      <c r="A152" s="23"/>
      <c r="B152" s="23"/>
      <c r="C152" s="24"/>
      <c r="D152" s="24"/>
      <c r="E152" s="132"/>
    </row>
    <row r="153" spans="1:5" s="4" customFormat="1" ht="20.399999999999999" x14ac:dyDescent="0.3">
      <c r="A153" s="23"/>
      <c r="B153" s="23"/>
      <c r="C153" s="24"/>
      <c r="D153" s="24"/>
      <c r="E153" s="132"/>
    </row>
    <row r="154" spans="1:5" s="4" customFormat="1" ht="20.399999999999999" x14ac:dyDescent="0.3">
      <c r="A154" s="23"/>
      <c r="B154" s="23"/>
      <c r="C154" s="24"/>
      <c r="D154" s="24"/>
      <c r="E154" s="132"/>
    </row>
    <row r="155" spans="1:5" s="4" customFormat="1" ht="20.399999999999999" x14ac:dyDescent="0.3">
      <c r="A155" s="23"/>
      <c r="B155" s="23"/>
      <c r="C155" s="24"/>
      <c r="D155" s="24"/>
      <c r="E155" s="132"/>
    </row>
    <row r="156" spans="1:5" s="4" customFormat="1" ht="20.399999999999999" x14ac:dyDescent="0.3">
      <c r="A156" s="23"/>
      <c r="B156" s="23"/>
      <c r="C156" s="24"/>
      <c r="D156" s="24"/>
      <c r="E156" s="132"/>
    </row>
    <row r="157" spans="1:5" s="4" customFormat="1" ht="20.399999999999999" x14ac:dyDescent="0.3">
      <c r="A157" s="23"/>
      <c r="B157" s="23"/>
      <c r="C157" s="24"/>
      <c r="D157" s="24"/>
      <c r="E157" s="132"/>
    </row>
    <row r="158" spans="1:5" s="4" customFormat="1" ht="20.399999999999999" x14ac:dyDescent="0.3">
      <c r="A158" s="23"/>
      <c r="B158" s="23"/>
      <c r="C158" s="24"/>
      <c r="D158" s="24"/>
      <c r="E158" s="132"/>
    </row>
    <row r="159" spans="1:5" s="4" customFormat="1" ht="20.399999999999999" x14ac:dyDescent="0.3">
      <c r="A159" s="23"/>
      <c r="B159" s="23"/>
      <c r="C159" s="24"/>
      <c r="D159" s="24"/>
      <c r="E159" s="132"/>
    </row>
    <row r="160" spans="1:5" s="4" customFormat="1" ht="20.399999999999999" x14ac:dyDescent="0.3">
      <c r="A160" s="23"/>
      <c r="B160" s="23"/>
      <c r="C160" s="24"/>
      <c r="D160" s="24"/>
      <c r="E160" s="132"/>
    </row>
    <row r="161" spans="1:5" s="4" customFormat="1" ht="20.399999999999999" x14ac:dyDescent="0.3">
      <c r="A161" s="23"/>
      <c r="B161" s="23"/>
      <c r="C161" s="24"/>
      <c r="D161" s="24"/>
      <c r="E161" s="132"/>
    </row>
    <row r="162" spans="1:5" s="4" customFormat="1" ht="20.399999999999999" x14ac:dyDescent="0.3">
      <c r="A162" s="23"/>
      <c r="B162" s="23"/>
      <c r="C162" s="24"/>
      <c r="D162" s="24"/>
      <c r="E162" s="132"/>
    </row>
    <row r="163" spans="1:5" s="4" customFormat="1" ht="20.399999999999999" x14ac:dyDescent="0.3">
      <c r="A163" s="23"/>
      <c r="B163" s="23"/>
      <c r="C163" s="24"/>
      <c r="D163" s="24"/>
      <c r="E163" s="132"/>
    </row>
    <row r="164" spans="1:5" s="4" customFormat="1" ht="20.399999999999999" x14ac:dyDescent="0.3">
      <c r="A164" s="23"/>
      <c r="B164" s="23"/>
      <c r="C164" s="24"/>
      <c r="D164" s="24"/>
      <c r="E164" s="132"/>
    </row>
    <row r="165" spans="1:5" s="4" customFormat="1" ht="20.399999999999999" x14ac:dyDescent="0.3">
      <c r="A165" s="23"/>
      <c r="B165" s="23"/>
      <c r="C165" s="24"/>
      <c r="D165" s="24"/>
      <c r="E165" s="132"/>
    </row>
    <row r="166" spans="1:5" s="4" customFormat="1" ht="20.399999999999999" x14ac:dyDescent="0.3">
      <c r="A166" s="23"/>
      <c r="B166" s="23"/>
      <c r="C166" s="24"/>
      <c r="D166" s="24"/>
      <c r="E166" s="132"/>
    </row>
    <row r="167" spans="1:5" s="4" customFormat="1" ht="20.399999999999999" x14ac:dyDescent="0.3">
      <c r="A167" s="23"/>
      <c r="B167" s="23"/>
      <c r="C167" s="24"/>
      <c r="D167" s="24"/>
      <c r="E167" s="132"/>
    </row>
    <row r="168" spans="1:5" s="4" customFormat="1" ht="20.399999999999999" x14ac:dyDescent="0.3">
      <c r="A168" s="23"/>
      <c r="B168" s="23"/>
      <c r="C168" s="24"/>
      <c r="D168" s="24"/>
      <c r="E168" s="132"/>
    </row>
    <row r="169" spans="1:5" s="4" customFormat="1" ht="20.399999999999999" x14ac:dyDescent="0.3">
      <c r="A169" s="23"/>
      <c r="B169" s="23"/>
      <c r="C169" s="24"/>
      <c r="D169" s="24"/>
      <c r="E169" s="132"/>
    </row>
    <row r="170" spans="1:5" s="4" customFormat="1" ht="20.399999999999999" x14ac:dyDescent="0.3">
      <c r="A170" s="23"/>
      <c r="B170" s="23"/>
      <c r="C170" s="24"/>
      <c r="D170" s="24"/>
      <c r="E170" s="132"/>
    </row>
    <row r="171" spans="1:5" s="4" customFormat="1" ht="20.399999999999999" x14ac:dyDescent="0.3">
      <c r="A171" s="23"/>
      <c r="B171" s="23"/>
      <c r="C171" s="24"/>
      <c r="D171" s="24"/>
      <c r="E171" s="132"/>
    </row>
    <row r="172" spans="1:5" s="4" customFormat="1" ht="20.399999999999999" x14ac:dyDescent="0.3">
      <c r="A172" s="23"/>
      <c r="B172" s="23"/>
      <c r="C172" s="24"/>
      <c r="D172" s="24"/>
      <c r="E172" s="132"/>
    </row>
    <row r="173" spans="1:5" s="4" customFormat="1" ht="20.399999999999999" x14ac:dyDescent="0.3">
      <c r="A173" s="23"/>
      <c r="B173" s="23"/>
      <c r="C173" s="24"/>
      <c r="D173" s="24"/>
      <c r="E173" s="132"/>
    </row>
    <row r="174" spans="1:5" s="4" customFormat="1" ht="20.399999999999999" x14ac:dyDescent="0.3">
      <c r="A174" s="23"/>
      <c r="B174" s="23"/>
      <c r="C174" s="24"/>
      <c r="D174" s="24"/>
      <c r="E174" s="132"/>
    </row>
    <row r="175" spans="1:5" s="4" customFormat="1" ht="20.399999999999999" x14ac:dyDescent="0.3">
      <c r="A175" s="23"/>
      <c r="B175" s="23"/>
      <c r="C175" s="24"/>
      <c r="D175" s="24"/>
      <c r="E175" s="132"/>
    </row>
    <row r="176" spans="1:5" s="4" customFormat="1" ht="20.399999999999999" x14ac:dyDescent="0.3">
      <c r="A176" s="23"/>
      <c r="B176" s="23"/>
      <c r="C176" s="24"/>
      <c r="D176" s="24"/>
      <c r="E176" s="132"/>
    </row>
    <row r="177" spans="1:5" s="4" customFormat="1" ht="20.399999999999999" x14ac:dyDescent="0.3">
      <c r="A177" s="23"/>
      <c r="B177" s="23"/>
      <c r="C177" s="24"/>
      <c r="D177" s="24"/>
      <c r="E177" s="132"/>
    </row>
    <row r="178" spans="1:5" s="4" customFormat="1" ht="20.399999999999999" x14ac:dyDescent="0.3">
      <c r="A178" s="23"/>
      <c r="B178" s="23"/>
      <c r="C178" s="24"/>
      <c r="D178" s="24"/>
      <c r="E178" s="132"/>
    </row>
    <row r="179" spans="1:5" s="4" customFormat="1" ht="20.399999999999999" x14ac:dyDescent="0.3">
      <c r="A179" s="23"/>
      <c r="B179" s="23"/>
      <c r="C179" s="24"/>
      <c r="D179" s="24"/>
      <c r="E179" s="132"/>
    </row>
    <row r="180" spans="1:5" s="4" customFormat="1" ht="20.399999999999999" x14ac:dyDescent="0.3">
      <c r="A180" s="23"/>
      <c r="B180" s="23"/>
      <c r="C180" s="24"/>
      <c r="D180" s="24"/>
      <c r="E180" s="132"/>
    </row>
    <row r="181" spans="1:5" s="4" customFormat="1" ht="20.399999999999999" x14ac:dyDescent="0.3">
      <c r="A181" s="23"/>
      <c r="B181" s="23"/>
      <c r="C181" s="24"/>
      <c r="D181" s="24"/>
      <c r="E181" s="132"/>
    </row>
    <row r="182" spans="1:5" s="4" customFormat="1" ht="20.399999999999999" x14ac:dyDescent="0.3">
      <c r="A182" s="23"/>
      <c r="B182" s="23"/>
      <c r="C182" s="24"/>
      <c r="D182" s="24"/>
      <c r="E182" s="132"/>
    </row>
    <row r="183" spans="1:5" s="4" customFormat="1" ht="20.399999999999999" x14ac:dyDescent="0.3">
      <c r="A183" s="23"/>
      <c r="B183" s="23"/>
      <c r="C183" s="24"/>
      <c r="D183" s="24"/>
      <c r="E183" s="132"/>
    </row>
    <row r="184" spans="1:5" s="4" customFormat="1" ht="20.399999999999999" x14ac:dyDescent="0.3">
      <c r="A184" s="23"/>
      <c r="B184" s="23"/>
      <c r="C184" s="24"/>
      <c r="D184" s="24"/>
      <c r="E184" s="132"/>
    </row>
    <row r="185" spans="1:5" s="4" customFormat="1" ht="20.399999999999999" x14ac:dyDescent="0.3">
      <c r="A185" s="23"/>
      <c r="B185" s="23"/>
      <c r="C185" s="24"/>
      <c r="D185" s="24"/>
      <c r="E185" s="132"/>
    </row>
    <row r="186" spans="1:5" s="4" customFormat="1" ht="20.399999999999999" x14ac:dyDescent="0.3">
      <c r="A186" s="23"/>
      <c r="B186" s="23"/>
      <c r="C186" s="24"/>
      <c r="D186" s="24"/>
      <c r="E186" s="132"/>
    </row>
    <row r="187" spans="1:5" s="4" customFormat="1" ht="20.399999999999999" x14ac:dyDescent="0.3">
      <c r="A187" s="23"/>
      <c r="B187" s="23"/>
      <c r="C187" s="24"/>
      <c r="D187" s="24"/>
      <c r="E187" s="132"/>
    </row>
    <row r="188" spans="1:5" s="4" customFormat="1" ht="20.399999999999999" x14ac:dyDescent="0.3">
      <c r="A188" s="23"/>
      <c r="B188" s="23"/>
      <c r="C188" s="24"/>
      <c r="D188" s="24"/>
      <c r="E188" s="132"/>
    </row>
    <row r="189" spans="1:5" s="4" customFormat="1" ht="20.399999999999999" x14ac:dyDescent="0.3">
      <c r="A189" s="23"/>
      <c r="B189" s="23"/>
      <c r="C189" s="24"/>
      <c r="D189" s="24"/>
      <c r="E189" s="132"/>
    </row>
    <row r="190" spans="1:5" s="4" customFormat="1" ht="20.399999999999999" x14ac:dyDescent="0.3">
      <c r="A190" s="23"/>
      <c r="B190" s="23"/>
      <c r="C190" s="24"/>
      <c r="D190" s="24"/>
      <c r="E190" s="132"/>
    </row>
    <row r="191" spans="1:5" s="4" customFormat="1" ht="20.399999999999999" x14ac:dyDescent="0.3">
      <c r="A191" s="23"/>
      <c r="B191" s="23"/>
      <c r="C191" s="24"/>
      <c r="D191" s="24"/>
      <c r="E191" s="132"/>
    </row>
    <row r="192" spans="1:5" s="4" customFormat="1" ht="20.399999999999999" x14ac:dyDescent="0.3">
      <c r="A192" s="23"/>
      <c r="B192" s="23"/>
      <c r="C192" s="24"/>
      <c r="D192" s="24"/>
      <c r="E192" s="132"/>
    </row>
    <row r="193" spans="1:5" s="4" customFormat="1" ht="20.399999999999999" x14ac:dyDescent="0.3">
      <c r="A193" s="23"/>
      <c r="B193" s="23"/>
      <c r="C193" s="24"/>
      <c r="D193" s="24"/>
      <c r="E193" s="132"/>
    </row>
    <row r="194" spans="1:5" s="4" customFormat="1" ht="20.399999999999999" x14ac:dyDescent="0.3">
      <c r="A194" s="23"/>
      <c r="B194" s="23"/>
      <c r="C194" s="24"/>
      <c r="D194" s="24"/>
      <c r="E194" s="132"/>
    </row>
    <row r="195" spans="1:5" s="4" customFormat="1" ht="20.399999999999999" x14ac:dyDescent="0.3">
      <c r="A195" s="23"/>
      <c r="B195" s="23"/>
      <c r="C195" s="24"/>
      <c r="D195" s="24"/>
      <c r="E195" s="132"/>
    </row>
    <row r="196" spans="1:5" s="4" customFormat="1" ht="20.399999999999999" x14ac:dyDescent="0.3">
      <c r="A196" s="23"/>
      <c r="B196" s="23"/>
      <c r="C196" s="24"/>
      <c r="D196" s="24"/>
      <c r="E196" s="132"/>
    </row>
    <row r="197" spans="1:5" s="4" customFormat="1" ht="20.399999999999999" x14ac:dyDescent="0.3">
      <c r="A197" s="23"/>
      <c r="B197" s="23"/>
      <c r="C197" s="24"/>
      <c r="D197" s="24"/>
      <c r="E197" s="132"/>
    </row>
    <row r="198" spans="1:5" s="4" customFormat="1" ht="20.399999999999999" x14ac:dyDescent="0.3">
      <c r="A198" s="23"/>
      <c r="B198" s="23"/>
      <c r="C198" s="24"/>
      <c r="D198" s="24"/>
      <c r="E198" s="132"/>
    </row>
    <row r="199" spans="1:5" s="4" customFormat="1" ht="20.399999999999999" x14ac:dyDescent="0.3">
      <c r="A199" s="23"/>
      <c r="B199" s="23"/>
      <c r="C199" s="24"/>
      <c r="D199" s="24"/>
      <c r="E199" s="132"/>
    </row>
    <row r="200" spans="1:5" s="4" customFormat="1" ht="20.399999999999999" x14ac:dyDescent="0.3">
      <c r="A200" s="23"/>
      <c r="B200" s="23"/>
      <c r="C200" s="24"/>
      <c r="D200" s="24"/>
      <c r="E200" s="132"/>
    </row>
    <row r="201" spans="1:5" s="4" customFormat="1" ht="20.399999999999999" x14ac:dyDescent="0.3">
      <c r="A201" s="23"/>
      <c r="B201" s="23"/>
      <c r="C201" s="24"/>
      <c r="D201" s="24"/>
      <c r="E201" s="132"/>
    </row>
    <row r="202" spans="1:5" s="4" customFormat="1" ht="20.399999999999999" x14ac:dyDescent="0.3">
      <c r="A202" s="23"/>
      <c r="B202" s="23"/>
      <c r="C202" s="24"/>
      <c r="D202" s="24"/>
      <c r="E202" s="132"/>
    </row>
    <row r="203" spans="1:5" s="4" customFormat="1" ht="20.399999999999999" x14ac:dyDescent="0.3">
      <c r="A203" s="23"/>
      <c r="B203" s="23"/>
      <c r="C203" s="24"/>
      <c r="D203" s="24"/>
      <c r="E203" s="132"/>
    </row>
    <row r="204" spans="1:5" s="4" customFormat="1" ht="20.399999999999999" x14ac:dyDescent="0.3">
      <c r="A204" s="23"/>
      <c r="B204" s="23"/>
      <c r="C204" s="24"/>
      <c r="D204" s="24"/>
      <c r="E204" s="132"/>
    </row>
    <row r="205" spans="1:5" s="4" customFormat="1" ht="20.399999999999999" x14ac:dyDescent="0.3">
      <c r="A205" s="23"/>
      <c r="B205" s="23"/>
      <c r="C205" s="24"/>
      <c r="D205" s="24"/>
      <c r="E205" s="132"/>
    </row>
    <row r="206" spans="1:5" s="4" customFormat="1" ht="20.399999999999999" x14ac:dyDescent="0.3">
      <c r="A206" s="23"/>
      <c r="B206" s="23"/>
      <c r="C206" s="24"/>
      <c r="D206" s="24"/>
      <c r="E206" s="132"/>
    </row>
    <row r="207" spans="1:5" s="4" customFormat="1" ht="20.399999999999999" x14ac:dyDescent="0.3">
      <c r="A207" s="23"/>
      <c r="B207" s="23"/>
      <c r="C207" s="24"/>
      <c r="D207" s="24"/>
      <c r="E207" s="132"/>
    </row>
    <row r="208" spans="1:5" s="4" customFormat="1" ht="20.399999999999999" x14ac:dyDescent="0.3">
      <c r="A208" s="23"/>
      <c r="B208" s="23"/>
      <c r="C208" s="24"/>
      <c r="D208" s="24"/>
      <c r="E208" s="132"/>
    </row>
    <row r="209" spans="1:5" s="4" customFormat="1" ht="20.399999999999999" x14ac:dyDescent="0.3">
      <c r="A209" s="23"/>
      <c r="B209" s="23"/>
      <c r="C209" s="24"/>
      <c r="D209" s="24"/>
      <c r="E209" s="132"/>
    </row>
    <row r="210" spans="1:5" s="4" customFormat="1" ht="20.399999999999999" x14ac:dyDescent="0.3">
      <c r="A210" s="23"/>
      <c r="B210" s="23"/>
      <c r="C210" s="24"/>
      <c r="D210" s="24"/>
      <c r="E210" s="132"/>
    </row>
    <row r="211" spans="1:5" s="4" customFormat="1" ht="20.399999999999999" x14ac:dyDescent="0.3">
      <c r="A211" s="23"/>
      <c r="B211" s="23"/>
      <c r="C211" s="24"/>
      <c r="D211" s="24"/>
      <c r="E211" s="132"/>
    </row>
    <row r="212" spans="1:5" s="4" customFormat="1" ht="20.399999999999999" x14ac:dyDescent="0.3">
      <c r="A212" s="23"/>
      <c r="B212" s="23"/>
      <c r="C212" s="24"/>
      <c r="D212" s="24"/>
      <c r="E212" s="132"/>
    </row>
    <row r="213" spans="1:5" s="4" customFormat="1" ht="20.399999999999999" x14ac:dyDescent="0.3">
      <c r="A213" s="23"/>
      <c r="B213" s="23"/>
      <c r="C213" s="24"/>
      <c r="D213" s="24"/>
      <c r="E213" s="132"/>
    </row>
    <row r="214" spans="1:5" s="4" customFormat="1" ht="20.399999999999999" x14ac:dyDescent="0.3">
      <c r="A214" s="23"/>
      <c r="B214" s="23"/>
      <c r="C214" s="24"/>
      <c r="D214" s="24"/>
      <c r="E214" s="132"/>
    </row>
    <row r="215" spans="1:5" s="4" customFormat="1" ht="20.399999999999999" x14ac:dyDescent="0.3">
      <c r="A215" s="23"/>
      <c r="B215" s="23"/>
      <c r="C215" s="24"/>
      <c r="D215" s="24"/>
      <c r="E215" s="132"/>
    </row>
    <row r="216" spans="1:5" s="4" customFormat="1" ht="20.399999999999999" x14ac:dyDescent="0.3">
      <c r="A216" s="23"/>
      <c r="B216" s="23"/>
      <c r="C216" s="24"/>
      <c r="D216" s="24"/>
      <c r="E216" s="132"/>
    </row>
    <row r="217" spans="1:5" s="4" customFormat="1" ht="20.399999999999999" x14ac:dyDescent="0.3">
      <c r="A217" s="23"/>
      <c r="B217" s="23"/>
      <c r="C217" s="24"/>
      <c r="D217" s="24"/>
      <c r="E217" s="132"/>
    </row>
    <row r="218" spans="1:5" s="4" customFormat="1" ht="20.399999999999999" x14ac:dyDescent="0.3">
      <c r="A218" s="23"/>
      <c r="B218" s="23"/>
      <c r="C218" s="24"/>
      <c r="D218" s="24"/>
      <c r="E218" s="132"/>
    </row>
    <row r="219" spans="1:5" s="4" customFormat="1" ht="20.399999999999999" x14ac:dyDescent="0.3">
      <c r="A219" s="23"/>
      <c r="B219" s="23"/>
      <c r="C219" s="24"/>
      <c r="D219" s="24"/>
      <c r="E219" s="132"/>
    </row>
    <row r="220" spans="1:5" s="4" customFormat="1" ht="20.399999999999999" x14ac:dyDescent="0.3">
      <c r="A220" s="23"/>
      <c r="B220" s="23"/>
      <c r="C220" s="24"/>
      <c r="D220" s="24"/>
      <c r="E220" s="132"/>
    </row>
    <row r="221" spans="1:5" s="4" customFormat="1" ht="20.399999999999999" x14ac:dyDescent="0.3">
      <c r="A221" s="23"/>
      <c r="B221" s="23"/>
      <c r="C221" s="24"/>
      <c r="D221" s="24"/>
      <c r="E221" s="132"/>
    </row>
    <row r="222" spans="1:5" s="4" customFormat="1" ht="20.399999999999999" x14ac:dyDescent="0.3">
      <c r="A222" s="23"/>
      <c r="B222" s="23"/>
      <c r="C222" s="24"/>
      <c r="D222" s="24"/>
      <c r="E222" s="132"/>
    </row>
    <row r="223" spans="1:5" s="4" customFormat="1" ht="20.399999999999999" x14ac:dyDescent="0.3">
      <c r="A223" s="23"/>
      <c r="B223" s="23"/>
      <c r="C223" s="24"/>
      <c r="D223" s="24"/>
      <c r="E223" s="132"/>
    </row>
    <row r="224" spans="1:5" s="4" customFormat="1" ht="20.399999999999999" x14ac:dyDescent="0.3">
      <c r="A224" s="23"/>
      <c r="B224" s="23"/>
      <c r="C224" s="24"/>
      <c r="D224" s="24"/>
      <c r="E224" s="132"/>
    </row>
    <row r="225" spans="1:7" s="4" customFormat="1" ht="20.399999999999999" x14ac:dyDescent="0.3">
      <c r="A225" s="23"/>
      <c r="B225" s="23"/>
      <c r="C225" s="24"/>
      <c r="D225" s="24"/>
      <c r="E225" s="132"/>
    </row>
    <row r="226" spans="1:7" s="4" customFormat="1" ht="20.399999999999999" x14ac:dyDescent="0.3">
      <c r="A226" s="23"/>
      <c r="B226" s="23"/>
      <c r="C226" s="24"/>
      <c r="D226" s="24"/>
      <c r="E226" s="132"/>
    </row>
    <row r="227" spans="1:7" s="4" customFormat="1" ht="20.399999999999999" x14ac:dyDescent="0.3">
      <c r="A227" s="23"/>
      <c r="B227" s="23"/>
      <c r="C227" s="24"/>
      <c r="D227" s="24"/>
      <c r="E227" s="132"/>
    </row>
    <row r="228" spans="1:7" s="4" customFormat="1" ht="20.399999999999999" x14ac:dyDescent="0.3">
      <c r="A228" s="23"/>
      <c r="B228" s="23"/>
      <c r="C228" s="24"/>
      <c r="D228" s="24"/>
      <c r="E228" s="132"/>
    </row>
    <row r="229" spans="1:7" s="4" customFormat="1" ht="20.399999999999999" x14ac:dyDescent="0.3">
      <c r="A229" s="23"/>
      <c r="B229" s="23"/>
      <c r="C229" s="24"/>
      <c r="D229" s="24"/>
      <c r="E229" s="132"/>
    </row>
    <row r="230" spans="1:7" s="4" customFormat="1" ht="20.399999999999999" x14ac:dyDescent="0.3">
      <c r="A230" s="23"/>
      <c r="B230" s="23"/>
      <c r="C230" s="24"/>
      <c r="D230" s="24"/>
      <c r="E230" s="132"/>
    </row>
    <row r="231" spans="1:7" ht="20.399999999999999" x14ac:dyDescent="0.3">
      <c r="A231" s="23"/>
      <c r="B231" s="26"/>
      <c r="C231" s="27"/>
      <c r="D231" s="27"/>
    </row>
    <row r="232" spans="1:7" ht="20.399999999999999" x14ac:dyDescent="0.3">
      <c r="A232" s="23"/>
      <c r="B232" s="26"/>
      <c r="C232" s="27"/>
      <c r="D232" s="27"/>
    </row>
    <row r="233" spans="1:7" ht="20.399999999999999" x14ac:dyDescent="0.3">
      <c r="A233" s="23"/>
      <c r="B233" s="26"/>
      <c r="C233" s="27"/>
      <c r="D233" s="27"/>
    </row>
    <row r="234" spans="1:7" ht="20.399999999999999" x14ac:dyDescent="0.3">
      <c r="A234" s="23"/>
      <c r="B234" s="26"/>
      <c r="C234" s="27"/>
      <c r="D234" s="27"/>
    </row>
    <row r="235" spans="1:7" ht="20.399999999999999" x14ac:dyDescent="0.3">
      <c r="A235" s="23"/>
      <c r="B235" s="26"/>
      <c r="C235" s="27"/>
      <c r="D235" s="27"/>
    </row>
    <row r="236" spans="1:7" x14ac:dyDescent="0.3">
      <c r="A236" s="4"/>
      <c r="B236" s="26"/>
      <c r="C236" s="26"/>
      <c r="D236" s="26"/>
    </row>
    <row r="237" spans="1:7" ht="20.399999999999999" x14ac:dyDescent="0.3">
      <c r="A237" s="4"/>
      <c r="B237" s="28" t="s">
        <v>436</v>
      </c>
      <c r="C237" s="28" t="s">
        <v>437</v>
      </c>
      <c r="D237" t="s">
        <v>436</v>
      </c>
      <c r="E237" s="128" t="s">
        <v>437</v>
      </c>
    </row>
    <row r="238" spans="1:7" ht="21" x14ac:dyDescent="0.4">
      <c r="A238" s="4"/>
      <c r="B238" s="29" t="s">
        <v>438</v>
      </c>
      <c r="C238" s="29" t="s">
        <v>439</v>
      </c>
      <c r="D238" t="s">
        <v>438</v>
      </c>
      <c r="F238" t="s">
        <v>438</v>
      </c>
      <c r="G238" t="e">
        <f>IF(NOT(ISERROR(MATCH(F238,_xlfn.ANCHORARRAY(B249),0))),#REF!&amp;"Por favor no seleccionar los criterios de impacto",F238)</f>
        <v>#REF!</v>
      </c>
    </row>
    <row r="239" spans="1:7" ht="21" x14ac:dyDescent="0.4">
      <c r="A239" s="4"/>
      <c r="B239" s="29" t="s">
        <v>438</v>
      </c>
      <c r="C239" s="29" t="s">
        <v>394</v>
      </c>
      <c r="E239" s="128" t="s">
        <v>439</v>
      </c>
    </row>
    <row r="240" spans="1:7" ht="21" x14ac:dyDescent="0.4">
      <c r="A240" s="4"/>
      <c r="B240" s="29" t="s">
        <v>438</v>
      </c>
      <c r="C240" s="29" t="s">
        <v>398</v>
      </c>
      <c r="E240" s="128" t="s">
        <v>394</v>
      </c>
    </row>
    <row r="241" spans="1:5" ht="21" x14ac:dyDescent="0.4">
      <c r="A241" s="4"/>
      <c r="B241" s="29" t="s">
        <v>438</v>
      </c>
      <c r="C241" s="29" t="s">
        <v>402</v>
      </c>
      <c r="E241" s="128" t="s">
        <v>398</v>
      </c>
    </row>
    <row r="242" spans="1:5" ht="21" x14ac:dyDescent="0.4">
      <c r="A242" s="4"/>
      <c r="B242" s="29" t="s">
        <v>438</v>
      </c>
      <c r="C242" s="29" t="s">
        <v>406</v>
      </c>
      <c r="E242" s="128" t="s">
        <v>402</v>
      </c>
    </row>
    <row r="243" spans="1:5" ht="21" x14ac:dyDescent="0.4">
      <c r="A243" s="4"/>
      <c r="B243" s="29" t="s">
        <v>388</v>
      </c>
      <c r="C243" s="29" t="s">
        <v>392</v>
      </c>
      <c r="E243" s="128" t="s">
        <v>406</v>
      </c>
    </row>
    <row r="244" spans="1:5" ht="21" x14ac:dyDescent="0.4">
      <c r="A244" s="4"/>
      <c r="B244" s="29" t="s">
        <v>388</v>
      </c>
      <c r="C244" s="29" t="s">
        <v>440</v>
      </c>
      <c r="D244" t="s">
        <v>388</v>
      </c>
    </row>
    <row r="245" spans="1:5" ht="21" x14ac:dyDescent="0.4">
      <c r="A245" s="4"/>
      <c r="B245" s="29" t="s">
        <v>388</v>
      </c>
      <c r="C245" s="29" t="s">
        <v>399</v>
      </c>
      <c r="E245" s="128" t="s">
        <v>392</v>
      </c>
    </row>
    <row r="246" spans="1:5" ht="21" x14ac:dyDescent="0.4">
      <c r="A246" s="4"/>
      <c r="B246" s="29" t="s">
        <v>388</v>
      </c>
      <c r="C246" s="29" t="s">
        <v>441</v>
      </c>
      <c r="E246" s="128" t="s">
        <v>440</v>
      </c>
    </row>
    <row r="247" spans="1:5" ht="21" x14ac:dyDescent="0.4">
      <c r="A247" s="4"/>
      <c r="B247" s="29" t="s">
        <v>388</v>
      </c>
      <c r="C247" s="29" t="s">
        <v>407</v>
      </c>
      <c r="E247" s="128" t="s">
        <v>399</v>
      </c>
    </row>
    <row r="248" spans="1:5" x14ac:dyDescent="0.3">
      <c r="A248" s="4"/>
      <c r="B248" s="30"/>
      <c r="C248" s="30"/>
      <c r="E248" s="128" t="s">
        <v>441</v>
      </c>
    </row>
    <row r="249" spans="1:5" x14ac:dyDescent="0.3">
      <c r="A249" s="4"/>
      <c r="B249" s="30" t="str" cm="1">
        <f t="array" ref="B249:B251">_xlfn.UNIQUE(Tabla1[[#All],[Criterios]])</f>
        <v>Criterios</v>
      </c>
      <c r="C249" s="30"/>
      <c r="E249" s="128" t="s">
        <v>407</v>
      </c>
    </row>
    <row r="250" spans="1:5" x14ac:dyDescent="0.3">
      <c r="A250" s="4"/>
      <c r="B250" s="30" t="str">
        <v>Afectación Económica o presupuestal</v>
      </c>
      <c r="C250" s="30"/>
    </row>
    <row r="251" spans="1:5" x14ac:dyDescent="0.3">
      <c r="B251" s="30" t="str">
        <v>Pérdida Reputacional</v>
      </c>
      <c r="C251" s="30"/>
    </row>
    <row r="252" spans="1:5" x14ac:dyDescent="0.3">
      <c r="B252" s="31"/>
      <c r="C252" s="31"/>
    </row>
    <row r="253" spans="1:5" x14ac:dyDescent="0.3">
      <c r="B253" s="31"/>
      <c r="C253" s="31"/>
    </row>
    <row r="254" spans="1:5" x14ac:dyDescent="0.3">
      <c r="B254" s="31"/>
      <c r="C254" s="31"/>
    </row>
    <row r="255" spans="1:5" x14ac:dyDescent="0.3">
      <c r="B255" s="31"/>
      <c r="C255" s="31"/>
      <c r="D255" s="31"/>
    </row>
    <row r="256" spans="1:5" x14ac:dyDescent="0.3">
      <c r="B256" s="31"/>
      <c r="C256" s="31"/>
      <c r="D256" s="31"/>
    </row>
    <row r="257" spans="2:4" x14ac:dyDescent="0.3">
      <c r="B257" s="31"/>
      <c r="C257" s="31"/>
      <c r="D257" s="31"/>
    </row>
    <row r="258" spans="2:4" x14ac:dyDescent="0.3">
      <c r="B258" s="31"/>
      <c r="C258" s="31"/>
      <c r="D258" s="31"/>
    </row>
    <row r="259" spans="2:4" x14ac:dyDescent="0.3">
      <c r="B259" s="31"/>
      <c r="C259" s="31"/>
      <c r="D259" s="31"/>
    </row>
    <row r="260" spans="2:4" x14ac:dyDescent="0.3">
      <c r="B260" s="31"/>
      <c r="C260" s="31"/>
      <c r="D260" s="31"/>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heetViews>
  <sheetFormatPr baseColWidth="10" defaultColWidth="14.33203125" defaultRowHeight="13.8" x14ac:dyDescent="0.3"/>
  <cols>
    <col min="1" max="2" width="14.33203125" style="32"/>
    <col min="3" max="3" width="17" style="32" customWidth="1"/>
    <col min="4" max="4" width="14.33203125" style="32"/>
    <col min="5" max="5" width="46" style="32" customWidth="1"/>
    <col min="6" max="16384" width="14.33203125" style="32"/>
  </cols>
  <sheetData>
    <row r="1" spans="2:11" ht="24" customHeight="1" thickBot="1" x14ac:dyDescent="0.35">
      <c r="B1" s="384" t="s">
        <v>442</v>
      </c>
      <c r="C1" s="385"/>
      <c r="D1" s="385"/>
      <c r="E1" s="385"/>
      <c r="F1" s="386"/>
    </row>
    <row r="2" spans="2:11" ht="16.2" thickBot="1" x14ac:dyDescent="0.35">
      <c r="B2" s="33"/>
      <c r="C2" s="33"/>
      <c r="D2" s="33"/>
      <c r="E2" s="33"/>
      <c r="F2" s="33"/>
      <c r="I2" s="135"/>
      <c r="J2" s="142" t="s">
        <v>343</v>
      </c>
      <c r="K2" s="142" t="s">
        <v>245</v>
      </c>
    </row>
    <row r="3" spans="2:11" ht="16.2" thickBot="1" x14ac:dyDescent="0.35">
      <c r="B3" s="387" t="s">
        <v>443</v>
      </c>
      <c r="C3" s="388"/>
      <c r="D3" s="388"/>
      <c r="E3" s="34" t="s">
        <v>444</v>
      </c>
      <c r="F3" s="35" t="s">
        <v>445</v>
      </c>
      <c r="I3" s="141" t="s">
        <v>244</v>
      </c>
      <c r="J3" s="137">
        <v>0.5</v>
      </c>
      <c r="K3" s="137">
        <v>0.45</v>
      </c>
    </row>
    <row r="4" spans="2:11" ht="31.2" x14ac:dyDescent="0.3">
      <c r="B4" s="389" t="s">
        <v>446</v>
      </c>
      <c r="C4" s="391" t="s">
        <v>229</v>
      </c>
      <c r="D4" s="36" t="s">
        <v>244</v>
      </c>
      <c r="E4" s="37" t="s">
        <v>447</v>
      </c>
      <c r="F4" s="38">
        <v>0.25</v>
      </c>
      <c r="I4" s="142" t="s">
        <v>267</v>
      </c>
      <c r="J4" s="137">
        <v>0.4</v>
      </c>
      <c r="K4" s="137">
        <v>0.35</v>
      </c>
    </row>
    <row r="5" spans="2:11" ht="46.8" x14ac:dyDescent="0.3">
      <c r="B5" s="390"/>
      <c r="C5" s="392"/>
      <c r="D5" s="39" t="s">
        <v>267</v>
      </c>
      <c r="E5" s="40" t="s">
        <v>448</v>
      </c>
      <c r="F5" s="41">
        <v>0.15</v>
      </c>
      <c r="I5" s="142" t="s">
        <v>309</v>
      </c>
      <c r="J5" s="137">
        <v>0.35</v>
      </c>
      <c r="K5" s="137">
        <v>0.3</v>
      </c>
    </row>
    <row r="6" spans="2:11" ht="46.8" x14ac:dyDescent="0.3">
      <c r="B6" s="390"/>
      <c r="C6" s="392"/>
      <c r="D6" s="39" t="s">
        <v>309</v>
      </c>
      <c r="E6" s="40" t="s">
        <v>449</v>
      </c>
      <c r="F6" s="41">
        <v>0.1</v>
      </c>
    </row>
    <row r="7" spans="2:11" ht="62.4" x14ac:dyDescent="0.3">
      <c r="B7" s="390"/>
      <c r="C7" s="392" t="s">
        <v>230</v>
      </c>
      <c r="D7" s="39" t="s">
        <v>343</v>
      </c>
      <c r="E7" s="40" t="s">
        <v>450</v>
      </c>
      <c r="F7" s="41">
        <v>0.25</v>
      </c>
      <c r="G7" s="136"/>
    </row>
    <row r="8" spans="2:11" ht="31.2" x14ac:dyDescent="0.3">
      <c r="B8" s="390"/>
      <c r="C8" s="392"/>
      <c r="D8" s="39" t="s">
        <v>245</v>
      </c>
      <c r="E8" s="40" t="s">
        <v>451</v>
      </c>
      <c r="F8" s="41">
        <v>0.2</v>
      </c>
      <c r="G8" s="136"/>
    </row>
    <row r="9" spans="2:11" ht="46.8" x14ac:dyDescent="0.3">
      <c r="B9" s="390" t="s">
        <v>452</v>
      </c>
      <c r="C9" s="392" t="s">
        <v>232</v>
      </c>
      <c r="D9" s="39" t="s">
        <v>246</v>
      </c>
      <c r="E9" s="40" t="s">
        <v>453</v>
      </c>
      <c r="F9" s="42" t="s">
        <v>454</v>
      </c>
    </row>
    <row r="10" spans="2:11" ht="46.8" x14ac:dyDescent="0.3">
      <c r="B10" s="390"/>
      <c r="C10" s="392"/>
      <c r="D10" s="39" t="s">
        <v>455</v>
      </c>
      <c r="E10" s="40" t="s">
        <v>456</v>
      </c>
      <c r="F10" s="42" t="s">
        <v>454</v>
      </c>
    </row>
    <row r="11" spans="2:11" ht="46.8" x14ac:dyDescent="0.3">
      <c r="B11" s="390"/>
      <c r="C11" s="392" t="s">
        <v>233</v>
      </c>
      <c r="D11" s="39" t="s">
        <v>247</v>
      </c>
      <c r="E11" s="40" t="s">
        <v>457</v>
      </c>
      <c r="F11" s="42" t="s">
        <v>454</v>
      </c>
    </row>
    <row r="12" spans="2:11" ht="46.8" x14ac:dyDescent="0.3">
      <c r="B12" s="390"/>
      <c r="C12" s="392"/>
      <c r="D12" s="39" t="s">
        <v>291</v>
      </c>
      <c r="E12" s="40" t="s">
        <v>458</v>
      </c>
      <c r="F12" s="42" t="s">
        <v>454</v>
      </c>
    </row>
    <row r="13" spans="2:11" ht="31.2" x14ac:dyDescent="0.3">
      <c r="B13" s="390"/>
      <c r="C13" s="392" t="s">
        <v>234</v>
      </c>
      <c r="D13" s="39" t="s">
        <v>248</v>
      </c>
      <c r="E13" s="40" t="s">
        <v>459</v>
      </c>
      <c r="F13" s="42" t="s">
        <v>454</v>
      </c>
    </row>
    <row r="14" spans="2:11" ht="16.2" thickBot="1" x14ac:dyDescent="0.35">
      <c r="B14" s="393"/>
      <c r="C14" s="394"/>
      <c r="D14" s="43" t="s">
        <v>312</v>
      </c>
      <c r="E14" s="44" t="s">
        <v>460</v>
      </c>
      <c r="F14" s="45" t="s">
        <v>454</v>
      </c>
    </row>
    <row r="15" spans="2:11" ht="49.5" customHeight="1" x14ac:dyDescent="0.3">
      <c r="B15" s="383" t="s">
        <v>461</v>
      </c>
      <c r="C15" s="383"/>
      <c r="D15" s="383"/>
      <c r="E15" s="383"/>
      <c r="F15" s="383"/>
    </row>
    <row r="16" spans="2:11" ht="27" customHeight="1" x14ac:dyDescent="0.3">
      <c r="B16" s="46"/>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CC7305D4FD7144BCFC38F50FC57305" ma:contentTypeVersion="14" ma:contentTypeDescription="Crear nuevo documento." ma:contentTypeScope="" ma:versionID="2f7630fbdd959923bdd3ac339bcebd92">
  <xsd:schema xmlns:xsd="http://www.w3.org/2001/XMLSchema" xmlns:xs="http://www.w3.org/2001/XMLSchema" xmlns:p="http://schemas.microsoft.com/office/2006/metadata/properties" xmlns:ns3="8bea89d8-28ff-4dc4-bcf5-18089f0195c8" xmlns:ns4="9b9e9616-b32e-423c-8d14-9939fba891b6" targetNamespace="http://schemas.microsoft.com/office/2006/metadata/properties" ma:root="true" ma:fieldsID="5b16b55557d91dcc8fdbed521ad27c46" ns3:_="" ns4:_="">
    <xsd:import namespace="8bea89d8-28ff-4dc4-bcf5-18089f0195c8"/>
    <xsd:import namespace="9b9e9616-b32e-423c-8d14-9939fba891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a89d8-28ff-4dc4-bcf5-18089f0195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9e9616-b32e-423c-8d14-9939fba891b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D233AA-9034-4AB5-8558-8CE414E2B3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a89d8-28ff-4dc4-bcf5-18089f0195c8"/>
    <ds:schemaRef ds:uri="9b9e9616-b32e-423c-8d14-9939fba89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1E6E6F-0FBD-424B-92CE-6D0E70668968}">
  <ds:schemaRefs>
    <ds:schemaRef ds:uri="http://schemas.microsoft.com/sharepoint/v3/contenttype/forms"/>
  </ds:schemaRefs>
</ds:datastoreItem>
</file>

<file path=customXml/itemProps3.xml><?xml version="1.0" encoding="utf-8"?>
<ds:datastoreItem xmlns:ds="http://schemas.openxmlformats.org/officeDocument/2006/customXml" ds:itemID="{E093F717-700D-4925-A933-63ED044E8066}">
  <ds:schemaRefs>
    <ds:schemaRef ds:uri="9b9e9616-b32e-423c-8d14-9939fba891b6"/>
    <ds:schemaRef ds:uri="http://schemas.microsoft.com/office/2006/documentManagement/types"/>
    <ds:schemaRef ds:uri="http://www.w3.org/XML/1998/namespace"/>
    <ds:schemaRef ds:uri="http://schemas.microsoft.com/office/infopath/2007/PartnerControls"/>
    <ds:schemaRef ds:uri="8bea89d8-28ff-4dc4-bcf5-18089f0195c8"/>
    <ds:schemaRef ds:uri="http://purl.org/dc/terms/"/>
    <ds:schemaRef ds:uri="http://purl.org/dc/dcmityp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Nelson Reinaldo Rincon Bernal</cp:lastModifiedBy>
  <cp:revision/>
  <dcterms:created xsi:type="dcterms:W3CDTF">2021-04-16T16:11:31Z</dcterms:created>
  <dcterms:modified xsi:type="dcterms:W3CDTF">2022-02-14T16:08:21Z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0x010100EDCC7305D4FD7144BCFC38F50FC57305</vt:lpwstr>
  </property>
</Properties>
</file>