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hidePivotFieldList="1" defaultThemeVersion="166925"/>
  <mc:AlternateContent xmlns:mc="http://schemas.openxmlformats.org/markup-compatibility/2006">
    <mc:Choice Requires="x15">
      <x15ac:absPath xmlns:x15ac="http://schemas.microsoft.com/office/spreadsheetml/2010/11/ac" url="C:\Users\USUARIO\Downloads\"/>
    </mc:Choice>
  </mc:AlternateContent>
  <xr:revisionPtr revIDLastSave="0" documentId="13_ncr:1_{6A519A7F-1632-4CF5-9A63-BBCFFDFA6DCD}" xr6:coauthVersionLast="47" xr6:coauthVersionMax="47" xr10:uidLastSave="{00000000-0000-0000-0000-000000000000}"/>
  <bookViews>
    <workbookView xWindow="-5070" yWindow="-16320" windowWidth="38640" windowHeight="15840" firstSheet="1" activeTab="4" xr2:uid="{3E3DCF31-E9A4-4BF8-A2F1-A5D8E6F10397}"/>
  </bookViews>
  <sheets>
    <sheet name="Presentacion " sheetId="10" r:id="rId1"/>
    <sheet name="Análisis de Contexto " sheetId="12" r:id="rId2"/>
    <sheet name="Estrategias" sheetId="11" r:id="rId3"/>
    <sheet name="Instructivo" sheetId="20" r:id="rId4"/>
    <sheet name="Mapa Final" sheetId="1" r:id="rId5"/>
    <sheet name="Clasificación Riesgo" sheetId="4" r:id="rId6"/>
    <sheet name="Tabla probabilidad" sheetId="5" r:id="rId7"/>
    <sheet name="Tabla Impacto " sheetId="21" r:id="rId8"/>
    <sheet name="Hoja1" sheetId="13" state="hidden" r:id="rId9"/>
    <sheet name="LISTA" sheetId="2" state="hidden" r:id="rId10"/>
    <sheet name="Tabla Valoración de Controles" sheetId="7" r:id="rId11"/>
    <sheet name="Matriz de Calor" sheetId="15" r:id="rId12"/>
    <sheet name="Seguimiento 1 Trimestre" sheetId="16" r:id="rId13"/>
    <sheet name="Seguimiento 2 Trimestre" sheetId="22" r:id="rId14"/>
    <sheet name="Seguimiento 3 Trimestre" sheetId="23" r:id="rId15"/>
    <sheet name="Seguimiento 4 Trimestre" sheetId="24" r:id="rId16"/>
  </sheets>
  <externalReferences>
    <externalReference r:id="rId17"/>
    <externalReference r:id="rId18"/>
  </externalReferences>
  <definedNames>
    <definedName name="Data">'[1]Tabla de Valoración'!$I$2:$L$5</definedName>
    <definedName name="Diseño">'[1]Tabla de Valoración'!$I$2:$I$5</definedName>
    <definedName name="Ejecución">'[1]Tabla de Valoración'!$I$2:$L$2</definedName>
    <definedName name="Posibilidad">[2]Hoja2!$H$3:$H$7</definedName>
  </definedNames>
  <calcPr calcId="191029"/>
  <pivotCaches>
    <pivotCache cacheId="0" r:id="rId1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55" i="24" l="1"/>
  <c r="M55" i="24"/>
  <c r="L55" i="24"/>
  <c r="K55" i="24"/>
  <c r="J55" i="24"/>
  <c r="I55" i="24"/>
  <c r="H55" i="24"/>
  <c r="G55" i="24"/>
  <c r="F55" i="24"/>
  <c r="E55" i="24"/>
  <c r="D55" i="24"/>
  <c r="C55" i="24"/>
  <c r="B55" i="24"/>
  <c r="A55" i="24"/>
  <c r="N50" i="24"/>
  <c r="K50" i="24"/>
  <c r="H50" i="24"/>
  <c r="G50" i="24"/>
  <c r="F50" i="24"/>
  <c r="E50" i="24"/>
  <c r="D50" i="24"/>
  <c r="C50" i="24"/>
  <c r="B50" i="24"/>
  <c r="A50" i="24"/>
  <c r="N45" i="24"/>
  <c r="M45" i="24"/>
  <c r="L45" i="24"/>
  <c r="K45" i="24"/>
  <c r="J45" i="24"/>
  <c r="I45" i="24"/>
  <c r="H45" i="24"/>
  <c r="G45" i="24"/>
  <c r="F45" i="24"/>
  <c r="E45" i="24"/>
  <c r="D45" i="24"/>
  <c r="C45" i="24"/>
  <c r="B45" i="24"/>
  <c r="A45" i="24"/>
  <c r="N40" i="24"/>
  <c r="M40" i="24"/>
  <c r="L40" i="24"/>
  <c r="K40" i="24"/>
  <c r="J40" i="24"/>
  <c r="I40" i="24"/>
  <c r="H40" i="24"/>
  <c r="G40" i="24"/>
  <c r="F40" i="24"/>
  <c r="E40" i="24"/>
  <c r="D40" i="24"/>
  <c r="C40" i="24"/>
  <c r="B40" i="24"/>
  <c r="A40" i="24"/>
  <c r="N35" i="24"/>
  <c r="M35" i="24"/>
  <c r="L35" i="24"/>
  <c r="K35" i="24"/>
  <c r="J35" i="24"/>
  <c r="I35" i="24"/>
  <c r="H35" i="24"/>
  <c r="G35" i="24"/>
  <c r="F35" i="24"/>
  <c r="E35" i="24"/>
  <c r="D35" i="24"/>
  <c r="C35" i="24"/>
  <c r="B35" i="24"/>
  <c r="A35" i="24"/>
  <c r="N30" i="24"/>
  <c r="M30" i="24"/>
  <c r="L30" i="24"/>
  <c r="K30" i="24"/>
  <c r="J30" i="24"/>
  <c r="I30" i="24"/>
  <c r="H30" i="24"/>
  <c r="G30" i="24"/>
  <c r="F30" i="24"/>
  <c r="E30" i="24"/>
  <c r="D30" i="24"/>
  <c r="C30" i="24"/>
  <c r="B30" i="24"/>
  <c r="A30" i="24"/>
  <c r="N25" i="24"/>
  <c r="M25" i="24"/>
  <c r="L25" i="24"/>
  <c r="K25" i="24"/>
  <c r="J25" i="24"/>
  <c r="I25" i="24"/>
  <c r="H25" i="24"/>
  <c r="G25" i="24"/>
  <c r="F25" i="24"/>
  <c r="E25" i="24"/>
  <c r="D25" i="24"/>
  <c r="C25" i="24"/>
  <c r="B25" i="24"/>
  <c r="A25" i="24"/>
  <c r="N20" i="24"/>
  <c r="M20" i="24"/>
  <c r="L20" i="24"/>
  <c r="K20" i="24"/>
  <c r="J20" i="24"/>
  <c r="I20" i="24"/>
  <c r="H20" i="24"/>
  <c r="G20" i="24"/>
  <c r="F20" i="24"/>
  <c r="E20" i="24"/>
  <c r="D20" i="24"/>
  <c r="C20" i="24"/>
  <c r="B20" i="24"/>
  <c r="A20" i="24"/>
  <c r="N15" i="24"/>
  <c r="M15" i="24"/>
  <c r="L15" i="24"/>
  <c r="K15" i="24"/>
  <c r="J15" i="24"/>
  <c r="I15" i="24"/>
  <c r="H15" i="24"/>
  <c r="G15" i="24"/>
  <c r="F15" i="24"/>
  <c r="E15" i="24"/>
  <c r="D15" i="24"/>
  <c r="C15" i="24"/>
  <c r="B15" i="24"/>
  <c r="A15" i="24"/>
  <c r="N10" i="24"/>
  <c r="M10" i="24"/>
  <c r="L10" i="24"/>
  <c r="K10" i="24"/>
  <c r="J10" i="24"/>
  <c r="I10" i="24"/>
  <c r="H10" i="24"/>
  <c r="G10" i="24"/>
  <c r="F10" i="24"/>
  <c r="E10" i="24"/>
  <c r="D10" i="24"/>
  <c r="C10" i="24"/>
  <c r="B10" i="24"/>
  <c r="A10" i="24"/>
  <c r="D6" i="24"/>
  <c r="D5" i="24"/>
  <c r="D4" i="24"/>
  <c r="N55" i="23"/>
  <c r="M55" i="23"/>
  <c r="L55" i="23"/>
  <c r="K55" i="23"/>
  <c r="J55" i="23"/>
  <c r="I55" i="23"/>
  <c r="H55" i="23"/>
  <c r="G55" i="23"/>
  <c r="F55" i="23"/>
  <c r="E55" i="23"/>
  <c r="D55" i="23"/>
  <c r="C55" i="23"/>
  <c r="B55" i="23"/>
  <c r="A55" i="23"/>
  <c r="N50" i="23"/>
  <c r="K50" i="23"/>
  <c r="H50" i="23"/>
  <c r="G50" i="23"/>
  <c r="F50" i="23"/>
  <c r="E50" i="23"/>
  <c r="D50" i="23"/>
  <c r="C50" i="23"/>
  <c r="B50" i="23"/>
  <c r="A50" i="23"/>
  <c r="N45" i="23"/>
  <c r="M45" i="23"/>
  <c r="L45" i="23"/>
  <c r="K45" i="23"/>
  <c r="J45" i="23"/>
  <c r="I45" i="23"/>
  <c r="H45" i="23"/>
  <c r="G45" i="23"/>
  <c r="F45" i="23"/>
  <c r="E45" i="23"/>
  <c r="D45" i="23"/>
  <c r="C45" i="23"/>
  <c r="B45" i="23"/>
  <c r="A45" i="23"/>
  <c r="N40" i="23"/>
  <c r="M40" i="23"/>
  <c r="L40" i="23"/>
  <c r="K40" i="23"/>
  <c r="J40" i="23"/>
  <c r="I40" i="23"/>
  <c r="H40" i="23"/>
  <c r="G40" i="23"/>
  <c r="F40" i="23"/>
  <c r="E40" i="23"/>
  <c r="D40" i="23"/>
  <c r="C40" i="23"/>
  <c r="B40" i="23"/>
  <c r="A40" i="23"/>
  <c r="N35" i="23"/>
  <c r="M35" i="23"/>
  <c r="L35" i="23"/>
  <c r="K35" i="23"/>
  <c r="J35" i="23"/>
  <c r="I35" i="23"/>
  <c r="H35" i="23"/>
  <c r="G35" i="23"/>
  <c r="F35" i="23"/>
  <c r="E35" i="23"/>
  <c r="D35" i="23"/>
  <c r="C35" i="23"/>
  <c r="B35" i="23"/>
  <c r="A35" i="23"/>
  <c r="N30" i="23"/>
  <c r="M30" i="23"/>
  <c r="L30" i="23"/>
  <c r="K30" i="23"/>
  <c r="J30" i="23"/>
  <c r="I30" i="23"/>
  <c r="H30" i="23"/>
  <c r="G30" i="23"/>
  <c r="F30" i="23"/>
  <c r="E30" i="23"/>
  <c r="D30" i="23"/>
  <c r="C30" i="23"/>
  <c r="B30" i="23"/>
  <c r="A30" i="23"/>
  <c r="N25" i="23"/>
  <c r="M25" i="23"/>
  <c r="L25" i="23"/>
  <c r="K25" i="23"/>
  <c r="J25" i="23"/>
  <c r="I25" i="23"/>
  <c r="H25" i="23"/>
  <c r="G25" i="23"/>
  <c r="F25" i="23"/>
  <c r="E25" i="23"/>
  <c r="D25" i="23"/>
  <c r="C25" i="23"/>
  <c r="B25" i="23"/>
  <c r="A25" i="23"/>
  <c r="N20" i="23"/>
  <c r="M20" i="23"/>
  <c r="L20" i="23"/>
  <c r="K20" i="23"/>
  <c r="J20" i="23"/>
  <c r="I20" i="23"/>
  <c r="H20" i="23"/>
  <c r="G20" i="23"/>
  <c r="F20" i="23"/>
  <c r="E20" i="23"/>
  <c r="D20" i="23"/>
  <c r="C20" i="23"/>
  <c r="B20" i="23"/>
  <c r="A20" i="23"/>
  <c r="N15" i="23"/>
  <c r="M15" i="23"/>
  <c r="L15" i="23"/>
  <c r="K15" i="23"/>
  <c r="J15" i="23"/>
  <c r="I15" i="23"/>
  <c r="H15" i="23"/>
  <c r="G15" i="23"/>
  <c r="F15" i="23"/>
  <c r="E15" i="23"/>
  <c r="D15" i="23"/>
  <c r="C15" i="23"/>
  <c r="B15" i="23"/>
  <c r="A15" i="23"/>
  <c r="N10" i="23"/>
  <c r="M10" i="23"/>
  <c r="L10" i="23"/>
  <c r="K10" i="23"/>
  <c r="J10" i="23"/>
  <c r="I10" i="23"/>
  <c r="H10" i="23"/>
  <c r="G10" i="23"/>
  <c r="F10" i="23"/>
  <c r="E10" i="23"/>
  <c r="D10" i="23"/>
  <c r="C10" i="23"/>
  <c r="B10" i="23"/>
  <c r="A10" i="23"/>
  <c r="D6" i="23"/>
  <c r="D5" i="23"/>
  <c r="D4" i="23"/>
  <c r="N55" i="22"/>
  <c r="M55" i="22"/>
  <c r="L55" i="22"/>
  <c r="K55" i="22"/>
  <c r="J55" i="22"/>
  <c r="I55" i="22"/>
  <c r="H55" i="22"/>
  <c r="G55" i="22"/>
  <c r="F55" i="22"/>
  <c r="E55" i="22"/>
  <c r="D55" i="22"/>
  <c r="C55" i="22"/>
  <c r="B55" i="22"/>
  <c r="A55" i="22"/>
  <c r="N50" i="22"/>
  <c r="K50" i="22"/>
  <c r="H50" i="22"/>
  <c r="G50" i="22"/>
  <c r="F50" i="22"/>
  <c r="E50" i="22"/>
  <c r="D50" i="22"/>
  <c r="C50" i="22"/>
  <c r="B50" i="22"/>
  <c r="A50" i="22"/>
  <c r="N45" i="22"/>
  <c r="M45" i="22"/>
  <c r="L45" i="22"/>
  <c r="K45" i="22"/>
  <c r="J45" i="22"/>
  <c r="I45" i="22"/>
  <c r="H45" i="22"/>
  <c r="G45" i="22"/>
  <c r="F45" i="22"/>
  <c r="E45" i="22"/>
  <c r="D45" i="22"/>
  <c r="C45" i="22"/>
  <c r="B45" i="22"/>
  <c r="A45" i="22"/>
  <c r="N40" i="22"/>
  <c r="M40" i="22"/>
  <c r="L40" i="22"/>
  <c r="K40" i="22"/>
  <c r="J40" i="22"/>
  <c r="I40" i="22"/>
  <c r="H40" i="22"/>
  <c r="G40" i="22"/>
  <c r="F40" i="22"/>
  <c r="E40" i="22"/>
  <c r="D40" i="22"/>
  <c r="C40" i="22"/>
  <c r="B40" i="22"/>
  <c r="A40" i="22"/>
  <c r="N35" i="22"/>
  <c r="M35" i="22"/>
  <c r="L35" i="22"/>
  <c r="K35" i="22"/>
  <c r="J35" i="22"/>
  <c r="I35" i="22"/>
  <c r="H35" i="22"/>
  <c r="G35" i="22"/>
  <c r="F35" i="22"/>
  <c r="E35" i="22"/>
  <c r="D35" i="22"/>
  <c r="C35" i="22"/>
  <c r="B35" i="22"/>
  <c r="A35" i="22"/>
  <c r="N30" i="22"/>
  <c r="M30" i="22"/>
  <c r="L30" i="22"/>
  <c r="K30" i="22"/>
  <c r="J30" i="22"/>
  <c r="I30" i="22"/>
  <c r="H30" i="22"/>
  <c r="G30" i="22"/>
  <c r="F30" i="22"/>
  <c r="E30" i="22"/>
  <c r="D30" i="22"/>
  <c r="C30" i="22"/>
  <c r="B30" i="22"/>
  <c r="A30" i="22"/>
  <c r="N25" i="22"/>
  <c r="M25" i="22"/>
  <c r="L25" i="22"/>
  <c r="K25" i="22"/>
  <c r="J25" i="22"/>
  <c r="I25" i="22"/>
  <c r="H25" i="22"/>
  <c r="G25" i="22"/>
  <c r="F25" i="22"/>
  <c r="E25" i="22"/>
  <c r="D25" i="22"/>
  <c r="C25" i="22"/>
  <c r="B25" i="22"/>
  <c r="A25" i="22"/>
  <c r="N20" i="22"/>
  <c r="M20" i="22"/>
  <c r="L20" i="22"/>
  <c r="K20" i="22"/>
  <c r="J20" i="22"/>
  <c r="I20" i="22"/>
  <c r="H20" i="22"/>
  <c r="G20" i="22"/>
  <c r="F20" i="22"/>
  <c r="E20" i="22"/>
  <c r="D20" i="22"/>
  <c r="C20" i="22"/>
  <c r="B20" i="22"/>
  <c r="A20" i="22"/>
  <c r="N15" i="22"/>
  <c r="M15" i="22"/>
  <c r="L15" i="22"/>
  <c r="K15" i="22"/>
  <c r="J15" i="22"/>
  <c r="I15" i="22"/>
  <c r="H15" i="22"/>
  <c r="G15" i="22"/>
  <c r="F15" i="22"/>
  <c r="E15" i="22"/>
  <c r="D15" i="22"/>
  <c r="C15" i="22"/>
  <c r="B15" i="22"/>
  <c r="A15" i="22"/>
  <c r="N10" i="22"/>
  <c r="M10" i="22"/>
  <c r="L10" i="22"/>
  <c r="K10" i="22"/>
  <c r="J10" i="22"/>
  <c r="I10" i="22"/>
  <c r="H10" i="22"/>
  <c r="G10" i="22"/>
  <c r="F10" i="22"/>
  <c r="E10" i="22"/>
  <c r="D10" i="22"/>
  <c r="C10" i="22"/>
  <c r="B10" i="22"/>
  <c r="A10" i="22"/>
  <c r="D6" i="22"/>
  <c r="D5" i="22"/>
  <c r="D4" i="22"/>
  <c r="B55" i="16"/>
  <c r="B50" i="16"/>
  <c r="B45" i="16"/>
  <c r="B40" i="16"/>
  <c r="B35" i="16"/>
  <c r="B30" i="16"/>
  <c r="B25" i="16"/>
  <c r="B20" i="16"/>
  <c r="B15" i="16"/>
  <c r="B10" i="16"/>
  <c r="M55" i="1" l="1"/>
  <c r="L55" i="1"/>
  <c r="M50" i="1"/>
  <c r="L50" i="1"/>
  <c r="M45" i="1"/>
  <c r="L45" i="1"/>
  <c r="M40" i="1"/>
  <c r="L40" i="1"/>
  <c r="M35" i="1"/>
  <c r="L35" i="1"/>
  <c r="M30" i="1"/>
  <c r="L30" i="1"/>
  <c r="M25" i="1"/>
  <c r="L25" i="1"/>
  <c r="M20" i="1"/>
  <c r="L20" i="1"/>
  <c r="M15" i="1"/>
  <c r="L15" i="1"/>
  <c r="I50" i="23" l="1"/>
  <c r="I50" i="22"/>
  <c r="I50" i="24"/>
  <c r="M10" i="1"/>
  <c r="L10" i="1"/>
  <c r="B249" i="21" l="1" a="1"/>
  <c r="B249" i="21" s="1"/>
  <c r="G238" i="21" s="1"/>
  <c r="N25" i="16" l="1"/>
  <c r="G25" i="16"/>
  <c r="F25" i="16"/>
  <c r="E25" i="16"/>
  <c r="D25" i="16"/>
  <c r="C25" i="16"/>
  <c r="A25" i="16"/>
  <c r="N55" i="16"/>
  <c r="G55" i="16"/>
  <c r="F55" i="16"/>
  <c r="E55" i="16"/>
  <c r="D55" i="16"/>
  <c r="C55" i="16"/>
  <c r="A55" i="16"/>
  <c r="N50" i="16"/>
  <c r="G50" i="16"/>
  <c r="F50" i="16"/>
  <c r="E50" i="16"/>
  <c r="D50" i="16"/>
  <c r="C50" i="16"/>
  <c r="A50" i="16"/>
  <c r="N45" i="16"/>
  <c r="G45" i="16"/>
  <c r="F45" i="16"/>
  <c r="E45" i="16"/>
  <c r="D45" i="16"/>
  <c r="C45" i="16"/>
  <c r="A45" i="16"/>
  <c r="N40" i="16"/>
  <c r="G40" i="16"/>
  <c r="F40" i="16"/>
  <c r="E40" i="16"/>
  <c r="D40" i="16"/>
  <c r="C40" i="16"/>
  <c r="A40" i="16"/>
  <c r="N35" i="16"/>
  <c r="G35" i="16"/>
  <c r="F35" i="16"/>
  <c r="E35" i="16"/>
  <c r="D35" i="16"/>
  <c r="C35" i="16"/>
  <c r="A35" i="16"/>
  <c r="N30" i="16"/>
  <c r="G30" i="16"/>
  <c r="F30" i="16"/>
  <c r="E30" i="16"/>
  <c r="D30" i="16"/>
  <c r="C30" i="16"/>
  <c r="A30" i="16"/>
  <c r="N20" i="16"/>
  <c r="G20" i="16"/>
  <c r="F20" i="16"/>
  <c r="E20" i="16"/>
  <c r="D20" i="16"/>
  <c r="C20" i="16"/>
  <c r="A20" i="16"/>
  <c r="N15" i="16"/>
  <c r="G15" i="16"/>
  <c r="F15" i="16"/>
  <c r="E15" i="16"/>
  <c r="D15" i="16"/>
  <c r="C15" i="16"/>
  <c r="A15" i="16"/>
  <c r="D6" i="16"/>
  <c r="D5" i="16"/>
  <c r="D4" i="16"/>
  <c r="N10" i="16"/>
  <c r="G10" i="16"/>
  <c r="F10" i="16"/>
  <c r="E10" i="16"/>
  <c r="D10" i="16"/>
  <c r="C10" i="16"/>
  <c r="A10" i="16"/>
  <c r="T39" i="1"/>
  <c r="Q39" i="1"/>
  <c r="T38" i="1"/>
  <c r="Q38" i="1"/>
  <c r="T37" i="1"/>
  <c r="Q37" i="1"/>
  <c r="T36" i="1"/>
  <c r="Q36" i="1"/>
  <c r="T35" i="1"/>
  <c r="X35" i="1" s="1"/>
  <c r="Q35" i="1"/>
  <c r="J35" i="1"/>
  <c r="I35" i="1"/>
  <c r="N35" i="1" s="1"/>
  <c r="AD33" i="1"/>
  <c r="T34" i="1"/>
  <c r="Q34" i="1"/>
  <c r="T33" i="1"/>
  <c r="Q33" i="1"/>
  <c r="X33" i="1" s="1"/>
  <c r="T32" i="1"/>
  <c r="Q32" i="1"/>
  <c r="T31" i="1"/>
  <c r="Q31" i="1"/>
  <c r="T30" i="1"/>
  <c r="Q30" i="1"/>
  <c r="AD30" i="1" s="1"/>
  <c r="J30" i="1"/>
  <c r="Z31" i="1" s="1"/>
  <c r="I30" i="1"/>
  <c r="X38" i="1" l="1"/>
  <c r="H35" i="16"/>
  <c r="AD31" i="1"/>
  <c r="AC31" i="1" s="1"/>
  <c r="X30" i="1"/>
  <c r="AD39" i="1"/>
  <c r="AC39" i="1" s="1"/>
  <c r="I35" i="16"/>
  <c r="J35" i="16"/>
  <c r="N30" i="1"/>
  <c r="AD32" i="1"/>
  <c r="AC32" i="1" s="1"/>
  <c r="H30" i="16"/>
  <c r="I30" i="16"/>
  <c r="X36" i="1"/>
  <c r="Z33" i="1"/>
  <c r="Y33" i="1" s="1"/>
  <c r="Z32" i="1"/>
  <c r="Y32" i="1" s="1"/>
  <c r="X37" i="1"/>
  <c r="X32" i="1"/>
  <c r="Z35" i="1"/>
  <c r="X31" i="1"/>
  <c r="Z39" i="1"/>
  <c r="Y39" i="1" s="1"/>
  <c r="Z30" i="1"/>
  <c r="Y30" i="1" s="1"/>
  <c r="Z36" i="1"/>
  <c r="Y36" i="1" s="1"/>
  <c r="AD36" i="1"/>
  <c r="AC36" i="1" s="1"/>
  <c r="AD34" i="1"/>
  <c r="AC34" i="1" s="1"/>
  <c r="Z34" i="1"/>
  <c r="Y34" i="1" s="1"/>
  <c r="AD35" i="1"/>
  <c r="AC35" i="1" s="1"/>
  <c r="Z37" i="1"/>
  <c r="Y37" i="1" s="1"/>
  <c r="Y31" i="1"/>
  <c r="Z38" i="1"/>
  <c r="Y38" i="1" s="1"/>
  <c r="AD38" i="1"/>
  <c r="AC38" i="1" s="1"/>
  <c r="AD37" i="1"/>
  <c r="AC37" i="1" s="1"/>
  <c r="X39" i="1"/>
  <c r="X34" i="1"/>
  <c r="AC30" i="1"/>
  <c r="AC33" i="1"/>
  <c r="AB35" i="1" l="1"/>
  <c r="AA35" i="1" s="1"/>
  <c r="J30" i="16"/>
  <c r="AB30" i="1"/>
  <c r="AA30" i="1" s="1"/>
  <c r="Y35" i="1"/>
  <c r="AF35" i="1"/>
  <c r="AE35" i="1" s="1"/>
  <c r="AF30" i="1"/>
  <c r="AE30" i="1" s="1"/>
  <c r="AG35" i="1" l="1"/>
  <c r="L35" i="16"/>
  <c r="K30" i="16"/>
  <c r="AG30" i="1"/>
  <c r="L30" i="16"/>
  <c r="K35" i="16"/>
  <c r="T25" i="1"/>
  <c r="T26" i="1"/>
  <c r="T27" i="1"/>
  <c r="T28" i="1"/>
  <c r="T29" i="1"/>
  <c r="Q25" i="1"/>
  <c r="Q26" i="1"/>
  <c r="Q27" i="1"/>
  <c r="Q28" i="1"/>
  <c r="AD28" i="1" s="1"/>
  <c r="AC28" i="1" s="1"/>
  <c r="Q29" i="1"/>
  <c r="AD29" i="1" s="1"/>
  <c r="AC29" i="1" s="1"/>
  <c r="J25" i="1"/>
  <c r="I25" i="1"/>
  <c r="T59" i="1"/>
  <c r="Q59" i="1"/>
  <c r="T58" i="1"/>
  <c r="Q58" i="1"/>
  <c r="T57" i="1"/>
  <c r="Q57" i="1"/>
  <c r="T56" i="1"/>
  <c r="Q56" i="1"/>
  <c r="T55" i="1"/>
  <c r="Q55" i="1"/>
  <c r="J55" i="1"/>
  <c r="I55" i="1"/>
  <c r="I15" i="16" l="1"/>
  <c r="I50" i="16"/>
  <c r="I25" i="16"/>
  <c r="I20" i="16"/>
  <c r="I55" i="16"/>
  <c r="H55" i="16"/>
  <c r="I40" i="16"/>
  <c r="AD27" i="1"/>
  <c r="AC27" i="1" s="1"/>
  <c r="AD26" i="1"/>
  <c r="AC26" i="1" s="1"/>
  <c r="I10" i="16"/>
  <c r="I45" i="16"/>
  <c r="N25" i="1"/>
  <c r="H25" i="16"/>
  <c r="AD25" i="1"/>
  <c r="AC25" i="1" s="1"/>
  <c r="M30" i="16"/>
  <c r="Z25" i="1"/>
  <c r="Y25" i="1" s="1"/>
  <c r="M35" i="16"/>
  <c r="AD59" i="1"/>
  <c r="AC59" i="1" s="1"/>
  <c r="X28" i="1"/>
  <c r="X27" i="1"/>
  <c r="Z29" i="1"/>
  <c r="Y29" i="1" s="1"/>
  <c r="X26" i="1"/>
  <c r="Z28" i="1"/>
  <c r="Y28" i="1" s="1"/>
  <c r="Z27" i="1"/>
  <c r="Y27" i="1" s="1"/>
  <c r="Z26" i="1"/>
  <c r="Y26" i="1" s="1"/>
  <c r="X25" i="1"/>
  <c r="X29" i="1"/>
  <c r="X59" i="1"/>
  <c r="X58" i="1"/>
  <c r="Z58" i="1"/>
  <c r="Y58" i="1" s="1"/>
  <c r="X56" i="1"/>
  <c r="X57" i="1"/>
  <c r="Z55" i="1"/>
  <c r="Y55" i="1" s="1"/>
  <c r="Z59" i="1"/>
  <c r="Y59" i="1" s="1"/>
  <c r="Z57" i="1"/>
  <c r="Y57" i="1" s="1"/>
  <c r="X55" i="1"/>
  <c r="N55" i="1"/>
  <c r="AD58" i="1"/>
  <c r="AC58" i="1" s="1"/>
  <c r="AD56" i="1"/>
  <c r="AC56" i="1" s="1"/>
  <c r="AD57" i="1"/>
  <c r="AC57" i="1" s="1"/>
  <c r="AD55" i="1"/>
  <c r="Z56" i="1"/>
  <c r="Y56" i="1" s="1"/>
  <c r="T54" i="1"/>
  <c r="Q54" i="1"/>
  <c r="T53" i="1"/>
  <c r="Q53" i="1"/>
  <c r="AD53" i="1" s="1"/>
  <c r="AC53" i="1" s="1"/>
  <c r="T52" i="1"/>
  <c r="Q52" i="1"/>
  <c r="T51" i="1"/>
  <c r="Q51" i="1"/>
  <c r="T50" i="1"/>
  <c r="Q50" i="1"/>
  <c r="J50" i="1"/>
  <c r="I50" i="1"/>
  <c r="AF25" i="1" l="1"/>
  <c r="AE25" i="1" s="1"/>
  <c r="L25" i="16" s="1"/>
  <c r="H50" i="16"/>
  <c r="J25" i="16"/>
  <c r="J55" i="16"/>
  <c r="AB25" i="1"/>
  <c r="AA25" i="1" s="1"/>
  <c r="Z54" i="1"/>
  <c r="Y54" i="1" s="1"/>
  <c r="AC55" i="1"/>
  <c r="AF55" i="1"/>
  <c r="AE55" i="1" s="1"/>
  <c r="AB55" i="1"/>
  <c r="AA55" i="1" s="1"/>
  <c r="AD52" i="1"/>
  <c r="AC52" i="1" s="1"/>
  <c r="AD51" i="1"/>
  <c r="AC51" i="1" s="1"/>
  <c r="AD54" i="1"/>
  <c r="AC54" i="1" s="1"/>
  <c r="N50" i="1"/>
  <c r="AD50" i="1"/>
  <c r="X53" i="1"/>
  <c r="Z51" i="1"/>
  <c r="Y51" i="1" s="1"/>
  <c r="X51" i="1"/>
  <c r="X52" i="1"/>
  <c r="Z53" i="1"/>
  <c r="Y53" i="1" s="1"/>
  <c r="Z52" i="1"/>
  <c r="Y52" i="1" s="1"/>
  <c r="X50" i="1"/>
  <c r="X54" i="1"/>
  <c r="Z50" i="1"/>
  <c r="J50" i="23" l="1"/>
  <c r="J50" i="22"/>
  <c r="J50" i="24"/>
  <c r="K55" i="16"/>
  <c r="L55" i="16"/>
  <c r="J50" i="16"/>
  <c r="AG25" i="1"/>
  <c r="K25" i="16"/>
  <c r="AG55" i="1"/>
  <c r="AF50" i="1"/>
  <c r="AE50" i="1" s="1"/>
  <c r="AC50" i="1"/>
  <c r="AB50" i="1"/>
  <c r="AA50" i="1" s="1"/>
  <c r="Y50" i="1"/>
  <c r="L50" i="23" l="1"/>
  <c r="L50" i="24"/>
  <c r="L50" i="22"/>
  <c r="K50" i="16"/>
  <c r="M25" i="16"/>
  <c r="L50" i="16"/>
  <c r="M55" i="16"/>
  <c r="AG50" i="1"/>
  <c r="M50" i="23" l="1"/>
  <c r="M50" i="22"/>
  <c r="M50" i="24"/>
  <c r="M50" i="16"/>
  <c r="T49" i="1"/>
  <c r="Q49" i="1"/>
  <c r="T48" i="1"/>
  <c r="Q48" i="1"/>
  <c r="T47" i="1"/>
  <c r="Q47" i="1"/>
  <c r="T46" i="1"/>
  <c r="Q46" i="1"/>
  <c r="T45" i="1"/>
  <c r="Q45" i="1"/>
  <c r="J45" i="1"/>
  <c r="I45" i="1"/>
  <c r="H45" i="16" l="1"/>
  <c r="X48" i="1"/>
  <c r="Z49" i="1"/>
  <c r="Y49" i="1" s="1"/>
  <c r="X45" i="1"/>
  <c r="X49" i="1"/>
  <c r="X47" i="1"/>
  <c r="X46" i="1"/>
  <c r="AD46" i="1"/>
  <c r="AC46" i="1" s="1"/>
  <c r="AD48" i="1"/>
  <c r="AC48" i="1" s="1"/>
  <c r="AD47" i="1"/>
  <c r="AD49" i="1"/>
  <c r="AC49" i="1" s="1"/>
  <c r="AD45" i="1"/>
  <c r="AC45" i="1" s="1"/>
  <c r="Z47" i="1"/>
  <c r="Y47" i="1" s="1"/>
  <c r="Z45" i="1"/>
  <c r="Y45" i="1" s="1"/>
  <c r="N45" i="1"/>
  <c r="Z48" i="1"/>
  <c r="Y48" i="1" s="1"/>
  <c r="Z46" i="1"/>
  <c r="Y46" i="1" s="1"/>
  <c r="J45" i="16" l="1"/>
  <c r="AF45" i="1"/>
  <c r="AE45" i="1" s="1"/>
  <c r="AC47" i="1"/>
  <c r="AB45" i="1"/>
  <c r="AA45" i="1" s="1"/>
  <c r="K45" i="16" l="1"/>
  <c r="L45" i="16"/>
  <c r="AG45" i="1"/>
  <c r="T44" i="1"/>
  <c r="Q44" i="1"/>
  <c r="T43" i="1"/>
  <c r="Q43" i="1"/>
  <c r="T42" i="1"/>
  <c r="Q42" i="1"/>
  <c r="T41" i="1"/>
  <c r="Q41" i="1"/>
  <c r="T40" i="1"/>
  <c r="Q40" i="1"/>
  <c r="J40" i="1"/>
  <c r="I40" i="1"/>
  <c r="H40" i="16" l="1"/>
  <c r="M45" i="16"/>
  <c r="X42" i="1"/>
  <c r="X41" i="1"/>
  <c r="Z42" i="1"/>
  <c r="Y42" i="1" s="1"/>
  <c r="Z44" i="1"/>
  <c r="Y44" i="1" s="1"/>
  <c r="X43" i="1"/>
  <c r="AD41" i="1"/>
  <c r="AC41" i="1" s="1"/>
  <c r="X40" i="1"/>
  <c r="X44" i="1"/>
  <c r="AD44" i="1"/>
  <c r="AC44" i="1" s="1"/>
  <c r="AD42" i="1"/>
  <c r="AC42" i="1" s="1"/>
  <c r="AD40" i="1"/>
  <c r="AC40" i="1" s="1"/>
  <c r="AD43" i="1"/>
  <c r="AC43" i="1" s="1"/>
  <c r="Z41" i="1"/>
  <c r="Y41" i="1" s="1"/>
  <c r="Z43" i="1"/>
  <c r="Y43" i="1" s="1"/>
  <c r="Z40" i="1"/>
  <c r="Y40" i="1" s="1"/>
  <c r="N40" i="1"/>
  <c r="T24" i="1"/>
  <c r="Q24" i="1"/>
  <c r="T23" i="1"/>
  <c r="Q23" i="1"/>
  <c r="T22" i="1"/>
  <c r="Q22" i="1"/>
  <c r="T21" i="1"/>
  <c r="Q21" i="1"/>
  <c r="T20" i="1"/>
  <c r="Q20" i="1"/>
  <c r="J20" i="1"/>
  <c r="I20" i="1"/>
  <c r="T19" i="1"/>
  <c r="Q19" i="1"/>
  <c r="T18" i="1"/>
  <c r="Q18" i="1"/>
  <c r="T17" i="1"/>
  <c r="Q17" i="1"/>
  <c r="T16" i="1"/>
  <c r="Q16" i="1"/>
  <c r="T15" i="1"/>
  <c r="Q15" i="1"/>
  <c r="J15" i="1"/>
  <c r="I15" i="1"/>
  <c r="J40" i="16" l="1"/>
  <c r="H20" i="16"/>
  <c r="H15" i="16"/>
  <c r="Z19" i="1"/>
  <c r="Y19" i="1" s="1"/>
  <c r="Z15" i="1"/>
  <c r="Y15" i="1" s="1"/>
  <c r="Z17" i="1"/>
  <c r="Y17" i="1" s="1"/>
  <c r="Z18" i="1"/>
  <c r="Y18" i="1" s="1"/>
  <c r="Z16" i="1"/>
  <c r="Y16" i="1" s="1"/>
  <c r="Z24" i="1"/>
  <c r="Z21" i="1"/>
  <c r="Z22" i="1"/>
  <c r="Y22" i="1" s="1"/>
  <c r="Z20" i="1"/>
  <c r="Y20" i="1" s="1"/>
  <c r="Z23" i="1"/>
  <c r="Y23" i="1" s="1"/>
  <c r="X21" i="1"/>
  <c r="X23" i="1"/>
  <c r="X18" i="1"/>
  <c r="X15" i="1"/>
  <c r="X19" i="1"/>
  <c r="X22" i="1"/>
  <c r="X16" i="1"/>
  <c r="Y21" i="1"/>
  <c r="X17" i="1"/>
  <c r="X20" i="1"/>
  <c r="X24" i="1"/>
  <c r="AB40" i="1"/>
  <c r="AA40" i="1" s="1"/>
  <c r="AF40" i="1"/>
  <c r="AE40" i="1" s="1"/>
  <c r="N15" i="1"/>
  <c r="AD18" i="1"/>
  <c r="AD19" i="1"/>
  <c r="AD15" i="1"/>
  <c r="AD17" i="1"/>
  <c r="AD16" i="1"/>
  <c r="AD21" i="1"/>
  <c r="AD20" i="1"/>
  <c r="AD22" i="1"/>
  <c r="AD24" i="1"/>
  <c r="AD23" i="1"/>
  <c r="N20" i="1"/>
  <c r="Y24" i="1"/>
  <c r="J15" i="16" l="1"/>
  <c r="L40" i="16"/>
  <c r="K40" i="16"/>
  <c r="J20" i="16"/>
  <c r="AG40" i="1"/>
  <c r="AB20" i="1"/>
  <c r="AA20" i="1" s="1"/>
  <c r="AB15" i="1"/>
  <c r="AA15" i="1" s="1"/>
  <c r="K15" i="16" l="1"/>
  <c r="K20" i="16"/>
  <c r="M40" i="16"/>
  <c r="T14" i="1"/>
  <c r="Q14" i="1"/>
  <c r="T13" i="1"/>
  <c r="Q13" i="1"/>
  <c r="T12" i="1"/>
  <c r="Q12" i="1"/>
  <c r="AC23" i="1" l="1"/>
  <c r="AC21" i="1"/>
  <c r="AC19" i="1"/>
  <c r="AC22" i="1"/>
  <c r="AC24" i="1"/>
  <c r="AC18" i="1"/>
  <c r="AC16" i="1"/>
  <c r="AC17" i="1"/>
  <c r="AD12" i="1"/>
  <c r="AC12" i="1" s="1"/>
  <c r="AD13" i="1"/>
  <c r="AC13" i="1" s="1"/>
  <c r="AD14" i="1"/>
  <c r="AC14" i="1" s="1"/>
  <c r="Q11" i="1"/>
  <c r="T11" i="1"/>
  <c r="T10" i="1"/>
  <c r="AF20" i="1" l="1"/>
  <c r="AE20" i="1" s="1"/>
  <c r="AC20" i="1"/>
  <c r="AF15" i="1"/>
  <c r="AE15" i="1" s="1"/>
  <c r="AC15" i="1"/>
  <c r="AD11" i="1"/>
  <c r="Q10" i="1"/>
  <c r="AD10" i="1" s="1"/>
  <c r="J10" i="1"/>
  <c r="AG15" i="1" l="1"/>
  <c r="L15" i="16"/>
  <c r="AG20" i="1"/>
  <c r="L20" i="16"/>
  <c r="Z12" i="1"/>
  <c r="Z10" i="1"/>
  <c r="Y10" i="1" s="1"/>
  <c r="Z11" i="1"/>
  <c r="Z13" i="1"/>
  <c r="Z14" i="1"/>
  <c r="AC11" i="1"/>
  <c r="X13" i="1"/>
  <c r="X12" i="1"/>
  <c r="X14" i="1"/>
  <c r="AC10" i="1"/>
  <c r="X10" i="1"/>
  <c r="X11" i="1"/>
  <c r="I10" i="1"/>
  <c r="M20" i="16" l="1"/>
  <c r="N10" i="1"/>
  <c r="H10" i="16"/>
  <c r="M15" i="16"/>
  <c r="AF10" i="1"/>
  <c r="AE10" i="1" s="1"/>
  <c r="Y13" i="1"/>
  <c r="Y12" i="1"/>
  <c r="Y11" i="1"/>
  <c r="Y14" i="1"/>
  <c r="AB10" i="1"/>
  <c r="AA10" i="1" s="1"/>
  <c r="L10" i="16" l="1"/>
  <c r="J10" i="16"/>
  <c r="K10" i="16"/>
  <c r="AG10" i="1"/>
  <c r="M10" i="16" l="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<sst xmlns="http://schemas.openxmlformats.org/spreadsheetml/2006/main" count="2812" uniqueCount="607">
  <si>
    <t>Proceso:</t>
  </si>
  <si>
    <t>Objetivo:</t>
  </si>
  <si>
    <t>Alcance:</t>
  </si>
  <si>
    <t>Identificación del riesgo</t>
  </si>
  <si>
    <t>Análisis del riesgo inherente</t>
  </si>
  <si>
    <t>Evaluación del riesgo - Valoración de los controles</t>
  </si>
  <si>
    <t>Evaluación del riesgo - Nivel del riesgo residual</t>
  </si>
  <si>
    <t>Plan de Acción</t>
  </si>
  <si>
    <t>Impacto</t>
  </si>
  <si>
    <t>Causa Inmediata</t>
  </si>
  <si>
    <t>Causa Raíz</t>
  </si>
  <si>
    <t>Descripción del Riesgo</t>
  </si>
  <si>
    <t>Clasificación del Riesgo</t>
  </si>
  <si>
    <t>Frecuencia con la cual se realiza la actividad</t>
  </si>
  <si>
    <t>Probabilidad Inherente</t>
  </si>
  <si>
    <t>%</t>
  </si>
  <si>
    <t>Criterios de impacto</t>
  </si>
  <si>
    <t>Impacto 
Inherente</t>
  </si>
  <si>
    <t>Zona de Riesgo Inherente</t>
  </si>
  <si>
    <t>No. Control</t>
  </si>
  <si>
    <t>Descripción del Control</t>
  </si>
  <si>
    <t>Afectación</t>
  </si>
  <si>
    <t>Atributos</t>
  </si>
  <si>
    <t>Impacto Residual Final</t>
  </si>
  <si>
    <t>Zona de Riesgo Final</t>
  </si>
  <si>
    <t>Tratamiento</t>
  </si>
  <si>
    <t>Responsable</t>
  </si>
  <si>
    <t>Fecha Implementación</t>
  </si>
  <si>
    <t>Fecha Seguimiento</t>
  </si>
  <si>
    <t>Seguimiento</t>
  </si>
  <si>
    <t>Estado</t>
  </si>
  <si>
    <t>Tipo</t>
  </si>
  <si>
    <t>Implementación</t>
  </si>
  <si>
    <t>Calificación</t>
  </si>
  <si>
    <t>Documentación</t>
  </si>
  <si>
    <t>Frecuencia</t>
  </si>
  <si>
    <t>Evidencia</t>
  </si>
  <si>
    <t>N.</t>
  </si>
  <si>
    <t>IMPACTO</t>
  </si>
  <si>
    <t>CLASIFICACIÓN DEL RIESGO</t>
  </si>
  <si>
    <t>Reputacional</t>
  </si>
  <si>
    <t>Ejecución y Administración de Procesos</t>
  </si>
  <si>
    <t>Fraude Externo</t>
  </si>
  <si>
    <t>Fraude Interno</t>
  </si>
  <si>
    <t>Fallas Tecnológicas</t>
  </si>
  <si>
    <t>Relaciones Laborales</t>
  </si>
  <si>
    <t>CRITERIOS DE IMPACTO</t>
  </si>
  <si>
    <t>El riesgo afecta la imagen de alguna área de la organización</t>
  </si>
  <si>
    <t>El riesgo afecta la imagen de la entidad internamente, de conocimiento general, nivel interno, alta dirección, contratista y/o de provedores</t>
  </si>
  <si>
    <t>El riesgo afecta la imagen de de la entidad con efecto publicitario sostenido a nivel de sector administrativo, nivel departamental o municipal</t>
  </si>
  <si>
    <t>El riesgo afecta la imagen de la entidad a nivel nacional, con efecto publicitarios sostenible a nivel país</t>
  </si>
  <si>
    <t>TIPO</t>
  </si>
  <si>
    <t>Preventivo</t>
  </si>
  <si>
    <t>Detectivo</t>
  </si>
  <si>
    <t>Correctivo</t>
  </si>
  <si>
    <t xml:space="preserve">IMPLEMENTACIÓN </t>
  </si>
  <si>
    <t>Automático</t>
  </si>
  <si>
    <t>Manual</t>
  </si>
  <si>
    <t>DOCUMENTACIÓN</t>
  </si>
  <si>
    <t>Documentado</t>
  </si>
  <si>
    <t>Sin documentar</t>
  </si>
  <si>
    <t>FRECUENCIA</t>
  </si>
  <si>
    <t>Continua</t>
  </si>
  <si>
    <t>Aleatoria</t>
  </si>
  <si>
    <t>EVIDENCIA</t>
  </si>
  <si>
    <t>Con Registro</t>
  </si>
  <si>
    <t>Sin Registro</t>
  </si>
  <si>
    <t>SIGCMA</t>
  </si>
  <si>
    <t xml:space="preserve">MATRIZ DE RIESGOS SIGCMA </t>
  </si>
  <si>
    <t>Matriz Mapa de Riesgos</t>
  </si>
  <si>
    <t>Orientaciones Generales</t>
  </si>
  <si>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</si>
  <si>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</si>
  <si>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</si>
  <si>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</si>
  <si>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</si>
  <si>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</si>
  <si>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</si>
  <si>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</si>
  <si>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</si>
  <si>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</si>
  <si>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</si>
  <si>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t>Frecuencia con la cual se lleva a cabo la actividad</t>
  </si>
  <si>
    <t>Criterios de Impacto</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</si>
  <si>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</si>
  <si>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</si>
  <si>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</si>
  <si>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</si>
  <si>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r>
      <t xml:space="preserve">ATRIBUTOS INFORMATIVOS
</t>
    </r>
    <r>
      <rPr>
        <sz val="9"/>
        <rFont val="Arial Narrow"/>
        <family val="2"/>
      </rPr>
      <t>Frecuencia</t>
    </r>
  </si>
  <si>
    <r>
      <t xml:space="preserve">ATRIBUTOS INFORMATIVOS
</t>
    </r>
    <r>
      <rPr>
        <sz val="9"/>
        <rFont val="Arial Narrow"/>
        <family val="2"/>
      </rPr>
      <t>Registro</t>
    </r>
  </si>
  <si>
    <t>Evaluación del Nivel de Riesgo - Nivel de Riesgo Residual</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</si>
  <si>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</si>
  <si>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</si>
  <si>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DAÑOS ACTIVOS FIJOS/ EVENTOS EXTERNOS</t>
  </si>
  <si>
    <t>EJECUCIÓN Y ADMINISTRACIÓN DE PROCESOS</t>
  </si>
  <si>
    <t>FALLAS TECNÓLOGICAS</t>
  </si>
  <si>
    <t>FRAUDE EXTERNO</t>
  </si>
  <si>
    <t>FRAUDE INTERNO</t>
  </si>
  <si>
    <t>RELACIONES LABORALES</t>
  </si>
  <si>
    <t>USUARIOS, PRODUCTOS Y PRÁCTICAS ORGANIZACIONALES</t>
  </si>
  <si>
    <t>Pérdida por daños o extravíos de los activos fijos por desastres naturales u otros riesgos/eventos externos como atentados, vandalismo, orden público.</t>
  </si>
  <si>
    <t>Pérdidas derivadas de errores en la ejecución y administración de procesos.</t>
  </si>
  <si>
    <t>Errores en hardware, software, telecomunicaciones, interrupción de servicios básicos.</t>
  </si>
  <si>
    <t>Pérdida derivada de actos de fraude por personas ajenas a la organización (no participa personal de la entidad).</t>
  </si>
  <si>
    <t>Pérdida debido a actos de fraude, actuaciones irregulares, comisión de hechos delictivos abuso de confianza, apropiación indebida, incumplimiento d e regulaciones legales o internas de la entidad en las cuales está involucrado por lo menos 1 participante interno de la organización, son realizadas de forma intencional y/o con ánimo de lucro para sí mismo o para terceros.</t>
  </si>
  <si>
    <t>Pérdidas que surgen de acciones contrarias a las leyes o acuerdos de empleo, salud o seguridad, del pago de demandas por daños personales o de discriminación.</t>
  </si>
  <si>
    <t>Fallas negligentes o involuntarias de las obligaciones frente a los usuarios y que impiden satisfacer una obligación profesional frente a éstos.</t>
  </si>
  <si>
    <t>Tabla Criterios para definir el nivel de probabilidad</t>
  </si>
  <si>
    <t>Frecuencia de la Actividad</t>
  </si>
  <si>
    <t>Probabilidad</t>
  </si>
  <si>
    <t>Muy Baja</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</si>
  <si>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</si>
  <si>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</si>
  <si>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</si>
  <si>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</si>
  <si>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</si>
  <si>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</si>
  <si>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</si>
  <si>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</si>
  <si>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</si>
  <si>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</si>
  <si>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</si>
  <si>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</si>
  <si>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 xml:space="preserve">Afectación menor a 10 SMLMV </t>
  </si>
  <si>
    <t>Menor</t>
  </si>
  <si>
    <t xml:space="preserve">Entre 10 y 50 SMLMV </t>
  </si>
  <si>
    <t>El riesgo afecta la imagen de la entidad internamente, de conocimiento general, nivel interno, de junta dircetiva y accionistas y/o de provedores</t>
  </si>
  <si>
    <t>Moderado</t>
  </si>
  <si>
    <t xml:space="preserve">Entre 50 y 100 SMLMV </t>
  </si>
  <si>
    <t>El riesgo afecta la imagen de la entidad con algunos usuarios de relevancia frente al logro de los objetivos</t>
  </si>
  <si>
    <t>Mayor</t>
  </si>
  <si>
    <t xml:space="preserve">Entre 100 y 500 SMLMV </t>
  </si>
  <si>
    <t>Catastrófico</t>
  </si>
  <si>
    <t xml:space="preserve">Mayor a 500 SMLMV </t>
  </si>
  <si>
    <t xml:space="preserve">     Entre 50 y 100 SMLMV </t>
  </si>
  <si>
    <t xml:space="preserve">     El riesgo afecta la imagen de la entidad con algunos usuarios de relevancia frente al logro de los objetivos</t>
  </si>
  <si>
    <t>Criterios</t>
  </si>
  <si>
    <t>Subcriterios</t>
  </si>
  <si>
    <t>Afectación Económica o presupuestal</t>
  </si>
  <si>
    <t>Afectación menor a 10 SMLMV .</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</si>
  <si>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</si>
  <si>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</si>
  <si>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</si>
  <si>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</si>
  <si>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</si>
  <si>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</si>
  <si>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</si>
  <si>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</si>
  <si>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</si>
  <si>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</si>
  <si>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</si>
  <si>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</si>
  <si>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</si>
  <si>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</si>
  <si>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</si>
  <si>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</si>
  <si>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</si>
  <si>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El control deja un registro que permite evidenciar la ejecución del control</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</si>
  <si>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</si>
  <si>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</si>
  <si>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Muy Alta
100%</t>
  </si>
  <si>
    <t>Extremo</t>
  </si>
  <si>
    <t>Alta
80%</t>
  </si>
  <si>
    <t>Alto</t>
  </si>
  <si>
    <t>Media
60%</t>
  </si>
  <si>
    <t>Baja
40%</t>
  </si>
  <si>
    <t>Bajo</t>
  </si>
  <si>
    <t>Muy Baja
20%</t>
  </si>
  <si>
    <t>Leve
20%</t>
  </si>
  <si>
    <t>Menor
40%</t>
  </si>
  <si>
    <t>Moderado
60%</t>
  </si>
  <si>
    <t>Mayor
80%</t>
  </si>
  <si>
    <t>Catastrófico
100%</t>
  </si>
  <si>
    <t xml:space="preserve">Permite definir el consecutivo de riesgos.
</t>
  </si>
  <si>
    <t>Daños Activos Fijos/Eventos Externos</t>
  </si>
  <si>
    <t>ESTADO</t>
  </si>
  <si>
    <t>Finalizado</t>
  </si>
  <si>
    <t>En Curso</t>
  </si>
  <si>
    <t>FECHA</t>
  </si>
  <si>
    <t>DESPACHO JUDICIAL CERTIFICADO</t>
  </si>
  <si>
    <t>DIRECCIÓN SECCIONAL DE ADMINISTRACIÓN JUDICIAL</t>
  </si>
  <si>
    <t>CONSEJO SECCIONAL DE LA JUDICATURA</t>
  </si>
  <si>
    <t>ADMINISTRACIÓN DE JUSTICIA</t>
  </si>
  <si>
    <t>Misionales</t>
  </si>
  <si>
    <t>PROCESO (indique el tipo de proceso si es Estratégico. Misional, Apoyo, Evaluación y Mejora y especifique el nombre del proceso)</t>
  </si>
  <si>
    <t>CONSEJO SUPERIOR DE LA JUDICATURA</t>
  </si>
  <si>
    <t xml:space="preserve">                                                                         Consejo Superior de la Judicatura</t>
  </si>
  <si>
    <t>Consejo Superior de la Judicatura</t>
  </si>
  <si>
    <t xml:space="preserve">ESTRATEGIAS/ACCIONES </t>
  </si>
  <si>
    <t>ESTRATEGIAS  DOFA</t>
  </si>
  <si>
    <t>ESTRATEGIA/ACCIÓN/ PROYECTO</t>
  </si>
  <si>
    <t xml:space="preserve">GESTIONA </t>
  </si>
  <si>
    <t xml:space="preserve">DOCUMENTADA EN </t>
  </si>
  <si>
    <t>A</t>
  </si>
  <si>
    <t>O</t>
  </si>
  <si>
    <t>D</t>
  </si>
  <si>
    <t>F</t>
  </si>
  <si>
    <t>Incluir en la programación de la agenda del Juzgado,  espacios de actualización y capacitación periódica sobre la normatividad vigente y el SIGCMA, asi como espacios de asistencia a capacitaciones y formación autodirigida.</t>
  </si>
  <si>
    <t>1,4, 10</t>
  </si>
  <si>
    <t>1,3</t>
  </si>
  <si>
    <t xml:space="preserve">2, 10, 11,25 
</t>
  </si>
  <si>
    <t xml:space="preserve">14
</t>
  </si>
  <si>
    <t xml:space="preserve">Plan de acción </t>
  </si>
  <si>
    <t>Actualizar manuales de funciones, plan de control interno y procedimientos del Juzgado para facilitar transiciones o cambios de personal.</t>
  </si>
  <si>
    <t>6, 20</t>
  </si>
  <si>
    <t xml:space="preserve">Mapa  de riesgos </t>
  </si>
  <si>
    <t>Realizar programación de audiencias acorde con el tiempo de duración para reducir número de audiencias no realizadas e incrementar el número de salidas.</t>
  </si>
  <si>
    <t>3,7</t>
  </si>
  <si>
    <t>6,7,13, 14</t>
  </si>
  <si>
    <t>Implementar modelos operativos de preparación de audiencias (MOPAS) y guías de realización de audiencias para reducir el tiempo de las diligencias.</t>
  </si>
  <si>
    <t>6,7,13</t>
  </si>
  <si>
    <r>
      <t xml:space="preserve">Ampliar y divulgar canales de comunicación con las partes interesadas, </t>
    </r>
    <r>
      <rPr>
        <sz val="11"/>
        <color theme="1"/>
        <rFont val="Calibri"/>
        <family val="2"/>
        <scheme val="minor"/>
      </rPr>
      <t xml:space="preserve">internas y  externas (micrositio, </t>
    </r>
    <r>
      <rPr>
        <i/>
        <sz val="11"/>
        <color theme="1"/>
        <rFont val="Calibri"/>
        <family val="2"/>
        <scheme val="minor"/>
      </rPr>
      <t xml:space="preserve">whatsapp, </t>
    </r>
    <r>
      <rPr>
        <sz val="11"/>
        <color theme="1"/>
        <rFont val="Calibri"/>
        <family val="2"/>
        <scheme val="minor"/>
      </rPr>
      <t>celular) que permitan visibilizar la labor del juzgado y contribuir al aprestigiamento de la administración de justicia.</t>
    </r>
  </si>
  <si>
    <t>12, 26</t>
  </si>
  <si>
    <t>Facilitar la asistencia virtual o remota a las audiencias de quienes no acudan a las sedes judiciales cuando la audiencia se realiza de forma presencial.</t>
  </si>
  <si>
    <t>Divulgar los distintos medios,  formas de acceso e instructivos para asistir a las audiencias virtuales y  gestionar la conexión desde la sede judicial de aquellas partes interesadas que no cuenten con medios tecnógicos o conocimientos para hacerlo.</t>
  </si>
  <si>
    <t>6,8</t>
  </si>
  <si>
    <t>5,6</t>
  </si>
  <si>
    <t>Realizar reuniones trimestrales de planeación, seguimiento y evaluación de la gestión del Juzgado.</t>
  </si>
  <si>
    <t>1, 3</t>
  </si>
  <si>
    <t>Realizar por parte del lider del SIGCMA del juzgado capacitación y seguimiento periódico de cumplimiento del sistema complementado con las capacitaciones realizadas por la Coordinación  Nacional del SIGCMA.</t>
  </si>
  <si>
    <t>11, 12</t>
  </si>
  <si>
    <t>2, 4</t>
  </si>
  <si>
    <t>1, 2,3,4</t>
  </si>
  <si>
    <r>
      <t xml:space="preserve">Utilizar herramientas tecnológicas de comunicación interna como </t>
    </r>
    <r>
      <rPr>
        <i/>
        <sz val="11"/>
        <rFont val="Calibri"/>
        <family val="2"/>
        <scheme val="minor"/>
      </rPr>
      <t>Teams</t>
    </r>
    <r>
      <rPr>
        <sz val="11"/>
        <rFont val="Calibri"/>
        <family val="2"/>
        <scheme val="minor"/>
      </rPr>
      <t xml:space="preserve"> y </t>
    </r>
    <r>
      <rPr>
        <i/>
        <sz val="11"/>
        <rFont val="Calibri"/>
        <family val="2"/>
        <scheme val="minor"/>
      </rPr>
      <t>Planner</t>
    </r>
    <r>
      <rPr>
        <sz val="11"/>
        <rFont val="Calibri"/>
        <family val="2"/>
        <scheme val="minor"/>
      </rPr>
      <t xml:space="preserve">  que permitan respetar los horarios laborales y espacios personales y familiares de los servidores judiciales.</t>
    </r>
  </si>
  <si>
    <t>5, 16</t>
  </si>
  <si>
    <t>Solicitar apoyo y seguimiento a las condiciones y riesgos laborales por parte de la ARL así como fomentar la asistencia a las actividades programadas por esta.</t>
  </si>
  <si>
    <t>7, 9</t>
  </si>
  <si>
    <t xml:space="preserve">Conocer e implementar las diferentes herramientas tecnológicas dispuestas para la prestación del servicios de justicia, la realización de audiencias virtuales y la gestión del expediente judicial. </t>
  </si>
  <si>
    <t>15, 16</t>
  </si>
  <si>
    <t>10,11, 12</t>
  </si>
  <si>
    <t>Solicitar apoyo a la Dirección Ejecutiva Seccional de Administración Judicial en el suministro de recursos tecnólogicos para los servidores judiciales.</t>
  </si>
  <si>
    <t>5, 17,18,22, 23,24</t>
  </si>
  <si>
    <t>Solicitar apoyo al CENDOJ, para realización de capacitaciones en tablas de retención documental (TRD)</t>
  </si>
  <si>
    <t>Análisis de Contexto</t>
  </si>
  <si>
    <t>ESPECIALIDAD:</t>
  </si>
  <si>
    <t xml:space="preserve">PROCESO </t>
  </si>
  <si>
    <t>ADMINISTRACIÓN DE JUSTICIA Y ACCIONES CONSTITUCIONALES</t>
  </si>
  <si>
    <t>DEPENDENCIA JUDICIAL CERTIFICADA:</t>
  </si>
  <si>
    <t xml:space="preserve">OBJETIVO DEL PROCESO: </t>
  </si>
  <si>
    <t>Administrar justicia dirigiendo la actuación procesal, hacia la emisión de una decisión de carácter definitivo mediante la aplicación de la normatividad vigente.</t>
  </si>
  <si>
    <t xml:space="preserve">CONTEXTO EXTERNO </t>
  </si>
  <si>
    <t xml:space="preserve">FACTORES TEMÁTICO </t>
  </si>
  <si>
    <t>No.</t>
  </si>
  <si>
    <t xml:space="preserve">AMENAZAS (Factores específicos) </t>
  </si>
  <si>
    <t xml:space="preserve">No. </t>
  </si>
  <si>
    <t xml:space="preserve">OPORTUNIDADES (Factores específicos) </t>
  </si>
  <si>
    <t xml:space="preserve">Político (cambios de gobierno, legislación, políticas públicas, regulación). </t>
  </si>
  <si>
    <t>Modificación de la normatividad vigente aplicable a los procesos que implique adecuación de los procesos en curso.</t>
  </si>
  <si>
    <t xml:space="preserve">Actualización de la normatividad en las diferentes especialidades por parte de la  Escuela Judicial Rodrigo Lara Bonilla ayudando a mejora del Sistema Judicial con mayor agilidad en el trámite procesal y prestación del servicio de administración de justicia. </t>
  </si>
  <si>
    <t>Modificacion de la estructura organizacional de la rama judicial o del régimen de Carrera Judicial.</t>
  </si>
  <si>
    <t>Mejoramiento y ampliación de la planta de personal y número de juzgados para reducir carga permanente y acortar los tiempos de los procesos.</t>
  </si>
  <si>
    <t>Económicos y Financieros( disponibilidad de capital, liquidez, mercados financieros, desempleo, competencia.)</t>
  </si>
  <si>
    <t>La afectación en la economía genera incremento de la criminalidad y mayor demanda y congestión de la justicia.</t>
  </si>
  <si>
    <t xml:space="preserve">Reducción del presupuesto asignado a la Rama Judicial que implique reducción de los recursos asignados a los juzgados y de la capacitación a los servidores judiciales. </t>
  </si>
  <si>
    <t>Incremento del presupuesto asignado a la Rama Judicial en proyectos de inversión que permita incrementar las capacitaciones por parte de la Escuela Judicial Rodrigo Lara Bonilla y de la Coordinanación Nacional del SIGCMA, aumentando  el número de juzgados y servidores para reducir carga permanente y acortar los tiempos de los procesos.</t>
  </si>
  <si>
    <t>Sociales  y culturales (cultura, religión, demografía, responsabilidad social, orden público.)</t>
  </si>
  <si>
    <t>No realización de audiencias presenciales por falta de recursos económicos para acudir a las sedes judiciales o no deseo de hacerlo por falta de credibilidad en la justicia de las partes interesadas externas.</t>
  </si>
  <si>
    <t>Incremento de la credibilidad y confianza en la administracion de justicia en la comunidad con la certificaciónes de las normas ISO 9001:2015 y Norma Técnica  NTC 6256:2018 y Guía Técnica de la Rama Judicial en los despachos judiciales.</t>
  </si>
  <si>
    <t>No realización de audiencias por falta de conocimiento en el uso  de herramientas tecnológicas de las partes interesadas externas.</t>
  </si>
  <si>
    <t xml:space="preserve">Mayor nivel de cumplimiento y realización de audiencias ante el cambio cultural orientado a un mayor uso de las tecnologías de la información y las telecomunicaciones disminuyendo el uso del papel. </t>
  </si>
  <si>
    <t>Afectación del orden público, generando mayor demanda y congestión judicial.</t>
  </si>
  <si>
    <t>Tecnológicos (desarrollo digital,avances en tecnología, acceso a sistemas de información externos, gobierno en línea.</t>
  </si>
  <si>
    <t>Falta de conocimiento y capacitación de las partes interesadas externas en la totalidad de las herramientas tecnológicas dispuestas para prestar el servicio de justicia.</t>
  </si>
  <si>
    <t>Divulgación en la comunidad de las herramientas tecnológicas dispuestas para prestar el servicio de justicia y su funcionamiento.</t>
  </si>
  <si>
    <t>Falta de una herramienta tecnólogica que integre  actividades interdependientes entre dos o más entidades (Fiscalía, defensoría del pueblo, policia, , etc.) para agendamientos mas ágiles, eficaces y eficiente de las audiencias y lograr el  cumplimiento óptimo de la audiencia en pro de la descongestión judicial.</t>
  </si>
  <si>
    <t>Legales y reglamentarios (estándares nacionales, internacionales, regulacion )</t>
  </si>
  <si>
    <t>Cambios de la normatividad vigente.</t>
  </si>
  <si>
    <t>Capacitaciones por plataforma Teams y vía streaming por parte de la EJRLB  para las diferentes jurisdicciones.</t>
  </si>
  <si>
    <t>AMBIENTALES: emisiones y residuos, energía, catástrofes naturales, desarrollo sostenible.</t>
  </si>
  <si>
    <t>Cambios normativos en la parte ambiental.</t>
  </si>
  <si>
    <t>Emergencias ambientales.</t>
  </si>
  <si>
    <t xml:space="preserve">CONTEXTO INTERNO </t>
  </si>
  <si>
    <t xml:space="preserve">ACTORES TEMÁTICO </t>
  </si>
  <si>
    <t xml:space="preserve">DEBILIDADES  (Factores específicos)  </t>
  </si>
  <si>
    <t xml:space="preserve">FORTALEZAS(Factores específicos) ) </t>
  </si>
  <si>
    <t>Estratégicos: (direccionamiento estratégico, planeación institucional,
liderazgo, trabajo en equipo)</t>
  </si>
  <si>
    <t>Falta de planeación,  seguimiento y evaluación del despacho judicial.</t>
  </si>
  <si>
    <t>Formación del Juez como Lider de Proceso  con bases orientadas al  direccionamiento de la planeación y gestión de su  despacho.</t>
  </si>
  <si>
    <t xml:space="preserve">Falta de liderazgo y trabajo en equipo de los líderes de proceso. 
</t>
  </si>
  <si>
    <t>Formación del Juez en temas del SIGCMA.</t>
  </si>
  <si>
    <t>Desconocimiento en la  articulación de la planeación del despacho con el Plan Sectorial de Desarrollo.</t>
  </si>
  <si>
    <t>Definición de roles y responsabilidades de los  líderes de proceso, de profesionales de enlace para el funcionamiento del SIGCMA.</t>
  </si>
  <si>
    <t>Desconocimiento al realizar el trabajo de forma sistemática con enfoque a proceso del SIGCMA</t>
  </si>
  <si>
    <t>Normalización y estandarización de los comités del SIGCMA a nivel nacional por parte de la Coordinación Nacional del SIGCMA.</t>
  </si>
  <si>
    <t>Recursos financieros (presupuesto de funcionamiento, recursos de inversión</t>
  </si>
  <si>
    <t>Insuficiencia de recursos, economicos, humanos, físicos, tecnológicos e infraestructura para el desarrollo de las actividades judiciales.</t>
  </si>
  <si>
    <t>Aprovechamiento de licencias de microsoft Oficce 365 y aplicativos de la Rama Judicial.</t>
  </si>
  <si>
    <t>Personal
( competencia del personal, disponibilidad, suficiencia, seguridad
y salud ocupacional.)</t>
  </si>
  <si>
    <t>Insuficiencia de  personal para la carga laboral presentada.</t>
  </si>
  <si>
    <t>Competencia y compromiso de los servidores judiciales.</t>
  </si>
  <si>
    <t xml:space="preserve">Extensión de los horarios laborales ante la alta carga laboral, con afectación del bienestar físico y emocional de los servidores judiciales. </t>
  </si>
  <si>
    <t>Falta de separación de los espacios laboral, personal y familiar derivado de trabajo remoto.</t>
  </si>
  <si>
    <t>Ausencia de condiciones de seguridad y salud ocupacional en el trabajo en casa.</t>
  </si>
  <si>
    <t>Falta de tiempo para acceder a la formación  en herramientas tecnológicas y a diferentes capacitaciones de alto interes.</t>
  </si>
  <si>
    <t>Disposición para el aprendizaje autodirigido.</t>
  </si>
  <si>
    <t xml:space="preserve">Falta de  tiempo relacionado con el SIGCMA y modelos de gestión implementados.
</t>
  </si>
  <si>
    <t xml:space="preserve">
</t>
  </si>
  <si>
    <t>Proceso
(capacidad, diseño, ejecución, proveedores, entradas, salidas,
gestión del conocimiento)</t>
  </si>
  <si>
    <t>Incremento de solicitudes vía correo electrónico como principal canal de comunicación conocido por los usuarios.</t>
  </si>
  <si>
    <t>Ampliación y divulgación de otros canales de comunicación y suministro de información a los usuarios a través de micrositios, celular, whatsapp, etc.</t>
  </si>
  <si>
    <t>Congestión judicial derivada de la no realización de audiencias programadas por indebida citación, faltas de remisión de detenidos o no disponibilidad de Juzgado por encontrarse en otras diligencias.</t>
  </si>
  <si>
    <t xml:space="preserve">Apoyo del Centro de Servicios Judiciales en el agendamiento, gestión ante establecimientos carcelarios y citación a las audiencias. </t>
  </si>
  <si>
    <t>Número de solicitudes que ingresan a los despachos (entradas) muy superior al número de solicitudes atendidas  (salidas).</t>
  </si>
  <si>
    <t xml:space="preserve">Tecnológicos </t>
  </si>
  <si>
    <t>Fallas e insuficiencia de las herramientas tecnológicas y de  formación dispuestas para prestar el servicio de justicia, igualmente en la conformación y gestión del expediente digital.</t>
  </si>
  <si>
    <t>Implementación de herramientas tecnológicas para la totalidad de las actividades que abarca el proceso de conocimiento simplificando trámites, mejorando la comunicación interna de los servidores judiciales y dependencias y erradicando el uso de papel para la gestión de los expedientes.</t>
  </si>
  <si>
    <t>Falta de implementación del expediente digital en todas las dependencias y despachos judiciales</t>
  </si>
  <si>
    <t>Avance en la implementación del expediente digital y nuevos de aplicativos para la mejor gestión del juzgado</t>
  </si>
  <si>
    <t>Insuficiencia  de  recursos tecnológicos (hardware y software) para los empleados en trabajo remoto.</t>
  </si>
  <si>
    <t>Carencia de internet y  conectividad  y adecuada equipos en las sedes judiciales y salas de audiencias.</t>
  </si>
  <si>
    <t>Desarrollos de aplicativos propios para elaboración de comunicaciones y firma electrónica.</t>
  </si>
  <si>
    <t xml:space="preserve">Documentación ( Actualización, coherencia, aplicabilidad) </t>
  </si>
  <si>
    <t>Inconvenientes con el reporte de estadistica con el sistema SIERJU</t>
  </si>
  <si>
    <t>Formatos estandarizados impartidos  desde la Coordinación Nacional del SIGCMA para la mejor prestación del servicio.</t>
  </si>
  <si>
    <t>Falta de experticia en la actualización de los documentos del SIGCMA.</t>
  </si>
  <si>
    <t>Micrositio de fácil acceso a los documentos propios del Sistema Integrado de Gestión y Control de la Calidad y el Medio Ambiente.</t>
  </si>
  <si>
    <t>Desconocimiento e inaplicabilidad de las Tablas de Retención Documental (TRD)</t>
  </si>
  <si>
    <t>Infraestructura física (suficiencia, comodidad)</t>
  </si>
  <si>
    <t xml:space="preserve">Falta de salas de audiencia.
</t>
  </si>
  <si>
    <t>Salas diseñadas sin espacios físicos adecuados.</t>
  </si>
  <si>
    <t>Elementos de trabajo (papel, equipos)</t>
  </si>
  <si>
    <t xml:space="preserve">Insuficiencia de equipos tecnológicos, internet para el trabajo presencial y  virtual.
</t>
  </si>
  <si>
    <t>Disminución notoria del uso del papel a causa de la implementación de medios tecnológicos.</t>
  </si>
  <si>
    <t>Falta de conocimiento y capacitación de los servidores judiciales sobre los canales dispuestos y adquiridos para optimizar el flujo de información y garantizar la comunicación interna.</t>
  </si>
  <si>
    <r>
      <t xml:space="preserve">Adquisición de herramientas tecnológicas tales como </t>
    </r>
    <r>
      <rPr>
        <i/>
        <sz val="10"/>
        <rFont val="Calibri"/>
        <family val="2"/>
        <scheme val="minor"/>
      </rPr>
      <t>Teams</t>
    </r>
    <r>
      <rPr>
        <sz val="10"/>
        <rFont val="Calibri"/>
        <family val="2"/>
        <scheme val="minor"/>
      </rPr>
      <t xml:space="preserve"> y </t>
    </r>
    <r>
      <rPr>
        <i/>
        <sz val="10"/>
        <rFont val="Calibri"/>
        <family val="2"/>
        <scheme val="minor"/>
      </rPr>
      <t>Planner</t>
    </r>
    <r>
      <rPr>
        <sz val="10"/>
        <rFont val="Calibri"/>
        <family val="2"/>
        <scheme val="minor"/>
      </rPr>
      <t xml:space="preserve"> para optimizar el flujo de información al interior de los despachos judiciales y garantizar la comunicación interna.</t>
    </r>
  </si>
  <si>
    <t>Falta de comunicación asertiva con los usuarios internos.</t>
  </si>
  <si>
    <t>Otros</t>
  </si>
  <si>
    <t xml:space="preserve"> MAPA DE RIESGOS SIGCMA</t>
  </si>
  <si>
    <t>DEPENDENCIA (Unidad misional del CSJ o Unidad de la DEAJ o Seccional o CSJ en caso de despachos judiciales certificados)</t>
  </si>
  <si>
    <t xml:space="preserve">Alto </t>
  </si>
  <si>
    <t>Muy BajaLeve</t>
  </si>
  <si>
    <t>Muy BajaMenor</t>
  </si>
  <si>
    <t>Muy BajaModerado</t>
  </si>
  <si>
    <t>Muy BajaMayor</t>
  </si>
  <si>
    <t>Muy BajaCatastrófico</t>
  </si>
  <si>
    <t>MediaMenor</t>
  </si>
  <si>
    <t>BajaLeve</t>
  </si>
  <si>
    <t>BajaMenor</t>
  </si>
  <si>
    <t>BajaModerado</t>
  </si>
  <si>
    <t>BajaMayor</t>
  </si>
  <si>
    <t>BajaCatastrófico</t>
  </si>
  <si>
    <t>MediaLeve</t>
  </si>
  <si>
    <t>MediaMayor</t>
  </si>
  <si>
    <t>MediaCatastrófico</t>
  </si>
  <si>
    <t>AltaLeve</t>
  </si>
  <si>
    <t>AltaMenor</t>
  </si>
  <si>
    <t>AltaModerado</t>
  </si>
  <si>
    <t>AltaMayor</t>
  </si>
  <si>
    <t>AltaCatastrófico</t>
  </si>
  <si>
    <t>MuyAltaLeve</t>
  </si>
  <si>
    <t>MuyAltaMenor</t>
  </si>
  <si>
    <t>MediaModerado</t>
  </si>
  <si>
    <t>MuyAltaModerado</t>
  </si>
  <si>
    <t>MuyAltaCatastrófico</t>
  </si>
  <si>
    <t>MuyAltaMayor</t>
  </si>
  <si>
    <t>Leve</t>
  </si>
  <si>
    <t>PreventivoAutomático</t>
  </si>
  <si>
    <t>PreventivoManual</t>
  </si>
  <si>
    <t>DetectivoAutomático</t>
  </si>
  <si>
    <t>DetectivoManual</t>
  </si>
  <si>
    <t>CorrectivoAutomático</t>
  </si>
  <si>
    <t>CorrectivoManual</t>
  </si>
  <si>
    <t>Probabilidad Residua Finall</t>
  </si>
  <si>
    <t>Muy Baja El riesgo afecta la imagen de alguna área de la organización</t>
  </si>
  <si>
    <t>Muy Baja El riesgo afecta la imagen de la entidad internamente, de conocimiento general, nivel interno, alta dirección, contratista y/o de provedores</t>
  </si>
  <si>
    <t>Muy Baja El riesgo afecta la imagen de la entidad con algunos usuarios de relevancia frente al logro de los objetivos</t>
  </si>
  <si>
    <t>Muy Baja El riesgo afecta la imagen de de la entidad con efecto publicitario sostenido a nivel administrativo</t>
  </si>
  <si>
    <t>Muy Baja El riesgo afecta la imagen de la entidad a nivel nacional, con efecto publicitarios sostenible a nivel país</t>
  </si>
  <si>
    <t>Baja El riesgo afecta la imagen de alguna área de la organización</t>
  </si>
  <si>
    <t>Baja El riesgo afecta la imagen de la entidad internamente, de conocimiento general, nivel interno, alta dirección, contratista y/o de provedores</t>
  </si>
  <si>
    <t>Baja El riesgo afecta la imagen de la entidad con algunos usuarios de relevancia frente al logro de los objetivos</t>
  </si>
  <si>
    <t>Baja El riesgo afecta la imagen de de la entidad con efecto publicitario sostenido a nivel administrativo</t>
  </si>
  <si>
    <t>Baja El riesgo afecta la imagen de la entidad a nivel nacional, con efecto publicitarios sostenible a nivel país</t>
  </si>
  <si>
    <t>Media El riesgo afecta la imagen de alguna área de la organización</t>
  </si>
  <si>
    <t>Media El riesgo afecta la imagen de la entidad internamente, de conocimiento general, nivel interno, alta dirección, contratista y/o de provedores</t>
  </si>
  <si>
    <t>Media El riesgo afecta la imagen de la entidad con algunos usuarios de relevancia frente al logro de los objetivos</t>
  </si>
  <si>
    <t>Media El riesgo afecta la imagen de de la entidad con efecto publicitario sostenido a nivel administrativo</t>
  </si>
  <si>
    <t>Media El riesgo afecta la imagen de la entidad a nivel nacional, con efecto publicitarios sostenible a nivel país</t>
  </si>
  <si>
    <t>Alta El riesgo afecta la imagen de alguna área de la organización</t>
  </si>
  <si>
    <t>Alta El riesgo afecta la imagen de la entidad internamente, de conocimiento general, nivel interno, alta dirección, contratista y/o de provedores</t>
  </si>
  <si>
    <t>Alta El riesgo afecta la imagen de la entidad con algunos usuarios de relevancia frente al logro de los objetivos</t>
  </si>
  <si>
    <t>Alta El riesgo afecta la imagen de de la entidad con efecto publicitario sostenido a nivel administrativo</t>
  </si>
  <si>
    <t>Alta El riesgo afecta la imagen de la entidad a nivel nacional, con efecto publicitarios sostenible a nivel país</t>
  </si>
  <si>
    <t>Muy Alta El riesgo afecta la imagen de alguna área de la organización</t>
  </si>
  <si>
    <t>Muy Alta El riesgo afecta la imagen de la entidad internamente, de conocimiento general, nivel interno, alta dirección, contratista y/o de provedores</t>
  </si>
  <si>
    <t>Muy Alta El riesgo afecta la imagen de la entidad con algunos usuarios de relevancia frente al logro de los objetivos</t>
  </si>
  <si>
    <t>Muy Alta El riesgo afecta la imagen de de la entidad con efecto publicitario sostenido a nivel administrativo</t>
  </si>
  <si>
    <t>Muy Alta El riesgo afecta la imagen de la entidad a nivel nacional, con efecto publicitarios sostenible a nivel país</t>
  </si>
  <si>
    <t xml:space="preserve">Probabilidad Residual </t>
  </si>
  <si>
    <t>Impacto Inherente</t>
  </si>
  <si>
    <t>Probabilidad Residual Final</t>
  </si>
  <si>
    <t>Riesgo Final</t>
  </si>
  <si>
    <t xml:space="preserve">Leve </t>
  </si>
  <si>
    <t xml:space="preserve">Moderado </t>
  </si>
  <si>
    <t xml:space="preserve">Mayor </t>
  </si>
  <si>
    <t xml:space="preserve">Catastrófico </t>
  </si>
  <si>
    <t>Muy AltaLeve</t>
  </si>
  <si>
    <t>Muy AltaMenor</t>
  </si>
  <si>
    <t>Muy AltaModerado</t>
  </si>
  <si>
    <t>Muy AltaMayor</t>
  </si>
  <si>
    <t>Muy AltaCatastrófico</t>
  </si>
  <si>
    <t>Probabilidad Residual</t>
  </si>
  <si>
    <t>TRATAMIENTO</t>
  </si>
  <si>
    <t>Aceptar</t>
  </si>
  <si>
    <t>Evitar</t>
  </si>
  <si>
    <t>Reducir(compartir)</t>
  </si>
  <si>
    <t>Reducir(mitigar)</t>
  </si>
  <si>
    <t>Vulneración de los derechos fundamentales de los ciudadanos</t>
  </si>
  <si>
    <t xml:space="preserve"> Actuaciones procesales después del vencimiento de los términos legales  </t>
  </si>
  <si>
    <t xml:space="preserve">Posibilidad de vulneración de los derechos fundamentales de los ciudadanos  debido a las  actuaciones procesales después del vencimiento de los términos legales  </t>
  </si>
  <si>
    <t>Afectación Económica</t>
  </si>
  <si>
    <t>Incumplimiento máximo del 5% de la meta planeada</t>
  </si>
  <si>
    <t>Incumplimiento máximo del 15% de la meta planeada</t>
  </si>
  <si>
    <t>Incumplimiento máximo del 20% de la meta planeada</t>
  </si>
  <si>
    <t>Incumplimiento máximo del 50% de la meta planeada</t>
  </si>
  <si>
    <t>Incumplimiento máximo del 80% de la meta planeada</t>
  </si>
  <si>
    <t>Impacto que afecte la ejecución presupuestal en un valor ≥0,5%.</t>
  </si>
  <si>
    <t>Impacto que afecte la ejecución presupuestal en un valor ≥1%.</t>
  </si>
  <si>
    <t>Impacto que afecte la ejecución presupuestal en un valor ≥5%.</t>
  </si>
  <si>
    <t>Impacto que afecte la ejecución presupuestal en un valor ≥20%.</t>
  </si>
  <si>
    <t>Impacto que afecte la ejecución presupuestal en un valor ≥50%.</t>
  </si>
  <si>
    <t>Prestación del Servicio de Justicia</t>
  </si>
  <si>
    <t>Afecta la Prestación del Servicio de Justicia en 15%</t>
  </si>
  <si>
    <t>Asignación de personal por descongestión y/o adecuados lineamientos de planeación  y redistribución de funciones asignadas al personal del despacho</t>
  </si>
  <si>
    <t>Archivo de control diario del seguimiento de la entrega del expediente al despacho</t>
  </si>
  <si>
    <t xml:space="preserve">Herramientas tecnologicas adoptadas por la entidad para lograr cumplir todas las actividades planificadas por medio del trabajo en Casa </t>
  </si>
  <si>
    <t>Archivo reporte de solicitudes allegadas al despacho judicial y el control respectivo para el cumplimiento de los términos procesales</t>
  </si>
  <si>
    <t>Incumplimiento en la realización de las audiencias programadas</t>
  </si>
  <si>
    <t>Posibilidad de vulneración de los derechos fundamentales de los ciudadanos  debido al Incumplimiento en la realización de las audiencias programadas</t>
  </si>
  <si>
    <t>Revisión diaria del procedimiento de verificación  de los equipos antes de iniciar las audiencias</t>
  </si>
  <si>
    <t>Planear con antelación  y  programar  la audiencias según  la complejidad de la audiencia</t>
  </si>
  <si>
    <t>Revisión periódica de las comunicaciones por parte del centro de servicio ante de ser enviadas</t>
  </si>
  <si>
    <t xml:space="preserve">Soporte periódico del área tecnólogica </t>
  </si>
  <si>
    <t>Incumplimiento de las metas establecidas</t>
  </si>
  <si>
    <t>Posibilidad de Incumplimiento de las metas establecidas debido al alto de volumen  de trámites procesales</t>
  </si>
  <si>
    <t>Revisión y seguimientos periódicos por parte del Juez  y fortalecimiento de las competencias por parte de la Escuela Judicial Rodrigo Lara Bonilla</t>
  </si>
  <si>
    <t>Asistencia y soporte tecnólogico e utilización de las herramientas tecnológicas proporcionadas por la entidad.</t>
  </si>
  <si>
    <t>Alto de volumen  de los trámites procesales</t>
  </si>
  <si>
    <t>Usuarios, productos y prácticas organizacionales</t>
  </si>
  <si>
    <t xml:space="preserve">Unificar procesos del mismo tipo para reducir el tiempo de las diligencias judiciales y agilizar el acceso a la justicia </t>
  </si>
  <si>
    <t>Seguimiento periódico al Plan de Acción y Planeador establecido por el despacho judicial.</t>
  </si>
  <si>
    <t>Administración de Justicia</t>
  </si>
  <si>
    <r>
      <t xml:space="preserve">1.Falta de herramientas tecnológicas que permitan el buen desarrollo de la audiencia (Sistema de Grabación, Software, Hardware, microfonos, diademas entre otros)
2.Programación de audiencias sin tener en cuenta tiempos de duración para su realización.
3.Falta de comunicación oportuna o errores en la notificación a las partes interesadas externas
</t>
    </r>
    <r>
      <rPr>
        <b/>
        <sz val="11"/>
        <color rgb="FF00B050"/>
        <rFont val="Calibri"/>
        <family val="2"/>
        <scheme val="minor"/>
      </rPr>
      <t>4.Carencia de internet y  conectividad adecuada para los  equipos en las sedes judiciales y salas de audiencias.</t>
    </r>
    <r>
      <rPr>
        <sz val="11"/>
        <color theme="1"/>
        <rFont val="Calibri"/>
        <family val="2"/>
        <scheme val="minor"/>
      </rPr>
      <t xml:space="preserve">
5.Desactualización de la información suministrada por el usuario para la debida citación.
</t>
    </r>
  </si>
  <si>
    <r>
      <t xml:space="preserve">1.Imprecisión al establecer lineamientos de planeaciòn  para el desarrollo de las tareas propias del despacho.
2.Deficiencia en las competencias necesarias del personal del despacho. 
</t>
    </r>
    <r>
      <rPr>
        <b/>
        <sz val="11"/>
        <color rgb="FF00B050"/>
        <rFont val="Calibri"/>
        <family val="2"/>
        <scheme val="minor"/>
      </rPr>
      <t>3.Insuficiencia de equipos y soporte tecnológicos para el trabajo presencial y  virtual.</t>
    </r>
    <r>
      <rPr>
        <sz val="11"/>
        <color theme="1"/>
        <rFont val="Calibri"/>
        <family val="2"/>
        <scheme val="minor"/>
      </rPr>
      <t xml:space="preserve">
4.Complejidad de los procesos judiciales.
</t>
    </r>
    <r>
      <rPr>
        <b/>
        <sz val="11"/>
        <color rgb="FF00B050"/>
        <rFont val="Calibri"/>
        <family val="2"/>
        <scheme val="minor"/>
      </rPr>
      <t>5.Insuficiencia de personal para la carga laboral presentada</t>
    </r>
    <r>
      <rPr>
        <sz val="11"/>
        <color theme="1"/>
        <rFont val="Calibri"/>
        <family val="2"/>
        <scheme val="minor"/>
      </rPr>
      <t xml:space="preserve">.
</t>
    </r>
  </si>
  <si>
    <t>El riesgo afecta la imagen de de la entidad con efecto publicitario sostenido a nivel del sector justicia</t>
  </si>
  <si>
    <t>Cualquier acto indebido de los servidores judiciales genera altas consecuencias para la entidad</t>
  </si>
  <si>
    <t>Cualquier acto indebido de los servidores judiciales genera consecuencias desastrosas para la entidad</t>
  </si>
  <si>
    <t>Afecta la Prestación del Servicio de Administración de Justicia en 5%</t>
  </si>
  <si>
    <t>Afecta la Prestación del Servicio de Administración Justicia en 10%</t>
  </si>
  <si>
    <t>Afecta la Prestación del Servicio de Administración Justicia en 20%</t>
  </si>
  <si>
    <t>Afecta la Prestación del Servicio de Administración Justicia en más del 50%</t>
  </si>
  <si>
    <t>Afecta la Prestación del Servicio de Administración de Justicia en 10%</t>
  </si>
  <si>
    <t>Afecta la Prestación del Servicio de Administración de Justicia en 15%</t>
  </si>
  <si>
    <t>Afecta la Prestación del Servicio de Administración de Justicia en 20%</t>
  </si>
  <si>
    <t>Afecta la Prestación del Servicio de Administración de Justicia en más del 50%</t>
  </si>
  <si>
    <t>Extravío de documentos temporal o definitivo de los procesos judiciales</t>
  </si>
  <si>
    <t>Afectación en la Prestación del Servicio de Justicia</t>
  </si>
  <si>
    <t xml:space="preserve">Directrices del  expediente electrónico y cobertura de implementación a todas las dependencias y juzgados </t>
  </si>
  <si>
    <t xml:space="preserve">Aplicativos de seguimiento y control diseñados en las diferentes instancias </t>
  </si>
  <si>
    <t>Divulgación de los acuerdos establecidos en Tablas de Retención Documental y capacitaciones virtuales realizadas por el Cendoj</t>
  </si>
  <si>
    <t>Posibilidad de la afectación en la Prestación del Servicio de Justicia debido al extravío de documentos temporal o definitivo de los procesos judiciales</t>
  </si>
  <si>
    <t>Archivo de control  de ingreso de los expedientes judiciales</t>
  </si>
  <si>
    <t>Monitoreo y control por medio de las Auditorias Internas, Externas de Control Interno y de entes de control</t>
  </si>
  <si>
    <t xml:space="preserve">Carencia en transparencia, etica y valores . </t>
  </si>
  <si>
    <t xml:space="preserve">Posibilidad de actos indebidos de  los servidores judiciales debido a  la carencia en transparencia, etica y valores </t>
  </si>
  <si>
    <t xml:space="preserve">1.Insuficientes programas de capacitación para la toma de conciencia debido al desconocimiento de l ley antisoborno (ISO 37001:2016)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t>
  </si>
  <si>
    <t>Informes de Gestión seguimiento a la contratación, rendición de cuentas, Auditorias Internas, Externas de Control Interno y de entes de control.</t>
  </si>
  <si>
    <r>
      <t xml:space="preserve">1. Falta de implementación del expediente electrónico en todas las dependencias y juzgados
2.Falta de software institucional para el control en el archivo de documentos tanto físicos como virtuales.
</t>
    </r>
    <r>
      <rPr>
        <b/>
        <sz val="11"/>
        <color rgb="FF00B050"/>
        <rFont val="Calibri"/>
        <family val="2"/>
        <scheme val="minor"/>
      </rPr>
      <t>3.Desconocimiento e inaplicabilidad de las Tablas de Retención Documental (TRD)</t>
    </r>
    <r>
      <rPr>
        <sz val="11"/>
        <color theme="1"/>
        <rFont val="Calibri"/>
        <family val="2"/>
        <scheme val="minor"/>
      </rPr>
      <t xml:space="preserve">
4.Volumen excesivo de ingreso de expedientes para el personal asignado,  generando demoras en la organización de los expediente
5. Carencia de organización documental</t>
    </r>
  </si>
  <si>
    <t xml:space="preserve">Registro de las soliciitudes judiciales allegadas al despacho en el archivo de radicación </t>
  </si>
  <si>
    <t>Posibilidad de  afectación en la Prestación del Servicio de Justicia debido a un suceso de fuerza mayor que imposibilita la gestión judicial</t>
  </si>
  <si>
    <t>1. Paro por sindicato
2. Huelgas, protestas ciudadana
3. Disturbios o hechos violentos
4.Pandemia
5.Emergencias Ambientales</t>
  </si>
  <si>
    <t>Implementación de herramientas tecnológicas propias de la entidad para el trabajo en casa</t>
  </si>
  <si>
    <t>Políticas y directrices claras aplicadas para evacuar y proteger a los servidores judiciales</t>
  </si>
  <si>
    <t>Programa de Prevención por parte de la ARL</t>
  </si>
  <si>
    <t>Normatividad (Leyes, Resoluciones) adoptada por el Gobierno Nacional por  la Emergencia Sanitaria para cumplir con los protocolos de bioseguridad y medidas de protección.</t>
  </si>
  <si>
    <t>Suceso de fuerza mayor que imposibilitan la gestión judicial</t>
  </si>
  <si>
    <t>Posibilidad de afectación ambiental debido al desconocimiento de las lineamientos ambientales y normatividad vigente ambiental</t>
  </si>
  <si>
    <t>Desconocimiento de los lineamientos ambientales y normatividad vigente ambiental</t>
  </si>
  <si>
    <t xml:space="preserve">Si el hecho llegara a presentarse, tendría consecuencias o efectos mínimos sobre la entidad.
</t>
  </si>
  <si>
    <t xml:space="preserve">Si el hecho llegara a presentarse, tendría bajo impacto o efecto sobre la entidad.
</t>
  </si>
  <si>
    <t xml:space="preserve">Si el hecho llegara a presentarse, tendría medianas consecuencias o efectos sobre la entidad.
</t>
  </si>
  <si>
    <t xml:space="preserve">Si el hecho llegara a presentarse, tendría altas consecuencias o efectos sobre la entidad
</t>
  </si>
  <si>
    <t>Afectación Ambiental</t>
  </si>
  <si>
    <t xml:space="preserve">Si el hecho llegara a presentarse, tendría desastrosas consecuencias o efectos sobre la entidad.
</t>
  </si>
  <si>
    <t>Si el hecho llegara a presentarse, tendría altas consecuencias o efectos sobre la entidad</t>
  </si>
  <si>
    <t>Si el hecho llegara a presentarse, tendría consecuencias o efectos mínimos sobre la entidad</t>
  </si>
  <si>
    <t>Si el hecho llegara a presentarse, tendría bajo impacto o efecto sobre la entidad</t>
  </si>
  <si>
    <t>Si el hecho llegara a presentarse, tendría medianas consecuencias o efectos sobre la entidad</t>
  </si>
  <si>
    <t>Si el hecho llegara a presentarse, tendría desastrosas consecuencias o efectos sobre la entidad</t>
  </si>
  <si>
    <t xml:space="preserve">
Divulgación de programas, guías y procedimientos del Plan de Gestión Ambiental, además del  acompañamiento y/o seguimiento a implementación del Acuerdo PSAA14-10160
</t>
  </si>
  <si>
    <t xml:space="preserve">Consolidación de la información de los servidores judiciales por medio del Directorio del SIGCMA </t>
  </si>
  <si>
    <t>1. Falta de socialización del Acuerdo PSAA14-10160. 
2.Baja participación de los funcionarios y servidores judiciales en las actividades de formación en el Sistema de Gestión Ambiental
3.Uso de correos no institucionales, que no permiten la llegada de campañas enviadas por correos masivos
4.  Poco compromiso en la aplicabilidad y formación de la cultura ambiental
5. Carencia del liderazgo en el Sistema de Gestión Ambiental</t>
  </si>
  <si>
    <t xml:space="preserve">Inadecuado registro de la gestion de los procesos misionales y actuaciones administrativa </t>
  </si>
  <si>
    <t xml:space="preserve">Posibilidad de incumplimiento de las metas establecidas debido al  inadecuado registro de la gestion de los procesos misionales y actuaciones administrativa </t>
  </si>
  <si>
    <r>
      <t xml:space="preserve">1. Errores en la información registrada en los aplicativos Justicia XXI WEB y SIERJU-BI
</t>
    </r>
    <r>
      <rPr>
        <b/>
        <sz val="11"/>
        <color rgb="FF00B050"/>
        <rFont val="Calibri"/>
        <family val="2"/>
        <scheme val="minor"/>
      </rPr>
      <t xml:space="preserve">2.Insuficiencia de personal para la carga laboral presentada. 
</t>
    </r>
    <r>
      <rPr>
        <sz val="11"/>
        <color theme="1"/>
        <rFont val="Calibri"/>
        <family val="2"/>
        <scheme val="minor"/>
      </rPr>
      <t xml:space="preserve">3.Fallas en la funcionalidad de los aplicativos    
4.Incremento de solicitudes  por la  alta demanda judiciales 
5.Inadecuado control de verificación del registro de la información </t>
    </r>
  </si>
  <si>
    <t xml:space="preserve">Revisión y validación de la información por parte de la Secretaría , Consejo Seccional, las  Unidades de Desarrollo y Análisis Estadístico y de Administración de la Carrera Judicial. </t>
  </si>
  <si>
    <t xml:space="preserve">Asignación de personal por descongestión </t>
  </si>
  <si>
    <t>Seguimientos de control  periódicos para el registro de la información</t>
  </si>
  <si>
    <t>Reportar periódicamente los incidentes de fallas  técnicas de los aplicativos utilizados</t>
  </si>
  <si>
    <t xml:space="preserve">Cambios en la  planeación  y redistribución de funciones asignadas al personal </t>
  </si>
  <si>
    <t>Falencia en la gestión, control y seguimiento del proceso de reparto</t>
  </si>
  <si>
    <t>Posibilidad de incumplimiento de las metas establecidas debido a la falencia en la gestión, control y seguimiento del proceso de reparto</t>
  </si>
  <si>
    <t xml:space="preserve">1.Falta de planeacion y organizacion en el proceso de reparto. 
2. Falta de capacidad instalada para atender el alto volúmen de trabajo debido a la cantidad de expedientes que se recepcionan.           
3.Inconsistencias entre el órden establecido por el administrador del sistema y el órden previsto en los Acuerdos que norman el reparto.
4. No realizar el reparto de las demandas  y/o acciones Constitucionales  entre los Despachos competentes, dentro del término establecido. 
5. Errores en el diligenciamiento del acta de reparto.
</t>
  </si>
  <si>
    <t xml:space="preserve">Establecimiento de lineamientos y politicas claras de planeación y revisión del procedimiento establecido del proceso de reparto </t>
  </si>
  <si>
    <t xml:space="preserve">Asignación de personal por descongestión y/o adecuados lineamientos de planeación  y redistribución de funciones asignadas al personal </t>
  </si>
  <si>
    <t>Revisión periódica del administrador del sistema cumpla lo previsto en el Acuerdo que regula el órden de los Despachos para el reparto.</t>
  </si>
  <si>
    <t>1. Falta de seguimiento y control del cumplimiento efectivo de la actividad asignada. 
2. Falta de informaciòn pertinente para realizar la actividad (correos errados, direcciones erradas de las partes). 
3. Falta de recursos, medios electrònicos y tecnològicos para el cumplimiento de la actividad.  
4.Carencia de vinculaciòn de las partes y terceros que genera nulidades, demoras en el proceso.</t>
  </si>
  <si>
    <t xml:space="preserve">Inadecuada comunicación de las notificaciones judiciales </t>
  </si>
  <si>
    <t xml:space="preserve">Posibilidad de incumplimiento de las metas establecidas debido a la inadecuada comunicación de las notificaciones judiciales </t>
  </si>
  <si>
    <t xml:space="preserve">Verificación de recepción de correos electrónicos por Secretaría,  </t>
  </si>
  <si>
    <t xml:space="preserve">Seguimientos de control  periódicas de las notificaciones judiciales enviadas </t>
  </si>
  <si>
    <t>Revisión permanente de los datos consignados en el acta de reparto para confirmar que coincidan con el expediente.</t>
  </si>
  <si>
    <t xml:space="preserve">Revisión permanente de recepción de correos electrónicos por Secretaría y actualización de datos de las partes </t>
  </si>
  <si>
    <t xml:space="preserve">Implementación de las herramientas tecnólogicas adoptadas por la Rama Judicial  para el desarrollo de las actividades </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</si>
  <si>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acorde con el nivel de desagregación que se considere necesaria.</t>
    </r>
  </si>
  <si>
    <t>Analice las consecuencias que puede ocasionar a la organización la materialización del riesgo y escoja en la lista desplegable.</t>
  </si>
  <si>
    <r>
      <t xml:space="preserve">Consolida o resume los análisis sobre impacto + causa raíz, permitiendo contar con una redacción clara y concreta del riesgo identificado. Tenga en cuenta la estructura de alto nivel establecida , inicia con </t>
    </r>
    <r>
      <rPr>
        <b/>
        <sz val="9"/>
        <color theme="9" tint="-0.249977111117893"/>
        <rFont val="Arial Narrow"/>
        <family val="2"/>
      </rPr>
      <t xml:space="preserve">POSIBILIDAD DE + Impacto para la entidad + Causa Raíz </t>
    </r>
  </si>
  <si>
    <t xml:space="preserve">Recuerde que el control se define como la medida que permite reducir o mitigar un riesgo. Defina el control (es) que atacan las causas del riesgo, </t>
  </si>
  <si>
    <r>
      <t xml:space="preserve"> -</t>
    </r>
    <r>
      <rPr>
        <sz val="11"/>
        <rFont val="Arial Narrow"/>
        <family val="2"/>
      </rPr>
      <t xml:space="preserve"> </t>
    </r>
    <r>
      <rPr>
        <b/>
        <sz val="11"/>
        <rFont val="Arial Narrow"/>
        <family val="2"/>
      </rPr>
      <t xml:space="preserve"> Hoja 6 Clasificación del Riesgo:</t>
    </r>
    <r>
      <rPr>
        <sz val="11"/>
        <rFont val="Arial Narrow"/>
        <family val="2"/>
      </rPr>
      <t xml:space="preserve"> Información pertinente refente a la clasificación de los riesgos asociados.</t>
    </r>
  </si>
  <si>
    <r>
      <t xml:space="preserve"> -</t>
    </r>
    <r>
      <rPr>
        <sz val="11"/>
        <rFont val="Arial Narrow"/>
        <family val="2"/>
      </rPr>
      <t xml:space="preserve"> </t>
    </r>
    <r>
      <rPr>
        <b/>
        <sz val="11"/>
        <rFont val="Arial Narrow"/>
        <family val="2"/>
      </rPr>
      <t xml:space="preserve"> Hoja 7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</si>
  <si>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</si>
  <si>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9 Tabla de Valoración de Controles: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</si>
  <si>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10 Matriz de Calor: </t>
    </r>
    <r>
      <rPr>
        <sz val="11"/>
        <rFont val="Arial Narrow"/>
        <family val="2"/>
      </rPr>
      <t xml:space="preserve">En esta hoja, en la medida en que ese diligencia el Mapa Final, se verán reflejados los riesgos en su zona correspondiente. Esta hoja no se diligencia se genera de manera automática.
</t>
    </r>
  </si>
  <si>
    <r>
      <t xml:space="preserve"> -  </t>
    </r>
    <r>
      <rPr>
        <b/>
        <sz val="10"/>
        <rFont val="Arial Narrow"/>
        <family val="2"/>
      </rPr>
      <t>Hoja 11 a la 14 Seguimientos Trimestrales</t>
    </r>
    <r>
      <rPr>
        <sz val="10"/>
        <rFont val="Arial Narrow"/>
        <family val="2"/>
      </rPr>
      <t xml:space="preserve">: En estas hojas de cálculo se realiza el seguimiento trimestral del mapa final de riesgos </t>
    </r>
  </si>
  <si>
    <t xml:space="preserve">Despachos Judiciales </t>
  </si>
  <si>
    <t>EVENTOS INTERNOS AMBIENTALES</t>
  </si>
  <si>
    <t xml:space="preserve">Efectos ambientales internos que puedan afectar la entidad y por ende causando un impacto al medio ambiente </t>
  </si>
  <si>
    <t>Eventos Ambientales Internos</t>
  </si>
  <si>
    <t xml:space="preserve"> Matriz de Calor </t>
  </si>
  <si>
    <t/>
  </si>
  <si>
    <t>Evitar,Reducir (Compartir),Reducir(Mitigar)</t>
  </si>
  <si>
    <t>Reducir (Compartir),Reducir(Mitigar), Evitar</t>
  </si>
  <si>
    <t>Aceptar el riesgo, Reducir (Compartir),Reducir(Mitigar)</t>
  </si>
  <si>
    <t>Aceptar el riesgo</t>
  </si>
  <si>
    <t>La actividad que conlleva el riesgo se ejecuta como máximo 2 veces por año</t>
  </si>
  <si>
    <t>SEGUIMIENTO MATRIZ DE RIESGOS SIGCMA 1 TRIMESTRE</t>
  </si>
  <si>
    <t xml:space="preserve">IDENTIFICACIÓN DEL RIESGO </t>
  </si>
  <si>
    <t>VALORACION RIESGO INHERENTE</t>
  </si>
  <si>
    <t>VALORACION RIESGO RESIDUAL</t>
  </si>
  <si>
    <t>ACTIVIDADES</t>
  </si>
  <si>
    <t>PROCESO LIDER</t>
  </si>
  <si>
    <t>FECHA DE LA ACTIVIDAD</t>
  </si>
  <si>
    <t>ANÁLISIS DEL RESULTADO FINAL 
1 TRIMESTRE</t>
  </si>
  <si>
    <t>Causas Inmediata</t>
  </si>
  <si>
    <t>PROBABILIDAD</t>
  </si>
  <si>
    <t>NIVEL</t>
  </si>
  <si>
    <t xml:space="preserve">IMPACTO </t>
  </si>
  <si>
    <t>CENTRAL</t>
  </si>
  <si>
    <t>SECCIONAL</t>
  </si>
  <si>
    <t xml:space="preserve"> INICIO
DIA/MES/AÑO</t>
  </si>
  <si>
    <t>FIN 
DIA/MES/AÑO</t>
  </si>
  <si>
    <t>SEGUIMIENTO MATRIZ DE RIESGOS SIGCMA 2 TRIMESTRE</t>
  </si>
  <si>
    <t>ANÁLISIS DEL RESULTADO FINAL 
2 TRIMESTRE</t>
  </si>
  <si>
    <t>SEGUIMIENTO MATRIZ DE RIESGOS SIGCMA 3 TRIMESTRE</t>
  </si>
  <si>
    <t>ANÁLISIS DEL RESULTADO FINAL 
3 TRIMESTRE</t>
  </si>
  <si>
    <t>SEGUIMIENTO MATRIZ DE RIESGOS SIGCMA 4 TRIMESTRE</t>
  </si>
  <si>
    <t>ANÁLISIS DEL RESULTADO FINAL 
4 TRIMESTRE</t>
  </si>
  <si>
    <t>Riesgo</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</si>
  <si>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rgb="FF002060"/>
        <rFont val="Arial Narrow"/>
        <family val="2"/>
      </rPr>
      <t>Paso 2: identificación del riesgo</t>
    </r>
    <r>
      <rPr>
        <sz val="11"/>
        <rFont val="Arial Narrow"/>
        <family val="2"/>
      </rPr>
      <t xml:space="preserve">, donde se explica ampliamente las bases para adelantar este análisis.
Así mismo, considere en el </t>
    </r>
    <r>
      <rPr>
        <b/>
        <sz val="11"/>
        <color rgb="FF002060"/>
        <rFont val="Arial Narrow"/>
        <family val="2"/>
      </rPr>
      <t>Paso 3: valoración del riesgo</t>
    </r>
    <r>
      <rPr>
        <sz val="11"/>
        <rFont val="Arial Narrow"/>
        <family val="2"/>
      </rPr>
      <t xml:space="preserve"> los lineamientos para definir el No. de veces que se hace la actividad con la cual se relaciona el riesgo y su impacto en términos establecidos en la Tabla de Impacto. En este mismo paso se analizan los controles que deben responder a los atributos de eficiencia e informativos.
</t>
    </r>
  </si>
  <si>
    <t>Utilice la lista de despligue que se encuentra parametrizada, le aparecerán las opciones: 1)Daños Activos Fijos/Eventos Externos, 2)Ejecucion y Administracion de procesos, 3)Fallas Tecnologicas, 4)Fraude Externo, 5)Fraude Interno, 6)Relaciones Laborales, 7)Usuarios, productos y practicas organizacionales, 8)Evento Internos Ambientales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</si>
  <si>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I-J)</t>
  </si>
  <si>
    <t>Utilice la lista de despligue que se encuentra parametrizada, le aparecerán las opciones de la tabla de Impacto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</si>
  <si>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</si>
  <si>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t>Esta casilla no se diligencia, depende de la selección en la columna R.</t>
  </si>
  <si>
    <t>Utilice la lista de despligue que se encuentra parametrizada, le aparecerán las opciones: 1)Preventivo, 2)Detectivo, 3)Correctivo.</t>
  </si>
  <si>
    <t>Utilice la lista de despligue que se encuentra parametrizada, le aparecerán las opciones: 1)Automático, 2)Manual.</t>
  </si>
  <si>
    <t xml:space="preserve">La matriz automáticamente hará el cálculo para el control analizado (Columna T) </t>
  </si>
  <si>
    <t xml:space="preserve">Utilice la lista de despligue que se encuentra parametrizada, le aparecerán las opciones: 1)Documentado, 2)Sin documentar. Estas no se presentan valoración </t>
  </si>
  <si>
    <t xml:space="preserve">Utilice la lista de despligue que se encuentra parametrizada, le aparecerán las opciones: 1)Continua, 2)Aleatoria. Estas no se presentan valoración </t>
  </si>
  <si>
    <t xml:space="preserve">Utilice la lista de despligue que se encuentra parametrizada, le aparecerán las opciones: 1)Con Registro, 2) Sin Registro.Estas no se presentan valoración </t>
  </si>
  <si>
    <r>
      <t>La matriz automáticamente hará el cálculo, acorde con el control o controles definidos con sus atributos analizados, lo que permitirá establecer e</t>
    </r>
    <r>
      <rPr>
        <sz val="9"/>
        <color theme="1"/>
        <rFont val="Arial Narrow"/>
        <family val="2"/>
      </rPr>
      <t>l nivel de riesgo inherente</t>
    </r>
    <r>
      <rPr>
        <sz val="9"/>
        <rFont val="Arial Narrow"/>
        <family val="2"/>
      </rPr>
      <t xml:space="preserve"> (Columnas AA -AD- AE-AF-AG-AH).</t>
    </r>
  </si>
  <si>
    <t>Utilice la lista de despligue que se encuentra parametrizada, le aparecerán las opciones: 1)Aceptar, 2)Evitar, 3)Reducir (compartir), 4)Reducir (mitigar) y tener en cuenta el tratamiento a  implementar que se encuentra estipulado en la Hoja 10 de Matriz de Calor en la parte derecha.</t>
  </si>
  <si>
    <t>Utilice la lista de despligue que se encuentra parametrizada, le aparecerán las opciones: 1)Finalizado, 2)En curso, la selección en este caso dependerá de las acciones del plan que se hayan establecido en cada caso.</t>
  </si>
  <si>
    <t>Cualquier afectación a la violacion de los derechosn de los cuidadanos se considera con consecuencias altas.</t>
  </si>
  <si>
    <t>Cualquier afectación la violacion de los derechos de los ciudadanos se considera con consecuencias desastrosas.</t>
  </si>
  <si>
    <t>Reputacional (Corrupción)</t>
  </si>
  <si>
    <t>Cualquier afectación a la violacion de los derechos de los ciudadanos se considera con consecuencias altas</t>
  </si>
  <si>
    <t>Cualquier afectación a la violacion de los derechos de los ciudadanos se considera con consecuencias desastrosas</t>
  </si>
  <si>
    <t>Vencimiento de Términos</t>
  </si>
  <si>
    <t>Suspensión o no realización de las Audiencias Programadas</t>
  </si>
  <si>
    <t>Inconsistencias en el reparto</t>
  </si>
  <si>
    <t>Error en las notificaciones judiicales</t>
  </si>
  <si>
    <t>Pérdida de documentos</t>
  </si>
  <si>
    <t>Corrupción</t>
  </si>
  <si>
    <t>Interrupción o demora en el Servicio Público de Administrar  Justicia</t>
  </si>
  <si>
    <t>Inaplicabilidad de la normavidad ambiental vigente</t>
  </si>
  <si>
    <t xml:space="preserve">Inexactitud en el registro de la gestion de los procesos misionales y actuaciones administrativa </t>
  </si>
  <si>
    <t>Incumplimiento de los objetivos y metas trazadas para el cumplimiento de los términos legales.</t>
  </si>
  <si>
    <t>Listas de asistencia de las actividades de formación virtual y Autodiagnóstico inicial de estado de la Gestión Ambiental en las diferentes sedes</t>
  </si>
  <si>
    <t>Listas de asistencia de las sensibilización y capacitaciones charlas del Sistema de Gestión Ambiental y "Formación de Auditores en la Norma NTC ISO 14001:2015 y en la Norma Técnica de la Rama Judicial NTC 6256 :2018" por parte del  SIGCMA</t>
  </si>
  <si>
    <t xml:space="preserve">Actas de reunión donde se ratifica el compromiso de la Alta Dirección, para la implementación, mantenimiento y fortalecimiento del Sistema de Gestión Ambiental y del Plan de Gestión Ambiental de la Rama Judicial por medio de revisiones y seguimiento periódico por medio de los Comites del SIGCMA y reuniones de la Alta Dirección  </t>
  </si>
  <si>
    <t xml:space="preserve">Divulgación de la norma ISO 37001:2016, Plan de Anticorrupción  formación en valores y principios propios de la entidad </t>
  </si>
  <si>
    <t>Divulgación del Código de Etica de Buen Gobierno a traves de la  página web de la Rama Judicial</t>
  </si>
  <si>
    <t>Actas de reunión y divulgación de la Ley 1474 del 2011 Ley Anticorrupccion y la Ley 1712 del 2014 Ley de Transparencia por medio de reuniones Cómites del SIGCMA y  reuniones de la Alta Dirección</t>
  </si>
  <si>
    <t>Actualización de datos cuando se registre las solicitudes por parte del usuario en el centro de servicio</t>
  </si>
  <si>
    <t>Archivo de  control y seguimiento de vencimientos de términos</t>
  </si>
  <si>
    <t>DESPACHO JUDICIAL</t>
  </si>
  <si>
    <t>g</t>
  </si>
  <si>
    <t>Consejo Seccional de la Judicatura de Bogotá</t>
  </si>
  <si>
    <t>Dirección Seccional de Administración Judicial de Bogotá</t>
  </si>
  <si>
    <t>Juzgados Administrativos de Bogotá y Oficina de Apoyo</t>
  </si>
  <si>
    <t>Contencioso Administrativa</t>
  </si>
  <si>
    <t>Juzgados Administrativos del Circuito de Bogotá y Oficina de Apoyo</t>
  </si>
  <si>
    <t>Comunicación Interna (canales utilizados y su efectividad, flujo de la información necesaria para el desarrollo de las actividades)</t>
  </si>
  <si>
    <r>
      <rPr>
        <b/>
        <sz val="11"/>
        <color rgb="FF00B050"/>
        <rFont val="Calibri"/>
        <family val="2"/>
        <scheme val="minor"/>
      </rPr>
      <t>1. Falta de implementación de modelos operativos de preparación de audiencias (MOPA's) y guías de realización de audiencias para reducir el tiempo de las diligencias.</t>
    </r>
    <r>
      <rPr>
        <sz val="11"/>
        <color theme="1"/>
        <rFont val="Calibri"/>
        <family val="2"/>
        <scheme val="minor"/>
      </rPr>
      <t xml:space="preserve">
</t>
    </r>
    <r>
      <rPr>
        <b/>
        <sz val="11"/>
        <color rgb="FF00B050"/>
        <rFont val="Calibri"/>
        <family val="2"/>
        <scheme val="minor"/>
      </rPr>
      <t>2.Insuficiencia de personal para la carga laboral presentada.</t>
    </r>
    <r>
      <rPr>
        <sz val="11"/>
        <color theme="1"/>
        <rFont val="Calibri"/>
        <family val="2"/>
        <scheme val="minor"/>
      </rPr>
      <t xml:space="preserve">
</t>
    </r>
    <r>
      <rPr>
        <b/>
        <sz val="11"/>
        <color rgb="FF00B050"/>
        <rFont val="Calibri"/>
        <family val="2"/>
        <scheme val="minor"/>
      </rPr>
      <t>3.Incremento de solicitudes vía correo electrónico, reparto de demandas y solicitudes judiciales.</t>
    </r>
    <r>
      <rPr>
        <sz val="11"/>
        <color theme="1"/>
        <rFont val="Calibri"/>
        <family val="2"/>
        <scheme val="minor"/>
      </rPr>
      <t xml:space="preserve">
4.Demora en la entrega del reparto por parte de la Oficina de Apoyo
</t>
    </r>
    <r>
      <rPr>
        <b/>
        <sz val="11"/>
        <color rgb="FF00B050"/>
        <rFont val="Calibri"/>
        <family val="2"/>
        <scheme val="minor"/>
      </rPr>
      <t>5.Afectación del orden público, genera mayor demanda y congestión de la justicia.</t>
    </r>
  </si>
  <si>
    <t>Revisión  periódica de las compensaciones de reparto correspondientes y del reparto de las demandas  y/o acciones Constitucionales  entre los Despachos competentes, dentro del término establecido.</t>
  </si>
  <si>
    <t>Elaboración  y aplicación de medidas de prevención, contención y mitigación del riesgo  ambiental asociado por parte de la 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</si>
</sst>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6" x14ac:knownFonts="1">
    <font>
      <sz val="11"/>
      <color theme="1"/>
      <name val="Calibri"/>
      <family val="2"/>
      <scheme val="minor"/>
    </font>
    <font>
      <sz val="11"/>
      <color theme="1"/>
      <name val="Arial Narrow"/>
      <family val="2"/>
    </font>
    <font>
      <sz val="14"/>
      <color theme="1"/>
      <name val="Arial Narrow"/>
      <family val="2"/>
    </font>
    <font>
      <b/>
      <sz val="11"/>
      <color theme="1"/>
      <name val="Arial Narrow"/>
      <family val="2"/>
    </font>
    <font>
      <b/>
      <sz val="11"/>
      <color theme="0"/>
      <name val="Arial Narrow"/>
      <family val="2"/>
    </font>
    <font>
      <b/>
      <sz val="14"/>
      <color theme="0"/>
      <name val="Arial Narrow"/>
      <family val="2"/>
    </font>
    <font>
      <b/>
      <sz val="16"/>
      <color theme="0"/>
      <name val="Arial Narrow"/>
      <family val="2"/>
    </font>
    <font>
      <b/>
      <sz val="22"/>
      <color theme="1"/>
      <name val="Arial"/>
      <family val="2"/>
    </font>
    <font>
      <sz val="10"/>
      <name val="Arial"/>
      <family val="2"/>
    </font>
    <font>
      <sz val="10"/>
      <name val="Arial Narrow"/>
      <family val="2"/>
    </font>
    <font>
      <b/>
      <u/>
      <sz val="11"/>
      <name val="Arial Narrow"/>
      <family val="2"/>
    </font>
    <font>
      <b/>
      <sz val="11"/>
      <name val="Arial Narrow"/>
      <family val="2"/>
    </font>
    <font>
      <sz val="11"/>
      <name val="Arial Narrow"/>
      <family val="2"/>
    </font>
    <font>
      <b/>
      <sz val="10"/>
      <name val="Arial Narrow"/>
      <family val="2"/>
    </font>
    <font>
      <sz val="12"/>
      <name val="Times New Roman"/>
      <family val="1"/>
    </font>
    <font>
      <b/>
      <sz val="9"/>
      <name val="Arial Narrow"/>
      <family val="2"/>
    </font>
    <font>
      <sz val="9"/>
      <name val="Arial Narrow"/>
      <family val="2"/>
    </font>
    <font>
      <b/>
      <sz val="9"/>
      <color theme="9" tint="-0.249977111117893"/>
      <name val="Arial Narrow"/>
      <family val="2"/>
    </font>
    <font>
      <b/>
      <sz val="9"/>
      <color theme="0"/>
      <name val="Arial Narrow"/>
      <family val="2"/>
    </font>
    <font>
      <sz val="11"/>
      <color rgb="FFFF0000"/>
      <name val="Calibri"/>
      <family val="2"/>
      <scheme val="minor"/>
    </font>
    <font>
      <b/>
      <sz val="11"/>
      <color theme="1"/>
      <name val="Calibri"/>
      <family val="2"/>
      <scheme val="minor"/>
    </font>
    <font>
      <sz val="11"/>
      <color theme="0"/>
      <name val="Calibri"/>
      <family val="2"/>
      <scheme val="minor"/>
    </font>
    <font>
      <b/>
      <sz val="26"/>
      <color theme="1"/>
      <name val="Arial Narrow"/>
      <family val="2"/>
    </font>
    <font>
      <b/>
      <sz val="18"/>
      <color theme="1"/>
      <name val="Arial Narrow"/>
      <family val="2"/>
    </font>
    <font>
      <sz val="16"/>
      <color theme="1"/>
      <name val="Arial Narrow"/>
      <family val="2"/>
    </font>
    <font>
      <sz val="16"/>
      <color rgb="FF000000"/>
      <name val="Arial Narrow"/>
      <family val="2"/>
    </font>
    <font>
      <sz val="18"/>
      <name val="Arial"/>
      <family val="2"/>
    </font>
    <font>
      <sz val="11"/>
      <name val="Calibri"/>
      <family val="2"/>
      <scheme val="minor"/>
    </font>
    <font>
      <sz val="24"/>
      <name val="Arial"/>
      <family val="2"/>
    </font>
    <font>
      <sz val="16"/>
      <color rgb="FFFF0000"/>
      <name val="Arial Narrow"/>
      <family val="2"/>
    </font>
    <font>
      <sz val="16"/>
      <color rgb="FFFF0000"/>
      <name val="Calibri"/>
      <family val="2"/>
      <scheme val="minor"/>
    </font>
    <font>
      <b/>
      <sz val="14"/>
      <color rgb="FF000000"/>
      <name val="Arial Narrow"/>
      <family val="2"/>
    </font>
    <font>
      <sz val="10"/>
      <color theme="1"/>
      <name val="Calibri"/>
      <family val="2"/>
      <scheme val="minor"/>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2"/>
      <name val="Arial Narrow"/>
      <family val="2"/>
    </font>
    <font>
      <sz val="12"/>
      <color theme="1"/>
      <name val="Arial Narrow"/>
      <family val="2"/>
    </font>
    <font>
      <b/>
      <sz val="9"/>
      <color theme="1"/>
      <name val="Arial Narrow"/>
      <family val="2"/>
    </font>
    <font>
      <b/>
      <sz val="20"/>
      <color theme="1"/>
      <name val="Calibri"/>
      <family val="2"/>
      <scheme val="minor"/>
    </font>
    <font>
      <b/>
      <sz val="12"/>
      <color rgb="FF000000"/>
      <name val="Calibri"/>
      <family val="2"/>
    </font>
    <font>
      <b/>
      <sz val="18"/>
      <color rgb="FF000000"/>
      <name val="Calibri"/>
      <family val="2"/>
    </font>
    <font>
      <b/>
      <sz val="11"/>
      <color rgb="FF002060"/>
      <name val="Arial Narrow"/>
      <family val="2"/>
    </font>
    <font>
      <b/>
      <i/>
      <sz val="10"/>
      <color theme="1"/>
      <name val="Calibri"/>
      <family val="2"/>
      <scheme val="minor"/>
    </font>
    <font>
      <sz val="11"/>
      <color theme="1"/>
      <name val="Arial"/>
      <family val="2"/>
    </font>
    <font>
      <b/>
      <sz val="10"/>
      <color theme="1"/>
      <name val="Arial"/>
      <family val="2"/>
    </font>
    <font>
      <b/>
      <sz val="10"/>
      <color theme="0"/>
      <name val="Arial"/>
      <family val="2"/>
    </font>
    <font>
      <sz val="11"/>
      <color theme="0"/>
      <name val="Arial"/>
      <family val="2"/>
    </font>
    <font>
      <b/>
      <sz val="26"/>
      <color theme="1"/>
      <name val="Calibri"/>
      <family val="2"/>
      <scheme val="minor"/>
    </font>
    <font>
      <b/>
      <i/>
      <sz val="11"/>
      <name val="Arial"/>
      <family val="2"/>
    </font>
    <font>
      <b/>
      <i/>
      <sz val="14"/>
      <color theme="1"/>
      <name val="Calibri"/>
      <family val="2"/>
      <scheme val="minor"/>
    </font>
    <font>
      <b/>
      <sz val="14"/>
      <color theme="0"/>
      <name val="Calibri"/>
      <family val="2"/>
      <scheme val="minor"/>
    </font>
    <font>
      <b/>
      <sz val="14"/>
      <color theme="1"/>
      <name val="Calibri"/>
      <family val="2"/>
      <scheme val="minor"/>
    </font>
    <font>
      <sz val="14"/>
      <color theme="1"/>
      <name val="Calibri"/>
      <family val="2"/>
      <scheme val="minor"/>
    </font>
    <font>
      <i/>
      <sz val="11"/>
      <color theme="1"/>
      <name val="Calibri"/>
      <family val="2"/>
      <scheme val="minor"/>
    </font>
    <font>
      <i/>
      <sz val="11"/>
      <name val="Calibri"/>
      <family val="2"/>
      <scheme val="minor"/>
    </font>
    <font>
      <sz val="14"/>
      <name val="Calibri"/>
      <family val="2"/>
      <scheme val="minor"/>
    </font>
    <font>
      <b/>
      <i/>
      <sz val="11"/>
      <color theme="1"/>
      <name val="Arial"/>
      <family val="2"/>
    </font>
    <font>
      <b/>
      <sz val="11"/>
      <color theme="1"/>
      <name val="Arial"/>
      <family val="2"/>
    </font>
    <font>
      <b/>
      <sz val="11"/>
      <color theme="0"/>
      <name val="Arial"/>
      <family val="2"/>
    </font>
    <font>
      <b/>
      <sz val="10"/>
      <color theme="0" tint="-4.9989318521683403E-2"/>
      <name val="Arial"/>
      <family val="2"/>
    </font>
    <font>
      <sz val="10"/>
      <color theme="1"/>
      <name val="Arial"/>
      <family val="2"/>
    </font>
    <font>
      <sz val="10"/>
      <color rgb="FF000000"/>
      <name val="Arial"/>
      <family val="2"/>
    </font>
    <font>
      <sz val="10"/>
      <name val="Calibri"/>
      <family val="2"/>
      <scheme val="minor"/>
    </font>
    <font>
      <sz val="10"/>
      <color rgb="FFFF0000"/>
      <name val="Arial"/>
      <family val="2"/>
    </font>
    <font>
      <sz val="10"/>
      <color rgb="FFFF0000"/>
      <name val="Calibri"/>
      <family val="2"/>
      <scheme val="minor"/>
    </font>
    <font>
      <b/>
      <sz val="10"/>
      <name val="Arial"/>
      <family val="2"/>
    </font>
    <font>
      <sz val="10"/>
      <color theme="0"/>
      <name val="Arial"/>
      <family val="2"/>
    </font>
    <font>
      <strike/>
      <sz val="10"/>
      <color rgb="FF000000"/>
      <name val="Arial"/>
      <family val="2"/>
    </font>
    <font>
      <strike/>
      <sz val="10"/>
      <name val="Calibri"/>
      <family val="2"/>
      <scheme val="minor"/>
    </font>
    <font>
      <i/>
      <sz val="10"/>
      <name val="Calibri"/>
      <family val="2"/>
      <scheme val="minor"/>
    </font>
    <font>
      <b/>
      <i/>
      <sz val="16"/>
      <name val="Calibri"/>
      <family val="2"/>
      <scheme val="minor"/>
    </font>
    <font>
      <b/>
      <sz val="26"/>
      <color theme="1"/>
      <name val="Arial"/>
      <family val="2"/>
    </font>
    <font>
      <b/>
      <sz val="24"/>
      <color rgb="FF000000"/>
      <name val="Arial"/>
      <family val="2"/>
    </font>
    <font>
      <sz val="26"/>
      <color rgb="FF000000"/>
      <name val="Arial"/>
      <family val="2"/>
    </font>
    <font>
      <sz val="26"/>
      <color rgb="FFFFFFFF"/>
      <name val="Arial"/>
      <family val="2"/>
    </font>
    <font>
      <b/>
      <sz val="18"/>
      <color theme="1"/>
      <name val="Arial"/>
      <family val="2"/>
    </font>
    <font>
      <b/>
      <sz val="18"/>
      <color rgb="FF000000"/>
      <name val="Arial"/>
      <family val="2"/>
    </font>
    <font>
      <sz val="18"/>
      <color rgb="FF000000"/>
      <name val="Arial"/>
      <family val="2"/>
    </font>
    <font>
      <sz val="18"/>
      <color rgb="FFFFFFFF"/>
      <name val="Arial"/>
      <family val="2"/>
    </font>
    <font>
      <sz val="10"/>
      <color theme="1"/>
      <name val="Roboto"/>
    </font>
    <font>
      <b/>
      <sz val="22"/>
      <color theme="0"/>
      <name val="Arial Narrow"/>
      <family val="2"/>
    </font>
    <font>
      <sz val="26"/>
      <color theme="1"/>
      <name val="Arial"/>
      <family val="2"/>
    </font>
    <font>
      <sz val="11"/>
      <color theme="0"/>
      <name val="Arial Narrow"/>
      <family val="2"/>
    </font>
    <font>
      <b/>
      <sz val="11"/>
      <color rgb="FF00B050"/>
      <name val="Calibri"/>
      <family val="2"/>
      <scheme val="minor"/>
    </font>
    <font>
      <b/>
      <sz val="20"/>
      <color rgb="FF000000"/>
      <name val="Calibri"/>
      <family val="2"/>
    </font>
    <font>
      <b/>
      <sz val="16"/>
      <color theme="1"/>
      <name val="Calibri"/>
      <family val="2"/>
      <scheme val="minor"/>
    </font>
    <font>
      <b/>
      <sz val="16"/>
      <color rgb="FF000000"/>
      <name val="Calibri"/>
      <family val="2"/>
    </font>
    <font>
      <b/>
      <sz val="20"/>
      <color theme="0"/>
      <name val="Arial Narrow"/>
      <family val="2"/>
    </font>
    <font>
      <b/>
      <sz val="10"/>
      <color theme="0"/>
      <name val="Arial Narrow"/>
      <family val="2"/>
    </font>
    <font>
      <b/>
      <sz val="10"/>
      <color theme="2"/>
      <name val="Arial Narrow"/>
      <family val="2"/>
    </font>
    <font>
      <b/>
      <sz val="10"/>
      <color theme="1"/>
      <name val="Calibri"/>
      <family val="2"/>
      <scheme val="minor"/>
    </font>
    <font>
      <sz val="11"/>
      <color rgb="FF00B050"/>
      <name val="Calibri"/>
      <family val="2"/>
      <scheme val="minor"/>
    </font>
    <font>
      <sz val="10"/>
      <color theme="4"/>
      <name val="Calibri"/>
      <family val="2"/>
      <scheme val="minor"/>
    </font>
    <font>
      <sz val="9"/>
      <color theme="1"/>
      <name val="Arial Narrow"/>
      <family val="2"/>
    </font>
  </fonts>
  <fills count="2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00206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BFBFBF"/>
        <bgColor indexed="64"/>
      </patternFill>
    </fill>
    <fill>
      <patternFill patternType="solid">
        <fgColor rgb="FF92D050"/>
        <bgColor indexed="64"/>
      </patternFill>
    </fill>
    <fill>
      <patternFill patternType="solid">
        <fgColor rgb="FF00B050"/>
        <bgColor indexed="64"/>
      </patternFill>
    </fill>
    <fill>
      <patternFill patternType="solid">
        <fgColor rgb="FFFFFF66"/>
        <bgColor indexed="64"/>
      </patternFill>
    </fill>
    <fill>
      <patternFill patternType="solid">
        <fgColor rgb="FFFFC000"/>
        <bgColor indexed="64"/>
      </patternFill>
    </fill>
    <fill>
      <patternFill patternType="solid">
        <fgColor rgb="FFFF0000"/>
        <bgColor indexed="64"/>
      </patternFill>
    </fill>
    <fill>
      <patternFill patternType="solid">
        <fgColor theme="9" tint="0.79998168889431442"/>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4" tint="-0.499984740745262"/>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rgb="FF00B0F0"/>
        <bgColor indexed="64"/>
      </patternFill>
    </fill>
    <fill>
      <patternFill patternType="solid">
        <fgColor theme="9" tint="-0.249977111117893"/>
        <bgColor indexed="64"/>
      </patternFill>
    </fill>
    <fill>
      <patternFill patternType="solid">
        <fgColor theme="0" tint="-0.249977111117893"/>
        <bgColor indexed="64"/>
      </patternFill>
    </fill>
    <fill>
      <patternFill patternType="solid">
        <fgColor theme="7" tint="0.39997558519241921"/>
        <bgColor indexed="64"/>
      </patternFill>
    </fill>
  </fills>
  <borders count="108">
    <border>
      <left/>
      <right/>
      <top/>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style="dashed">
        <color theme="9" tint="-0.24994659260841701"/>
      </left>
      <right/>
      <top/>
      <bottom style="dashed">
        <color theme="9" tint="-0.24994659260841701"/>
      </bottom>
      <diagonal/>
    </border>
    <border>
      <left/>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right/>
      <top style="dashed">
        <color theme="9" tint="-0.24994659260841701"/>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rgb="FF000000"/>
      </right>
      <top/>
      <bottom style="medium">
        <color rgb="FF000000"/>
      </bottom>
      <diagonal/>
    </border>
    <border>
      <left/>
      <right/>
      <top/>
      <bottom style="medium">
        <color rgb="FF000000"/>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dashed">
        <color theme="9" tint="-0.24994659260841701"/>
      </left>
      <right style="dashed">
        <color theme="9" tint="-0.24994659260841701"/>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dashed">
        <color theme="9" tint="-0.24994659260841701"/>
      </right>
      <top style="dashed">
        <color theme="9" tint="-0.24994659260841701"/>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right style="thin">
        <color indexed="64"/>
      </right>
      <top style="dashed">
        <color theme="9" tint="-0.24994659260841701"/>
      </top>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style="thick">
        <color theme="0"/>
      </bottom>
      <diagonal/>
    </border>
    <border>
      <left style="medium">
        <color indexed="64"/>
      </left>
      <right/>
      <top style="thick">
        <color theme="0"/>
      </top>
      <bottom style="medium">
        <color indexed="64"/>
      </bottom>
      <diagonal/>
    </border>
    <border>
      <left/>
      <right/>
      <top style="thick">
        <color theme="0"/>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3">
    <xf numFmtId="0" fontId="0" fillId="0" borderId="0"/>
    <xf numFmtId="0" fontId="8" fillId="0" borderId="0"/>
    <xf numFmtId="0" fontId="14" fillId="0" borderId="0"/>
  </cellStyleXfs>
  <cellXfs count="521">
    <xf numFmtId="0" fontId="0" fillId="0" borderId="0" xfId="0"/>
    <xf numFmtId="0" fontId="1" fillId="3" borderId="0" xfId="0" applyFont="1" applyFill="1"/>
    <xf numFmtId="0" fontId="1" fillId="3" borderId="0" xfId="0" applyFont="1" applyFill="1" applyAlignment="1">
      <alignment horizontal="center" vertical="center"/>
    </xf>
    <xf numFmtId="0" fontId="1" fillId="3" borderId="0" xfId="0" applyFont="1" applyFill="1" applyAlignment="1">
      <alignment horizontal="left" vertical="center"/>
    </xf>
    <xf numFmtId="0" fontId="0" fillId="5" borderId="0" xfId="0" applyFill="1"/>
    <xf numFmtId="0" fontId="0" fillId="0" borderId="0" xfId="0" applyAlignment="1">
      <alignment horizontal="left" wrapText="1"/>
    </xf>
    <xf numFmtId="0" fontId="0" fillId="5" borderId="0" xfId="0" applyFill="1" applyAlignment="1">
      <alignment horizontal="center"/>
    </xf>
    <xf numFmtId="0" fontId="0" fillId="3" borderId="0" xfId="0" applyFill="1"/>
    <xf numFmtId="0" fontId="10" fillId="3" borderId="20" xfId="1" quotePrefix="1" applyFont="1" applyFill="1" applyBorder="1" applyAlignment="1">
      <alignment horizontal="left" vertical="top" wrapText="1"/>
    </xf>
    <xf numFmtId="0" fontId="11" fillId="3" borderId="0" xfId="1" quotePrefix="1" applyFont="1" applyFill="1" applyAlignment="1">
      <alignment horizontal="left" vertical="top" wrapText="1"/>
    </xf>
    <xf numFmtId="0" fontId="11" fillId="3" borderId="21" xfId="1" quotePrefix="1" applyFont="1" applyFill="1" applyBorder="1" applyAlignment="1">
      <alignment horizontal="left" vertical="top" wrapText="1"/>
    </xf>
    <xf numFmtId="0" fontId="9" fillId="3" borderId="20" xfId="1" applyFont="1" applyFill="1" applyBorder="1"/>
    <xf numFmtId="0" fontId="9" fillId="3" borderId="0" xfId="1" applyFont="1" applyFill="1"/>
    <xf numFmtId="0" fontId="13" fillId="3" borderId="0" xfId="1" applyFont="1" applyFill="1" applyAlignment="1">
      <alignment horizontal="left" vertical="center" wrapText="1"/>
    </xf>
    <xf numFmtId="0" fontId="9" fillId="3" borderId="0" xfId="1" applyFont="1" applyFill="1" applyAlignment="1">
      <alignment horizontal="left" vertical="center" wrapText="1"/>
    </xf>
    <xf numFmtId="0" fontId="9" fillId="3" borderId="0" xfId="1" quotePrefix="1" applyFont="1" applyFill="1" applyAlignment="1">
      <alignment horizontal="left" vertical="center" wrapText="1"/>
    </xf>
    <xf numFmtId="0" fontId="9" fillId="3" borderId="21" xfId="1" applyFont="1" applyFill="1" applyBorder="1"/>
    <xf numFmtId="0" fontId="15" fillId="3" borderId="0" xfId="0" applyFont="1" applyFill="1" applyAlignment="1">
      <alignment horizontal="left" vertical="center" wrapText="1"/>
    </xf>
    <xf numFmtId="0" fontId="16" fillId="3" borderId="0" xfId="0" applyFont="1" applyFill="1" applyAlignment="1">
      <alignment horizontal="left" vertical="top" wrapText="1"/>
    </xf>
    <xf numFmtId="0" fontId="22" fillId="3" borderId="0" xfId="0" applyFont="1" applyFill="1" applyAlignment="1">
      <alignment horizontal="center" vertical="center"/>
    </xf>
    <xf numFmtId="0" fontId="24" fillId="3" borderId="49" xfId="0" applyFont="1" applyFill="1" applyBorder="1" applyAlignment="1">
      <alignment vertical="top" wrapText="1"/>
    </xf>
    <xf numFmtId="0" fontId="24" fillId="3" borderId="50" xfId="0" applyFont="1" applyFill="1" applyBorder="1" applyAlignment="1">
      <alignment vertical="top" wrapText="1"/>
    </xf>
    <xf numFmtId="0" fontId="26" fillId="0" borderId="0" xfId="0" applyFont="1" applyAlignment="1">
      <alignment horizontal="center" vertical="center" wrapText="1"/>
    </xf>
    <xf numFmtId="0" fontId="27" fillId="3" borderId="0" xfId="0" applyFont="1" applyFill="1"/>
    <xf numFmtId="0" fontId="3" fillId="3" borderId="0" xfId="0" applyFont="1" applyFill="1" applyAlignment="1">
      <alignment horizontal="left" vertical="center"/>
    </xf>
    <xf numFmtId="0" fontId="28" fillId="3" borderId="0" xfId="0" applyFont="1" applyFill="1" applyAlignment="1">
      <alignment horizontal="center" vertical="center" wrapText="1"/>
    </xf>
    <xf numFmtId="0" fontId="21" fillId="3" borderId="0" xfId="0" applyFont="1" applyFill="1"/>
    <xf numFmtId="0" fontId="25" fillId="3" borderId="0" xfId="0" applyFont="1" applyFill="1" applyAlignment="1">
      <alignment horizontal="justify" vertical="center" wrapText="1" readingOrder="1"/>
    </xf>
    <xf numFmtId="0" fontId="3" fillId="3" borderId="0" xfId="0" applyFont="1" applyFill="1" applyAlignment="1">
      <alignment vertical="center"/>
    </xf>
    <xf numFmtId="0" fontId="21" fillId="0" borderId="0" xfId="0" applyFont="1"/>
    <xf numFmtId="0" fontId="25" fillId="0" borderId="0" xfId="0" applyFont="1" applyAlignment="1">
      <alignment horizontal="justify" vertical="center" wrapText="1" readingOrder="1"/>
    </xf>
    <xf numFmtId="0" fontId="29" fillId="0" borderId="0" xfId="0" applyFont="1" applyAlignment="1">
      <alignment vertical="center"/>
    </xf>
    <xf numFmtId="0" fontId="30" fillId="0" borderId="0" xfId="0" applyFont="1"/>
    <xf numFmtId="0" fontId="19" fillId="0" borderId="0" xfId="0" applyFont="1"/>
    <xf numFmtId="0" fontId="27" fillId="0" borderId="0" xfId="0" applyFont="1"/>
    <xf numFmtId="0" fontId="32" fillId="3" borderId="0" xfId="0" applyFont="1" applyFill="1"/>
    <xf numFmtId="0" fontId="33" fillId="3" borderId="0" xfId="0" applyFont="1" applyFill="1"/>
    <xf numFmtId="0" fontId="34" fillId="13" borderId="57" xfId="0" applyFont="1" applyFill="1" applyBorder="1" applyAlignment="1">
      <alignment horizontal="center" vertical="center" wrapText="1" readingOrder="1"/>
    </xf>
    <xf numFmtId="0" fontId="34" fillId="13" borderId="58"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5" fillId="3" borderId="60" xfId="0" applyFont="1" applyFill="1" applyBorder="1" applyAlignment="1">
      <alignment horizontal="justify" vertical="center" wrapText="1" readingOrder="1"/>
    </xf>
    <xf numFmtId="9" fontId="34" fillId="3" borderId="61" xfId="0" applyNumberFormat="1"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5" fillId="3" borderId="13" xfId="0" applyFont="1" applyFill="1" applyBorder="1" applyAlignment="1">
      <alignment horizontal="justify" vertical="center" wrapText="1" readingOrder="1"/>
    </xf>
    <xf numFmtId="9" fontId="34" fillId="3" borderId="63" xfId="0" applyNumberFormat="1" applyFont="1" applyFill="1" applyBorder="1" applyAlignment="1">
      <alignment horizontal="center" vertical="center" wrapText="1" readingOrder="1"/>
    </xf>
    <xf numFmtId="0" fontId="35" fillId="3" borderId="63"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35" fillId="3" borderId="65" xfId="0" applyFont="1" applyFill="1" applyBorder="1" applyAlignment="1">
      <alignment horizontal="justify" vertical="center" wrapText="1" readingOrder="1"/>
    </xf>
    <xf numFmtId="0" fontId="35" fillId="3" borderId="66" xfId="0" applyFont="1" applyFill="1" applyBorder="1" applyAlignment="1">
      <alignment horizontal="center" vertical="center" wrapText="1" readingOrder="1"/>
    </xf>
    <xf numFmtId="0" fontId="39" fillId="3" borderId="0" xfId="0" applyFont="1" applyFill="1"/>
    <xf numFmtId="0" fontId="41" fillId="15" borderId="67" xfId="0" applyFont="1" applyFill="1" applyBorder="1" applyAlignment="1" applyProtection="1">
      <alignment horizontal="center" vertical="center" wrapText="1" readingOrder="1"/>
      <protection hidden="1"/>
    </xf>
    <xf numFmtId="0" fontId="41" fillId="15" borderId="68" xfId="0" applyFont="1" applyFill="1" applyBorder="1" applyAlignment="1" applyProtection="1">
      <alignment horizontal="center" vertical="center" wrapText="1" readingOrder="1"/>
      <protection hidden="1"/>
    </xf>
    <xf numFmtId="0" fontId="41" fillId="15" borderId="69" xfId="0" applyFont="1" applyFill="1" applyBorder="1" applyAlignment="1" applyProtection="1">
      <alignment horizontal="center" vertical="center" wrapText="1" readingOrder="1"/>
      <protection hidden="1"/>
    </xf>
    <xf numFmtId="0" fontId="41" fillId="16" borderId="67" xfId="0" applyFont="1" applyFill="1" applyBorder="1" applyAlignment="1" applyProtection="1">
      <alignment horizontal="center" wrapText="1" readingOrder="1"/>
      <protection hidden="1"/>
    </xf>
    <xf numFmtId="0" fontId="41" fillId="16" borderId="68" xfId="0" applyFont="1" applyFill="1" applyBorder="1" applyAlignment="1" applyProtection="1">
      <alignment horizontal="center" wrapText="1" readingOrder="1"/>
      <protection hidden="1"/>
    </xf>
    <xf numFmtId="0" fontId="41" fillId="15" borderId="20" xfId="0" applyFont="1" applyFill="1" applyBorder="1" applyAlignment="1" applyProtection="1">
      <alignment horizontal="center" vertical="center" wrapText="1" readingOrder="1"/>
      <protection hidden="1"/>
    </xf>
    <xf numFmtId="0" fontId="41" fillId="15" borderId="0" xfId="0" applyFont="1" applyFill="1" applyAlignment="1" applyProtection="1">
      <alignment horizontal="center" vertical="center" wrapText="1" readingOrder="1"/>
      <protection hidden="1"/>
    </xf>
    <xf numFmtId="0" fontId="41" fillId="15" borderId="21" xfId="0" applyFont="1" applyFill="1" applyBorder="1" applyAlignment="1" applyProtection="1">
      <alignment horizontal="center" vertical="center" wrapText="1" readingOrder="1"/>
      <protection hidden="1"/>
    </xf>
    <xf numFmtId="0" fontId="41" fillId="16" borderId="20" xfId="0" applyFont="1" applyFill="1" applyBorder="1" applyAlignment="1" applyProtection="1">
      <alignment horizontal="center" wrapText="1" readingOrder="1"/>
      <protection hidden="1"/>
    </xf>
    <xf numFmtId="0" fontId="41" fillId="16" borderId="0" xfId="0" applyFont="1" applyFill="1" applyAlignment="1" applyProtection="1">
      <alignment horizontal="center" wrapText="1" readingOrder="1"/>
      <protection hidden="1"/>
    </xf>
    <xf numFmtId="0" fontId="41" fillId="15" borderId="43" xfId="0" applyFont="1" applyFill="1" applyBorder="1" applyAlignment="1" applyProtection="1">
      <alignment horizontal="center" vertical="center" wrapText="1" readingOrder="1"/>
      <protection hidden="1"/>
    </xf>
    <xf numFmtId="0" fontId="41" fillId="15" borderId="44" xfId="0" applyFont="1" applyFill="1" applyBorder="1" applyAlignment="1" applyProtection="1">
      <alignment horizontal="center" vertical="center" wrapText="1" readingOrder="1"/>
      <protection hidden="1"/>
    </xf>
    <xf numFmtId="0" fontId="41" fillId="15" borderId="45" xfId="0" applyFont="1" applyFill="1" applyBorder="1" applyAlignment="1" applyProtection="1">
      <alignment horizontal="center" vertical="center" wrapText="1" readingOrder="1"/>
      <protection hidden="1"/>
    </xf>
    <xf numFmtId="0" fontId="41" fillId="16" borderId="43" xfId="0" applyFont="1" applyFill="1" applyBorder="1" applyAlignment="1" applyProtection="1">
      <alignment horizontal="center" wrapText="1" readingOrder="1"/>
      <protection hidden="1"/>
    </xf>
    <xf numFmtId="0" fontId="41" fillId="16" borderId="44" xfId="0" applyFont="1" applyFill="1" applyBorder="1" applyAlignment="1" applyProtection="1">
      <alignment horizontal="center" wrapText="1" readingOrder="1"/>
      <protection hidden="1"/>
    </xf>
    <xf numFmtId="0" fontId="41" fillId="17" borderId="68" xfId="0" applyFont="1" applyFill="1" applyBorder="1" applyAlignment="1" applyProtection="1">
      <alignment horizontal="center" wrapText="1" readingOrder="1"/>
      <protection hidden="1"/>
    </xf>
    <xf numFmtId="0" fontId="41" fillId="17" borderId="69" xfId="0" applyFont="1" applyFill="1" applyBorder="1" applyAlignment="1" applyProtection="1">
      <alignment horizontal="center" wrapText="1" readingOrder="1"/>
      <protection hidden="1"/>
    </xf>
    <xf numFmtId="0" fontId="41" fillId="17" borderId="20" xfId="0" applyFont="1" applyFill="1" applyBorder="1" applyAlignment="1" applyProtection="1">
      <alignment horizontal="center" wrapText="1" readingOrder="1"/>
      <protection hidden="1"/>
    </xf>
    <xf numFmtId="0" fontId="41" fillId="17" borderId="0" xfId="0" applyFont="1" applyFill="1" applyAlignment="1" applyProtection="1">
      <alignment horizontal="center" wrapText="1" readingOrder="1"/>
      <protection hidden="1"/>
    </xf>
    <xf numFmtId="0" fontId="41" fillId="17" borderId="21" xfId="0" applyFont="1" applyFill="1" applyBorder="1" applyAlignment="1" applyProtection="1">
      <alignment horizontal="center" wrapText="1" readingOrder="1"/>
      <protection hidden="1"/>
    </xf>
    <xf numFmtId="0" fontId="41" fillId="17" borderId="43" xfId="0" applyFont="1" applyFill="1" applyBorder="1" applyAlignment="1" applyProtection="1">
      <alignment horizontal="center" wrapText="1" readingOrder="1"/>
      <protection hidden="1"/>
    </xf>
    <xf numFmtId="0" fontId="41" fillId="17" borderId="44" xfId="0" applyFont="1" applyFill="1" applyBorder="1" applyAlignment="1" applyProtection="1">
      <alignment horizontal="center" wrapText="1" readingOrder="1"/>
      <protection hidden="1"/>
    </xf>
    <xf numFmtId="0" fontId="41" fillId="17" borderId="45" xfId="0" applyFont="1" applyFill="1" applyBorder="1" applyAlignment="1" applyProtection="1">
      <alignment horizontal="center" wrapText="1" readingOrder="1"/>
      <protection hidden="1"/>
    </xf>
    <xf numFmtId="0" fontId="41" fillId="8" borderId="67" xfId="0" applyFont="1" applyFill="1" applyBorder="1" applyAlignment="1" applyProtection="1">
      <alignment horizontal="center" wrapText="1" readingOrder="1"/>
      <protection hidden="1"/>
    </xf>
    <xf numFmtId="0" fontId="41" fillId="8" borderId="68" xfId="0" applyFont="1" applyFill="1" applyBorder="1" applyAlignment="1" applyProtection="1">
      <alignment horizontal="center" wrapText="1" readingOrder="1"/>
      <protection hidden="1"/>
    </xf>
    <xf numFmtId="0" fontId="41" fillId="8" borderId="69" xfId="0" applyFont="1" applyFill="1" applyBorder="1" applyAlignment="1" applyProtection="1">
      <alignment horizontal="center" wrapText="1" readingOrder="1"/>
      <protection hidden="1"/>
    </xf>
    <xf numFmtId="0" fontId="41" fillId="8" borderId="20" xfId="0" applyFont="1" applyFill="1" applyBorder="1" applyAlignment="1" applyProtection="1">
      <alignment horizontal="center" wrapText="1" readingOrder="1"/>
      <protection hidden="1"/>
    </xf>
    <xf numFmtId="0" fontId="41" fillId="8" borderId="0" xfId="0" applyFont="1" applyFill="1" applyAlignment="1" applyProtection="1">
      <alignment horizontal="center" wrapText="1" readingOrder="1"/>
      <protection hidden="1"/>
    </xf>
    <xf numFmtId="0" fontId="41" fillId="8" borderId="21" xfId="0" applyFont="1" applyFill="1" applyBorder="1" applyAlignment="1" applyProtection="1">
      <alignment horizontal="center" wrapText="1" readingOrder="1"/>
      <protection hidden="1"/>
    </xf>
    <xf numFmtId="0" fontId="41" fillId="8" borderId="43" xfId="0" applyFont="1" applyFill="1" applyBorder="1" applyAlignment="1" applyProtection="1">
      <alignment horizontal="center" wrapText="1" readingOrder="1"/>
      <protection hidden="1"/>
    </xf>
    <xf numFmtId="0" fontId="41" fillId="8" borderId="44" xfId="0" applyFont="1" applyFill="1" applyBorder="1" applyAlignment="1" applyProtection="1">
      <alignment horizontal="center" wrapText="1" readingOrder="1"/>
      <protection hidden="1"/>
    </xf>
    <xf numFmtId="0" fontId="41" fillId="8" borderId="45" xfId="0" applyFont="1" applyFill="1" applyBorder="1" applyAlignment="1" applyProtection="1">
      <alignment horizontal="center" wrapText="1" readingOrder="1"/>
      <protection hidden="1"/>
    </xf>
    <xf numFmtId="0" fontId="0" fillId="0" borderId="0" xfId="0" applyAlignment="1">
      <alignment wrapText="1"/>
    </xf>
    <xf numFmtId="0" fontId="0" fillId="0" borderId="0" xfId="0" applyAlignment="1">
      <alignment vertical="top" wrapText="1"/>
    </xf>
    <xf numFmtId="0" fontId="6" fillId="18" borderId="47" xfId="0" applyFont="1" applyFill="1" applyBorder="1" applyAlignment="1">
      <alignment horizontal="center" vertical="center" wrapText="1"/>
    </xf>
    <xf numFmtId="0" fontId="6" fillId="18" borderId="47" xfId="0" applyFont="1" applyFill="1" applyBorder="1" applyAlignment="1">
      <alignment horizontal="center" vertical="center"/>
    </xf>
    <xf numFmtId="0" fontId="44" fillId="0" borderId="0" xfId="0" applyFont="1" applyAlignment="1">
      <alignment horizontal="center"/>
    </xf>
    <xf numFmtId="0" fontId="45" fillId="0" borderId="0" xfId="0" applyFont="1"/>
    <xf numFmtId="0" fontId="47" fillId="4" borderId="0" xfId="0" applyFont="1" applyFill="1" applyAlignment="1" applyProtection="1">
      <alignment horizontal="left" vertical="center" wrapText="1"/>
      <protection locked="0"/>
    </xf>
    <xf numFmtId="0" fontId="46" fillId="19" borderId="0" xfId="0" applyFont="1" applyFill="1" applyAlignment="1" applyProtection="1">
      <alignment vertical="center" wrapText="1"/>
      <protection locked="0"/>
    </xf>
    <xf numFmtId="0" fontId="47" fillId="4" borderId="0" xfId="0" applyFont="1" applyFill="1" applyAlignment="1" applyProtection="1">
      <alignment vertical="center" wrapText="1"/>
      <protection locked="0"/>
    </xf>
    <xf numFmtId="0" fontId="0" fillId="0" borderId="0" xfId="0" applyAlignment="1">
      <alignment horizontal="left"/>
    </xf>
    <xf numFmtId="0" fontId="48" fillId="0" borderId="0" xfId="0" applyFont="1" applyAlignment="1" applyProtection="1">
      <alignment horizontal="center" vertical="center"/>
      <protection locked="0"/>
    </xf>
    <xf numFmtId="0" fontId="46" fillId="0" borderId="0" xfId="0" applyFont="1" applyAlignment="1" applyProtection="1">
      <alignment horizontal="left" vertical="center"/>
      <protection locked="0"/>
    </xf>
    <xf numFmtId="0" fontId="47" fillId="0" borderId="0" xfId="0" applyFont="1" applyAlignment="1" applyProtection="1">
      <alignment horizontal="center" vertical="center"/>
      <protection locked="0"/>
    </xf>
    <xf numFmtId="0" fontId="20" fillId="0" borderId="0" xfId="0" applyFont="1" applyAlignment="1">
      <alignment horizontal="center"/>
    </xf>
    <xf numFmtId="0" fontId="53" fillId="5" borderId="13" xfId="0" applyFont="1" applyFill="1" applyBorder="1" applyAlignment="1">
      <alignment horizontal="center" vertical="center"/>
    </xf>
    <xf numFmtId="0" fontId="52" fillId="20" borderId="13" xfId="0" applyFont="1" applyFill="1" applyBorder="1" applyAlignment="1">
      <alignment horizontal="center"/>
    </xf>
    <xf numFmtId="0" fontId="52" fillId="20" borderId="13" xfId="0" applyFont="1" applyFill="1" applyBorder="1" applyAlignment="1">
      <alignment vertical="center" wrapText="1"/>
    </xf>
    <xf numFmtId="0" fontId="27" fillId="3" borderId="13" xfId="0" applyFont="1" applyFill="1" applyBorder="1" applyAlignment="1">
      <alignment vertical="top" wrapText="1"/>
    </xf>
    <xf numFmtId="0" fontId="54" fillId="0" borderId="13" xfId="0" applyFont="1" applyBorder="1" applyAlignment="1">
      <alignment horizontal="center" vertical="center"/>
    </xf>
    <xf numFmtId="0" fontId="54" fillId="0" borderId="13" xfId="0" applyFont="1" applyBorder="1" applyAlignment="1">
      <alignment horizontal="center" vertical="center" wrapText="1"/>
    </xf>
    <xf numFmtId="0" fontId="0" fillId="0" borderId="13" xfId="0" applyBorder="1" applyAlignment="1">
      <alignment horizontal="left" vertical="center" wrapText="1"/>
    </xf>
    <xf numFmtId="0" fontId="20" fillId="0" borderId="0" xfId="0" applyFont="1"/>
    <xf numFmtId="0" fontId="27" fillId="0" borderId="13" xfId="0" applyFont="1" applyBorder="1" applyAlignment="1">
      <alignment vertical="top" wrapText="1"/>
    </xf>
    <xf numFmtId="0" fontId="0" fillId="0" borderId="13" xfId="0" applyBorder="1" applyAlignment="1">
      <alignment vertical="top" wrapText="1"/>
    </xf>
    <xf numFmtId="0" fontId="27" fillId="0" borderId="81" xfId="0" applyFont="1" applyBorder="1" applyAlignment="1">
      <alignment vertical="top" wrapText="1"/>
    </xf>
    <xf numFmtId="0" fontId="0" fillId="3" borderId="13" xfId="0" applyFill="1" applyBorder="1" applyAlignment="1">
      <alignment vertical="top" wrapText="1"/>
    </xf>
    <xf numFmtId="0" fontId="54" fillId="0" borderId="0" xfId="0" applyFont="1" applyAlignment="1">
      <alignment horizontal="center"/>
    </xf>
    <xf numFmtId="0" fontId="54" fillId="0" borderId="0" xfId="0" applyFont="1" applyAlignment="1">
      <alignment horizontal="left"/>
    </xf>
    <xf numFmtId="0" fontId="57" fillId="0" borderId="0" xfId="0" applyFont="1" applyAlignment="1">
      <alignment horizontal="center" vertical="center"/>
    </xf>
    <xf numFmtId="0" fontId="54" fillId="0" borderId="0" xfId="0" applyFont="1" applyAlignment="1">
      <alignment horizontal="center" vertical="center"/>
    </xf>
    <xf numFmtId="0" fontId="57" fillId="0" borderId="0" xfId="0" applyFont="1" applyAlignment="1">
      <alignment horizontal="center"/>
    </xf>
    <xf numFmtId="0" fontId="45" fillId="0" borderId="0" xfId="0" applyFont="1" applyProtection="1">
      <protection locked="0"/>
    </xf>
    <xf numFmtId="0" fontId="59" fillId="0" borderId="0" xfId="0" applyFont="1" applyAlignment="1" applyProtection="1">
      <alignment vertical="center"/>
      <protection locked="0"/>
    </xf>
    <xf numFmtId="0" fontId="45" fillId="0" borderId="0" xfId="0" applyFont="1" applyAlignment="1">
      <alignment vertical="top"/>
    </xf>
    <xf numFmtId="0" fontId="58" fillId="0" borderId="0" xfId="0" applyFont="1" applyAlignment="1" applyProtection="1">
      <alignment horizontal="center" vertical="center"/>
      <protection locked="0"/>
    </xf>
    <xf numFmtId="0" fontId="46" fillId="21" borderId="0" xfId="0" applyFont="1" applyFill="1" applyAlignment="1" applyProtection="1">
      <alignment horizontal="left" vertical="center"/>
      <protection locked="0"/>
    </xf>
    <xf numFmtId="0" fontId="60" fillId="20" borderId="0" xfId="0" applyFont="1" applyFill="1" applyAlignment="1" applyProtection="1">
      <alignment horizontal="center" vertical="center" wrapText="1"/>
      <protection locked="0"/>
    </xf>
    <xf numFmtId="0" fontId="45" fillId="0" borderId="0" xfId="0" applyFont="1" applyAlignment="1">
      <alignment vertical="top" wrapText="1"/>
    </xf>
    <xf numFmtId="0" fontId="46" fillId="21" borderId="0" xfId="0" applyFont="1" applyFill="1" applyAlignment="1" applyProtection="1">
      <alignment horizontal="left" vertical="center" wrapText="1"/>
      <protection locked="0"/>
    </xf>
    <xf numFmtId="0" fontId="46" fillId="0" borderId="0" xfId="0" applyFont="1" applyAlignment="1" applyProtection="1">
      <alignment horizontal="left"/>
      <protection locked="0"/>
    </xf>
    <xf numFmtId="0" fontId="45" fillId="0" borderId="0" xfId="0" applyFont="1" applyAlignment="1" applyProtection="1">
      <alignment horizontal="center" vertical="center"/>
      <protection locked="0"/>
    </xf>
    <xf numFmtId="0" fontId="46" fillId="0" borderId="0" xfId="0" applyFont="1" applyAlignment="1" applyProtection="1">
      <alignment vertical="center"/>
      <protection locked="0"/>
    </xf>
    <xf numFmtId="0" fontId="62" fillId="0" borderId="0" xfId="0" applyFont="1"/>
    <xf numFmtId="0" fontId="46" fillId="21" borderId="13" xfId="0" applyFont="1" applyFill="1" applyBorder="1" applyAlignment="1">
      <alignment horizontal="center" vertical="top" wrapText="1" readingOrder="1"/>
    </xf>
    <xf numFmtId="0" fontId="46" fillId="21" borderId="13" xfId="0" applyFont="1" applyFill="1" applyBorder="1" applyAlignment="1">
      <alignment horizontal="center" vertical="center" wrapText="1" readingOrder="1"/>
    </xf>
    <xf numFmtId="0" fontId="63" fillId="0" borderId="13" xfId="0" applyFont="1" applyBorder="1" applyAlignment="1">
      <alignment horizontal="center" vertical="center" wrapText="1" readingOrder="1"/>
    </xf>
    <xf numFmtId="0" fontId="64" fillId="0" borderId="13" xfId="0" applyFont="1" applyBorder="1" applyAlignment="1">
      <alignment vertical="center" wrapText="1"/>
    </xf>
    <xf numFmtId="0" fontId="64" fillId="0" borderId="13" xfId="0" applyFont="1" applyBorder="1" applyAlignment="1">
      <alignment vertical="top" wrapText="1"/>
    </xf>
    <xf numFmtId="0" fontId="64" fillId="0" borderId="13" xfId="0" applyFont="1" applyBorder="1" applyAlignment="1">
      <alignment horizontal="center" vertical="center" wrapText="1"/>
    </xf>
    <xf numFmtId="0" fontId="64" fillId="0" borderId="13" xfId="0" applyFont="1" applyBorder="1" applyAlignment="1">
      <alignment horizontal="center" vertical="top" wrapText="1"/>
    </xf>
    <xf numFmtId="0" fontId="64" fillId="17" borderId="13" xfId="0" applyFont="1" applyFill="1" applyBorder="1" applyAlignment="1">
      <alignment vertical="top" wrapText="1"/>
    </xf>
    <xf numFmtId="0" fontId="62" fillId="0" borderId="13" xfId="0" applyFont="1" applyBorder="1" applyAlignment="1">
      <alignment horizontal="center" vertical="center" wrapText="1" readingOrder="1"/>
    </xf>
    <xf numFmtId="0" fontId="62" fillId="0" borderId="13" xfId="0" applyFont="1" applyBorder="1" applyAlignment="1">
      <alignment vertical="center" wrapText="1"/>
    </xf>
    <xf numFmtId="0" fontId="32" fillId="0" borderId="13" xfId="0" applyFont="1" applyBorder="1" applyAlignment="1">
      <alignment vertical="top" wrapText="1"/>
    </xf>
    <xf numFmtId="0" fontId="65" fillId="0" borderId="13" xfId="0" applyFont="1" applyBorder="1" applyAlignment="1">
      <alignment horizontal="center" vertical="center" wrapText="1" readingOrder="1"/>
    </xf>
    <xf numFmtId="0" fontId="66" fillId="0" borderId="13" xfId="0" applyFont="1" applyBorder="1" applyAlignment="1">
      <alignment vertical="top" wrapText="1"/>
    </xf>
    <xf numFmtId="0" fontId="67" fillId="22" borderId="79" xfId="0" applyFont="1" applyFill="1" applyBorder="1" applyAlignment="1">
      <alignment horizontal="center" vertical="top" wrapText="1" readingOrder="1"/>
    </xf>
    <xf numFmtId="0" fontId="67" fillId="22" borderId="81" xfId="0" applyFont="1" applyFill="1" applyBorder="1" applyAlignment="1">
      <alignment horizontal="center" vertical="top" wrapText="1" readingOrder="1"/>
    </xf>
    <xf numFmtId="0" fontId="46" fillId="22" borderId="13" xfId="0" applyFont="1" applyFill="1" applyBorder="1" applyAlignment="1">
      <alignment horizontal="center" vertical="top" wrapText="1" readingOrder="1"/>
    </xf>
    <xf numFmtId="0" fontId="62" fillId="0" borderId="13" xfId="0" applyFont="1" applyBorder="1" applyAlignment="1">
      <alignment horizontal="center" vertical="center"/>
    </xf>
    <xf numFmtId="0" fontId="64" fillId="0" borderId="81" xfId="0" applyFont="1" applyBorder="1" applyAlignment="1">
      <alignment vertical="top" wrapText="1"/>
    </xf>
    <xf numFmtId="0" fontId="64" fillId="0" borderId="13" xfId="0" applyFont="1" applyBorder="1" applyAlignment="1">
      <alignment horizontal="left" vertical="center" wrapText="1"/>
    </xf>
    <xf numFmtId="0" fontId="32" fillId="0" borderId="81" xfId="0" applyFont="1" applyBorder="1" applyAlignment="1">
      <alignment vertical="top" wrapText="1"/>
    </xf>
    <xf numFmtId="0" fontId="8" fillId="0" borderId="13" xfId="0" applyFont="1" applyBorder="1" applyAlignment="1">
      <alignment horizontal="center" vertical="top" wrapText="1" readingOrder="1"/>
    </xf>
    <xf numFmtId="0" fontId="68" fillId="0" borderId="0" xfId="0" applyFont="1"/>
    <xf numFmtId="0" fontId="32" fillId="17" borderId="13" xfId="0" applyFont="1" applyFill="1" applyBorder="1" applyAlignment="1">
      <alignment vertical="center" wrapText="1"/>
    </xf>
    <xf numFmtId="0" fontId="68" fillId="0" borderId="13" xfId="0" applyFont="1" applyBorder="1"/>
    <xf numFmtId="0" fontId="47" fillId="0" borderId="13" xfId="0" applyFont="1" applyBorder="1" applyAlignment="1">
      <alignment horizontal="center" vertical="top" wrapText="1" readingOrder="1"/>
    </xf>
    <xf numFmtId="0" fontId="32" fillId="3" borderId="13" xfId="0" applyFont="1" applyFill="1" applyBorder="1" applyAlignment="1">
      <alignment vertical="top" wrapText="1"/>
    </xf>
    <xf numFmtId="0" fontId="8" fillId="0" borderId="13" xfId="0" applyFont="1" applyBorder="1" applyAlignment="1">
      <alignment horizontal="center" vertical="center" wrapText="1" readingOrder="1"/>
    </xf>
    <xf numFmtId="0" fontId="64" fillId="3" borderId="13" xfId="0" applyFont="1" applyFill="1" applyBorder="1" applyAlignment="1">
      <alignment vertical="top" wrapText="1"/>
    </xf>
    <xf numFmtId="0" fontId="63" fillId="0" borderId="13" xfId="0" applyFont="1" applyBorder="1" applyAlignment="1">
      <alignment horizontal="center" vertical="center" wrapText="1"/>
    </xf>
    <xf numFmtId="0" fontId="32" fillId="3" borderId="13" xfId="0" applyFont="1" applyFill="1" applyBorder="1" applyAlignment="1">
      <alignment horizontal="left" vertical="center" wrapText="1"/>
    </xf>
    <xf numFmtId="0" fontId="62" fillId="0" borderId="13" xfId="0" applyFont="1" applyBorder="1"/>
    <xf numFmtId="0" fontId="62" fillId="0" borderId="0" xfId="0" applyFont="1" applyAlignment="1">
      <alignment vertical="top" wrapText="1"/>
    </xf>
    <xf numFmtId="0" fontId="69" fillId="0" borderId="13" xfId="0" applyFont="1" applyBorder="1" applyAlignment="1">
      <alignment horizontal="center" vertical="center" wrapText="1"/>
    </xf>
    <xf numFmtId="0" fontId="70" fillId="3" borderId="13" xfId="0" applyFont="1" applyFill="1" applyBorder="1" applyAlignment="1">
      <alignment vertical="center" wrapText="1"/>
    </xf>
    <xf numFmtId="0" fontId="62" fillId="0" borderId="13" xfId="0" applyFont="1" applyBorder="1" applyAlignment="1">
      <alignment horizontal="center"/>
    </xf>
    <xf numFmtId="0" fontId="45" fillId="0" borderId="0" xfId="0" applyFont="1" applyAlignment="1">
      <alignment horizontal="left"/>
    </xf>
    <xf numFmtId="0" fontId="45" fillId="0" borderId="0" xfId="0" applyFont="1" applyAlignment="1">
      <alignment horizontal="center"/>
    </xf>
    <xf numFmtId="0" fontId="45" fillId="3" borderId="0" xfId="0" applyFont="1" applyFill="1"/>
    <xf numFmtId="0" fontId="74" fillId="7" borderId="0" xfId="0" applyFont="1" applyFill="1" applyAlignment="1">
      <alignment horizontal="center" vertical="center" wrapText="1" readingOrder="1"/>
    </xf>
    <xf numFmtId="0" fontId="75" fillId="8" borderId="51" xfId="0" applyFont="1" applyFill="1" applyBorder="1" applyAlignment="1">
      <alignment horizontal="center" vertical="center" wrapText="1" readingOrder="1"/>
    </xf>
    <xf numFmtId="0" fontId="75" fillId="0" borderId="51" xfId="0" applyFont="1" applyBorder="1" applyAlignment="1">
      <alignment horizontal="center" vertical="center" wrapText="1" readingOrder="1"/>
    </xf>
    <xf numFmtId="0" fontId="75" fillId="0" borderId="51" xfId="0" applyFont="1" applyBorder="1" applyAlignment="1">
      <alignment horizontal="justify" vertical="center" wrapText="1" readingOrder="1"/>
    </xf>
    <xf numFmtId="0" fontId="75" fillId="9" borderId="52" xfId="0" applyFont="1" applyFill="1" applyBorder="1" applyAlignment="1">
      <alignment horizontal="center" vertical="center" wrapText="1" readingOrder="1"/>
    </xf>
    <xf numFmtId="0" fontId="75" fillId="0" borderId="52" xfId="0" applyFont="1" applyBorder="1" applyAlignment="1">
      <alignment horizontal="center" vertical="center" wrapText="1" readingOrder="1"/>
    </xf>
    <xf numFmtId="0" fontId="75" fillId="0" borderId="52" xfId="0" applyFont="1" applyBorder="1" applyAlignment="1">
      <alignment horizontal="justify" vertical="center" wrapText="1" readingOrder="1"/>
    </xf>
    <xf numFmtId="0" fontId="75" fillId="10" borderId="52" xfId="0" applyFont="1" applyFill="1" applyBorder="1" applyAlignment="1">
      <alignment horizontal="center" vertical="center" wrapText="1" readingOrder="1"/>
    </xf>
    <xf numFmtId="0" fontId="75" fillId="11" borderId="52" xfId="0" applyFont="1" applyFill="1" applyBorder="1" applyAlignment="1">
      <alignment horizontal="center" vertical="center" wrapText="1" readingOrder="1"/>
    </xf>
    <xf numFmtId="0" fontId="76" fillId="12" borderId="52" xfId="0" applyFont="1" applyFill="1" applyBorder="1" applyAlignment="1">
      <alignment horizontal="center" vertical="center" wrapText="1" readingOrder="1"/>
    </xf>
    <xf numFmtId="0" fontId="0" fillId="3" borderId="0" xfId="0" applyFill="1" applyBorder="1"/>
    <xf numFmtId="0" fontId="21" fillId="3" borderId="0" xfId="0" applyFont="1" applyFill="1" applyBorder="1"/>
    <xf numFmtId="0" fontId="78" fillId="7" borderId="0" xfId="0" applyFont="1" applyFill="1" applyAlignment="1">
      <alignment horizontal="center" vertical="center" wrapText="1" readingOrder="1"/>
    </xf>
    <xf numFmtId="0" fontId="79" fillId="8" borderId="51" xfId="0" applyFont="1" applyFill="1" applyBorder="1" applyAlignment="1">
      <alignment horizontal="center" vertical="center" wrapText="1" readingOrder="1"/>
    </xf>
    <xf numFmtId="0" fontId="79" fillId="0" borderId="51" xfId="0" applyFont="1" applyBorder="1" applyAlignment="1">
      <alignment horizontal="justify" vertical="center" wrapText="1" readingOrder="1"/>
    </xf>
    <xf numFmtId="9" fontId="79" fillId="0" borderId="51" xfId="0" applyNumberFormat="1" applyFont="1" applyBorder="1" applyAlignment="1">
      <alignment horizontal="center" vertical="center" wrapText="1" readingOrder="1"/>
    </xf>
    <xf numFmtId="0" fontId="79" fillId="9" borderId="52" xfId="0" applyFont="1" applyFill="1" applyBorder="1" applyAlignment="1">
      <alignment horizontal="center" vertical="center" wrapText="1" readingOrder="1"/>
    </xf>
    <xf numFmtId="0" fontId="79" fillId="0" borderId="52" xfId="0" applyFont="1" applyBorder="1" applyAlignment="1">
      <alignment horizontal="justify" vertical="center" wrapText="1" readingOrder="1"/>
    </xf>
    <xf numFmtId="9" fontId="79" fillId="0" borderId="52" xfId="0" applyNumberFormat="1" applyFont="1" applyBorder="1" applyAlignment="1">
      <alignment horizontal="center" vertical="center" wrapText="1" readingOrder="1"/>
    </xf>
    <xf numFmtId="0" fontId="79" fillId="10" borderId="52" xfId="0" applyFont="1" applyFill="1" applyBorder="1" applyAlignment="1">
      <alignment horizontal="center" vertical="center" wrapText="1" readingOrder="1"/>
    </xf>
    <xf numFmtId="0" fontId="79" fillId="11" borderId="52" xfId="0" applyFont="1" applyFill="1" applyBorder="1" applyAlignment="1">
      <alignment horizontal="center" vertical="center" wrapText="1" readingOrder="1"/>
    </xf>
    <xf numFmtId="0" fontId="80" fillId="12" borderId="52" xfId="0" applyFont="1" applyFill="1" applyBorder="1" applyAlignment="1">
      <alignment horizontal="center" vertical="center" wrapText="1" readingOrder="1"/>
    </xf>
    <xf numFmtId="9" fontId="0" fillId="0" borderId="0" xfId="0" applyNumberFormat="1"/>
    <xf numFmtId="9" fontId="0" fillId="0" borderId="0" xfId="0" applyNumberFormat="1" applyAlignment="1">
      <alignment horizontal="center"/>
    </xf>
    <xf numFmtId="0" fontId="0" fillId="0" borderId="0" xfId="0" applyAlignment="1">
      <alignment horizontal="center"/>
    </xf>
    <xf numFmtId="0" fontId="0" fillId="0" borderId="0" xfId="0" applyAlignment="1">
      <alignment horizontal="left" vertical="center" wrapText="1"/>
    </xf>
    <xf numFmtId="0" fontId="4" fillId="4" borderId="8" xfId="0" applyFont="1" applyFill="1" applyBorder="1" applyAlignment="1">
      <alignment horizontal="center" vertical="center" textRotation="90"/>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0" fontId="0" fillId="0" borderId="13" xfId="0" applyBorder="1" applyAlignment="1">
      <alignment horizontal="center" vertical="center" wrapText="1"/>
    </xf>
    <xf numFmtId="9" fontId="0" fillId="3" borderId="0" xfId="0" applyNumberFormat="1" applyFill="1"/>
    <xf numFmtId="9" fontId="75" fillId="0" borderId="52" xfId="0" applyNumberFormat="1" applyFont="1" applyBorder="1" applyAlignment="1">
      <alignment horizontal="justify" vertical="center" wrapText="1" readingOrder="1"/>
    </xf>
    <xf numFmtId="0" fontId="0" fillId="0" borderId="13" xfId="0" applyBorder="1" applyAlignment="1">
      <alignment horizontal="center" vertical="center" wrapText="1"/>
    </xf>
    <xf numFmtId="0" fontId="0" fillId="0" borderId="13" xfId="0" applyBorder="1" applyAlignment="1">
      <alignment horizontal="left" vertical="center" wrapText="1"/>
    </xf>
    <xf numFmtId="9" fontId="0" fillId="0" borderId="13" xfId="0" applyNumberFormat="1" applyBorder="1" applyAlignment="1">
      <alignment horizontal="center" vertical="center" wrapText="1"/>
    </xf>
    <xf numFmtId="0" fontId="0" fillId="0" borderId="0" xfId="0" applyFont="1" applyAlignment="1">
      <alignment horizontal="left" wrapText="1"/>
    </xf>
    <xf numFmtId="0" fontId="32" fillId="3" borderId="13" xfId="0" applyFont="1" applyFill="1" applyBorder="1"/>
    <xf numFmtId="9" fontId="32" fillId="3" borderId="0" xfId="0" applyNumberFormat="1" applyFont="1" applyFill="1"/>
    <xf numFmtId="0" fontId="4" fillId="4" borderId="8" xfId="0" applyFont="1" applyFill="1" applyBorder="1" applyAlignment="1">
      <alignment horizontal="center" vertical="center" textRotation="90" wrapText="1"/>
    </xf>
    <xf numFmtId="0" fontId="0" fillId="0" borderId="13" xfId="0" applyBorder="1" applyAlignment="1">
      <alignment horizontal="left" vertical="center" wrapText="1"/>
    </xf>
    <xf numFmtId="9" fontId="0" fillId="0" borderId="13" xfId="0" applyNumberFormat="1" applyBorder="1" applyAlignment="1">
      <alignment horizontal="center" vertical="center" wrapText="1"/>
    </xf>
    <xf numFmtId="0" fontId="4" fillId="4" borderId="11" xfId="0" applyFont="1" applyFill="1" applyBorder="1" applyAlignment="1">
      <alignment horizontal="center" vertical="center" textRotation="90" wrapText="1"/>
    </xf>
    <xf numFmtId="0" fontId="0" fillId="0" borderId="13" xfId="0" applyBorder="1" applyAlignment="1">
      <alignment horizontal="center" vertical="center" wrapText="1"/>
    </xf>
    <xf numFmtId="0" fontId="0" fillId="0" borderId="13" xfId="0" applyBorder="1" applyAlignment="1">
      <alignment horizontal="left" vertical="center" wrapText="1"/>
    </xf>
    <xf numFmtId="9" fontId="0" fillId="0" borderId="13" xfId="0" applyNumberFormat="1" applyBorder="1" applyAlignment="1">
      <alignment horizontal="center" vertical="center" wrapText="1"/>
    </xf>
    <xf numFmtId="9" fontId="32" fillId="3" borderId="13" xfId="0" applyNumberFormat="1" applyFont="1" applyFill="1" applyBorder="1"/>
    <xf numFmtId="0" fontId="4" fillId="4" borderId="85" xfId="0" applyFont="1" applyFill="1" applyBorder="1" applyAlignment="1">
      <alignment horizontal="center" vertical="center" textRotation="90" wrapText="1"/>
    </xf>
    <xf numFmtId="0" fontId="83" fillId="0" borderId="13" xfId="0" applyFont="1" applyBorder="1" applyAlignment="1">
      <alignment horizontal="left" vertical="center" wrapText="1"/>
    </xf>
    <xf numFmtId="0" fontId="83" fillId="0" borderId="0" xfId="0" applyFont="1" applyAlignment="1">
      <alignment horizontal="left" vertical="center" wrapText="1"/>
    </xf>
    <xf numFmtId="0" fontId="0" fillId="0" borderId="0" xfId="0" applyAlignment="1">
      <alignment vertical="center" wrapText="1"/>
    </xf>
    <xf numFmtId="0" fontId="84" fillId="3" borderId="0" xfId="0" applyFont="1" applyFill="1" applyBorder="1"/>
    <xf numFmtId="0" fontId="84" fillId="0" borderId="0" xfId="0" applyFont="1" applyBorder="1"/>
    <xf numFmtId="0" fontId="4" fillId="3" borderId="0" xfId="0" applyFont="1" applyFill="1" applyBorder="1" applyAlignment="1">
      <alignment horizontal="center" vertical="center"/>
    </xf>
    <xf numFmtId="0" fontId="4" fillId="2" borderId="0" xfId="0" applyFont="1" applyFill="1" applyBorder="1" applyAlignment="1">
      <alignment horizontal="center" vertical="center"/>
    </xf>
    <xf numFmtId="0" fontId="21" fillId="0" borderId="0" xfId="0" applyFont="1" applyBorder="1"/>
    <xf numFmtId="0" fontId="0" fillId="0" borderId="13" xfId="0" applyBorder="1" applyAlignment="1">
      <alignment wrapText="1"/>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0" fontId="0" fillId="0" borderId="13" xfId="0" applyBorder="1" applyAlignment="1">
      <alignment vertical="center" wrapText="1"/>
    </xf>
    <xf numFmtId="0" fontId="34" fillId="5" borderId="60" xfId="0" applyFont="1" applyFill="1" applyBorder="1" applyAlignment="1">
      <alignment horizontal="center" vertical="center" wrapText="1" readingOrder="1"/>
    </xf>
    <xf numFmtId="0" fontId="34" fillId="5" borderId="13" xfId="0" applyFont="1" applyFill="1" applyBorder="1" applyAlignment="1">
      <alignment horizontal="center" vertical="center" wrapText="1" readingOrder="1"/>
    </xf>
    <xf numFmtId="0" fontId="6" fillId="18" borderId="53" xfId="0" applyFont="1" applyFill="1" applyBorder="1" applyAlignment="1">
      <alignment horizontal="center" vertical="center"/>
    </xf>
    <xf numFmtId="0" fontId="6" fillId="18" borderId="90" xfId="0" applyFont="1" applyFill="1" applyBorder="1" applyAlignment="1">
      <alignment horizontal="center" vertical="center" wrapText="1"/>
    </xf>
    <xf numFmtId="0" fontId="24" fillId="3" borderId="91" xfId="0" applyFont="1" applyFill="1" applyBorder="1" applyAlignment="1">
      <alignment vertical="top" wrapText="1"/>
    </xf>
    <xf numFmtId="0" fontId="27" fillId="0" borderId="13" xfId="0" applyFont="1" applyBorder="1" applyAlignment="1" applyProtection="1">
      <alignment horizontal="left" vertical="top" wrapText="1"/>
      <protection locked="0"/>
    </xf>
    <xf numFmtId="0" fontId="27" fillId="0" borderId="65" xfId="0" applyFont="1" applyBorder="1" applyAlignment="1" applyProtection="1">
      <alignment horizontal="left" vertical="top" wrapText="1"/>
      <protection locked="0"/>
    </xf>
    <xf numFmtId="0" fontId="0" fillId="0" borderId="0" xfId="0" applyFill="1" applyBorder="1" applyAlignment="1">
      <alignment horizontal="left" vertical="center" wrapText="1"/>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0" fontId="0" fillId="0" borderId="82" xfId="0" applyBorder="1" applyAlignment="1">
      <alignment horizontal="center" vertical="center" wrapText="1"/>
    </xf>
    <xf numFmtId="9" fontId="0" fillId="0" borderId="82" xfId="0" applyNumberFormat="1" applyBorder="1" applyAlignment="1">
      <alignment horizontal="center" vertical="center" wrapText="1"/>
    </xf>
    <xf numFmtId="0" fontId="64" fillId="0" borderId="92" xfId="0" applyFont="1" applyBorder="1" applyAlignment="1" applyProtection="1">
      <alignment horizontal="left" vertical="top" wrapText="1"/>
      <protection locked="0"/>
    </xf>
    <xf numFmtId="0" fontId="64" fillId="0" borderId="13" xfId="0" applyFont="1" applyBorder="1" applyAlignment="1" applyProtection="1">
      <alignment vertical="center" wrapText="1"/>
      <protection locked="0"/>
    </xf>
    <xf numFmtId="0" fontId="64" fillId="0" borderId="13" xfId="0" applyFont="1" applyBorder="1" applyAlignment="1" applyProtection="1">
      <alignment horizontal="left" vertical="top" wrapText="1"/>
      <protection locked="0"/>
    </xf>
    <xf numFmtId="0" fontId="64" fillId="0" borderId="65" xfId="0" applyFont="1" applyBorder="1" applyAlignment="1" applyProtection="1">
      <alignment horizontal="left" vertical="top" wrapText="1"/>
      <protection locked="0"/>
    </xf>
    <xf numFmtId="0" fontId="0" fillId="0" borderId="82" xfId="0" applyFont="1" applyBorder="1" applyAlignment="1" applyProtection="1">
      <alignment horizontal="left" vertical="top" wrapText="1"/>
      <protection locked="0"/>
    </xf>
    <xf numFmtId="0" fontId="0" fillId="0" borderId="13" xfId="0" applyFont="1" applyBorder="1" applyAlignment="1">
      <alignment horizontal="center" vertical="center" wrapText="1"/>
    </xf>
    <xf numFmtId="9" fontId="0" fillId="0" borderId="13" xfId="0" applyNumberFormat="1" applyFont="1" applyBorder="1" applyAlignment="1">
      <alignment horizontal="center" vertical="center" wrapText="1"/>
    </xf>
    <xf numFmtId="0" fontId="27" fillId="0" borderId="82" xfId="0" applyFont="1" applyBorder="1" applyAlignment="1" applyProtection="1">
      <alignment horizontal="left" vertical="top" wrapText="1"/>
      <protection locked="0"/>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0" fontId="1" fillId="3" borderId="0" xfId="0" applyFont="1" applyFill="1" applyAlignment="1">
      <alignment horizontal="left" vertical="center"/>
    </xf>
    <xf numFmtId="0" fontId="27" fillId="0" borderId="78" xfId="0" applyFont="1" applyFill="1" applyBorder="1" applyAlignment="1" applyProtection="1">
      <alignment horizontal="left" vertical="top" wrapText="1"/>
      <protection locked="0"/>
    </xf>
    <xf numFmtId="0" fontId="27" fillId="0" borderId="13" xfId="0" applyFont="1" applyFill="1" applyBorder="1" applyAlignment="1" applyProtection="1">
      <alignment horizontal="left" vertical="top" wrapText="1"/>
      <protection locked="0"/>
    </xf>
    <xf numFmtId="0" fontId="24" fillId="3" borderId="48" xfId="0" applyFont="1" applyFill="1" applyBorder="1" applyAlignment="1">
      <alignment vertical="top" wrapText="1"/>
    </xf>
    <xf numFmtId="0" fontId="84" fillId="3" borderId="0" xfId="0" applyFont="1" applyFill="1"/>
    <xf numFmtId="0" fontId="84" fillId="0" borderId="0" xfId="0" applyFont="1"/>
    <xf numFmtId="0" fontId="90" fillId="4" borderId="98" xfId="0" applyFont="1" applyFill="1" applyBorder="1" applyAlignment="1">
      <alignment horizontal="center" vertical="center"/>
    </xf>
    <xf numFmtId="0" fontId="32" fillId="3" borderId="0" xfId="0" applyFont="1" applyFill="1" applyAlignment="1" applyProtection="1">
      <alignment vertical="center"/>
      <protection locked="0"/>
    </xf>
    <xf numFmtId="0" fontId="32" fillId="0" borderId="0" xfId="0" applyFont="1" applyAlignment="1" applyProtection="1">
      <alignment vertical="center"/>
      <protection locked="0"/>
    </xf>
    <xf numFmtId="0" fontId="90" fillId="4" borderId="98" xfId="0" applyFont="1" applyFill="1" applyBorder="1" applyAlignment="1" applyProtection="1">
      <alignment vertical="center" wrapText="1"/>
      <protection locked="0"/>
    </xf>
    <xf numFmtId="0" fontId="90" fillId="4" borderId="98" xfId="0" applyFont="1" applyFill="1" applyBorder="1" applyAlignment="1" applyProtection="1">
      <alignment vertical="center"/>
      <protection locked="0"/>
    </xf>
    <xf numFmtId="0" fontId="90" fillId="4" borderId="98" xfId="0" applyFont="1" applyFill="1" applyBorder="1" applyAlignment="1">
      <alignment horizontal="center" vertical="center" wrapText="1"/>
    </xf>
    <xf numFmtId="0" fontId="90" fillId="4" borderId="98" xfId="0" applyFont="1" applyFill="1" applyBorder="1" applyAlignment="1" applyProtection="1">
      <alignment horizontal="center" vertical="center" wrapText="1"/>
      <protection locked="0"/>
    </xf>
    <xf numFmtId="0" fontId="90" fillId="23" borderId="98" xfId="0" applyFont="1" applyFill="1" applyBorder="1" applyAlignment="1" applyProtection="1">
      <alignment horizontal="center" vertical="center" textRotation="90"/>
      <protection locked="0"/>
    </xf>
    <xf numFmtId="0" fontId="91" fillId="4" borderId="98" xfId="0" applyFont="1" applyFill="1" applyBorder="1" applyAlignment="1">
      <alignment horizontal="center" vertical="center" wrapText="1"/>
    </xf>
    <xf numFmtId="0" fontId="92" fillId="3" borderId="0" xfId="0" applyFont="1" applyFill="1" applyAlignment="1" applyProtection="1">
      <alignment horizontal="center" vertical="center"/>
      <protection locked="0"/>
    </xf>
    <xf numFmtId="0" fontId="92" fillId="0" borderId="0" xfId="0" applyFont="1" applyAlignment="1" applyProtection="1">
      <alignment horizontal="center" vertical="center"/>
      <protection locked="0"/>
    </xf>
    <xf numFmtId="0" fontId="93" fillId="0" borderId="0" xfId="0" applyFont="1"/>
    <xf numFmtId="0" fontId="93" fillId="24" borderId="0" xfId="0" applyFont="1" applyFill="1"/>
    <xf numFmtId="0" fontId="93" fillId="3" borderId="0" xfId="0" applyFont="1" applyFill="1"/>
    <xf numFmtId="0" fontId="32" fillId="0" borderId="0" xfId="0" applyFont="1"/>
    <xf numFmtId="0" fontId="0" fillId="0" borderId="0" xfId="0" applyAlignment="1">
      <alignment horizontal="center" wrapText="1"/>
    </xf>
    <xf numFmtId="0" fontId="0" fillId="0" borderId="0" xfId="0" applyProtection="1">
      <protection locked="0"/>
    </xf>
    <xf numFmtId="0" fontId="0" fillId="0" borderId="0" xfId="0" applyAlignment="1" applyProtection="1">
      <alignment vertical="top"/>
      <protection locked="0"/>
    </xf>
    <xf numFmtId="0" fontId="1" fillId="3" borderId="0" xfId="0" applyFont="1" applyFill="1" applyAlignment="1">
      <alignment horizontal="left" vertical="center"/>
    </xf>
    <xf numFmtId="0" fontId="90" fillId="4" borderId="98" xfId="0" applyFont="1" applyFill="1" applyBorder="1" applyAlignment="1" applyProtection="1">
      <alignment horizontal="center" vertical="center" wrapText="1"/>
      <protection locked="0"/>
    </xf>
    <xf numFmtId="0" fontId="89" fillId="4" borderId="93" xfId="0" applyFont="1" applyFill="1" applyBorder="1" applyAlignment="1">
      <alignment horizontal="center" vertical="center" wrapText="1"/>
    </xf>
    <xf numFmtId="0" fontId="41" fillId="25" borderId="67" xfId="0" applyFont="1" applyFill="1" applyBorder="1" applyAlignment="1" applyProtection="1">
      <alignment horizontal="center" wrapText="1" readingOrder="1"/>
      <protection hidden="1"/>
    </xf>
    <xf numFmtId="0" fontId="41" fillId="25" borderId="68" xfId="0" applyFont="1" applyFill="1" applyBorder="1" applyAlignment="1" applyProtection="1">
      <alignment horizontal="center" wrapText="1" readingOrder="1"/>
      <protection hidden="1"/>
    </xf>
    <xf numFmtId="0" fontId="41" fillId="25" borderId="69" xfId="0" applyFont="1" applyFill="1" applyBorder="1" applyAlignment="1" applyProtection="1">
      <alignment horizontal="center" wrapText="1" readingOrder="1"/>
      <protection hidden="1"/>
    </xf>
    <xf numFmtId="0" fontId="41" fillId="25" borderId="20" xfId="0" applyFont="1" applyFill="1" applyBorder="1" applyAlignment="1" applyProtection="1">
      <alignment horizontal="center" wrapText="1" readingOrder="1"/>
      <protection hidden="1"/>
    </xf>
    <xf numFmtId="0" fontId="41" fillId="25" borderId="0" xfId="0" applyFont="1" applyFill="1" applyAlignment="1" applyProtection="1">
      <alignment horizontal="center" wrapText="1" readingOrder="1"/>
      <protection hidden="1"/>
    </xf>
    <xf numFmtId="0" fontId="41" fillId="25" borderId="21" xfId="0" applyFont="1" applyFill="1" applyBorder="1" applyAlignment="1" applyProtection="1">
      <alignment horizontal="center" wrapText="1" readingOrder="1"/>
      <protection hidden="1"/>
    </xf>
    <xf numFmtId="0" fontId="41" fillId="25" borderId="43" xfId="0" applyFont="1" applyFill="1" applyBorder="1" applyAlignment="1" applyProtection="1">
      <alignment horizontal="center" wrapText="1" readingOrder="1"/>
      <protection hidden="1"/>
    </xf>
    <xf numFmtId="0" fontId="41" fillId="25" borderId="44" xfId="0" applyFont="1" applyFill="1" applyBorder="1" applyAlignment="1" applyProtection="1">
      <alignment horizontal="center" wrapText="1" readingOrder="1"/>
      <protection hidden="1"/>
    </xf>
    <xf numFmtId="0" fontId="41" fillId="25" borderId="45" xfId="0" applyFont="1" applyFill="1" applyBorder="1" applyAlignment="1" applyProtection="1">
      <alignment horizontal="center" wrapText="1" readingOrder="1"/>
      <protection hidden="1"/>
    </xf>
    <xf numFmtId="0" fontId="42" fillId="25" borderId="68" xfId="0" applyFont="1" applyFill="1" applyBorder="1" applyAlignment="1" applyProtection="1">
      <alignment horizontal="center" wrapText="1" readingOrder="1"/>
      <protection hidden="1"/>
    </xf>
    <xf numFmtId="14" fontId="46" fillId="19" borderId="0" xfId="0" applyNumberFormat="1" applyFont="1" applyFill="1" applyAlignment="1" applyProtection="1">
      <alignment horizontal="center" vertical="center" wrapText="1"/>
      <protection locked="0"/>
    </xf>
    <xf numFmtId="0" fontId="46" fillId="19" borderId="0" xfId="0" applyFont="1" applyFill="1" applyAlignment="1" applyProtection="1">
      <alignment horizontal="center" vertical="center" wrapText="1"/>
      <protection locked="0"/>
    </xf>
    <xf numFmtId="0" fontId="72" fillId="0" borderId="0" xfId="0" applyFont="1" applyAlignment="1">
      <alignment horizontal="center" wrapText="1"/>
    </xf>
    <xf numFmtId="0" fontId="49" fillId="0" borderId="0" xfId="0" applyFont="1" applyAlignment="1">
      <alignment horizontal="center"/>
    </xf>
    <xf numFmtId="0" fontId="46" fillId="19" borderId="0" xfId="0" applyFont="1" applyFill="1" applyAlignment="1" applyProtection="1">
      <alignment horizontal="center" vertical="center"/>
      <protection locked="0"/>
    </xf>
    <xf numFmtId="0" fontId="63" fillId="0" borderId="83" xfId="0" applyFont="1" applyBorder="1" applyAlignment="1">
      <alignment horizontal="center" vertical="center" wrapText="1" readingOrder="1"/>
    </xf>
    <xf numFmtId="0" fontId="63" fillId="0" borderId="84" xfId="0" applyFont="1" applyBorder="1" applyAlignment="1">
      <alignment horizontal="center" vertical="center" wrapText="1" readingOrder="1"/>
    </xf>
    <xf numFmtId="0" fontId="8" fillId="0" borderId="82" xfId="0" applyFont="1" applyBorder="1" applyAlignment="1">
      <alignment horizontal="center" vertical="center" wrapText="1" readingOrder="1"/>
    </xf>
    <xf numFmtId="0" fontId="8" fillId="0" borderId="78" xfId="0" applyFont="1" applyBorder="1" applyAlignment="1">
      <alignment horizontal="center" vertical="center" wrapText="1" readingOrder="1"/>
    </xf>
    <xf numFmtId="0" fontId="8" fillId="0" borderId="60" xfId="0" applyFont="1" applyBorder="1" applyAlignment="1">
      <alignment horizontal="center" vertical="center" wrapText="1" readingOrder="1"/>
    </xf>
    <xf numFmtId="0" fontId="63" fillId="0" borderId="82" xfId="0" applyFont="1" applyBorder="1" applyAlignment="1">
      <alignment horizontal="center" vertical="center" wrapText="1" readingOrder="1"/>
    </xf>
    <xf numFmtId="0" fontId="63" fillId="0" borderId="78" xfId="0" applyFont="1" applyBorder="1" applyAlignment="1">
      <alignment horizontal="center" vertical="center" wrapText="1" readingOrder="1"/>
    </xf>
    <xf numFmtId="0" fontId="63" fillId="0" borderId="60" xfId="0" applyFont="1" applyBorder="1" applyAlignment="1">
      <alignment horizontal="center" vertical="center" wrapText="1" readingOrder="1"/>
    </xf>
    <xf numFmtId="0" fontId="63" fillId="0" borderId="18" xfId="0" applyFont="1" applyBorder="1" applyAlignment="1">
      <alignment horizontal="center" vertical="center" wrapText="1" readingOrder="1"/>
    </xf>
    <xf numFmtId="0" fontId="63" fillId="0" borderId="23" xfId="0" applyFont="1" applyBorder="1" applyAlignment="1">
      <alignment horizontal="center" vertical="center" wrapText="1" readingOrder="1"/>
    </xf>
    <xf numFmtId="0" fontId="61" fillId="4" borderId="79" xfId="0" applyFont="1" applyFill="1" applyBorder="1" applyAlignment="1">
      <alignment horizontal="center" vertical="top" wrapText="1" readingOrder="1"/>
    </xf>
    <xf numFmtId="0" fontId="61" fillId="4" borderId="80" xfId="0" applyFont="1" applyFill="1" applyBorder="1" applyAlignment="1">
      <alignment horizontal="center" vertical="top" wrapText="1" readingOrder="1"/>
    </xf>
    <xf numFmtId="0" fontId="61" fillId="4" borderId="81" xfId="0" applyFont="1" applyFill="1" applyBorder="1" applyAlignment="1">
      <alignment horizontal="center" vertical="top" wrapText="1" readingOrder="1"/>
    </xf>
    <xf numFmtId="0" fontId="58" fillId="0" borderId="0" xfId="0" applyFont="1" applyAlignment="1" applyProtection="1">
      <alignment horizontal="center" vertical="center"/>
      <protection locked="0"/>
    </xf>
    <xf numFmtId="0" fontId="47" fillId="20" borderId="0" xfId="0" applyFont="1" applyFill="1" applyAlignment="1" applyProtection="1">
      <alignment horizontal="center" vertical="center"/>
      <protection locked="0"/>
    </xf>
    <xf numFmtId="0" fontId="47" fillId="20" borderId="0" xfId="0" applyFont="1" applyFill="1" applyAlignment="1" applyProtection="1">
      <alignment horizontal="left" vertical="center"/>
      <protection locked="0"/>
    </xf>
    <xf numFmtId="0" fontId="47" fillId="20" borderId="0" xfId="0" applyFont="1" applyFill="1" applyAlignment="1" applyProtection="1">
      <alignment vertical="center" wrapText="1"/>
      <protection locked="0"/>
    </xf>
    <xf numFmtId="0" fontId="61" fillId="4" borderId="13" xfId="0" applyFont="1" applyFill="1" applyBorder="1" applyAlignment="1">
      <alignment horizontal="center" vertical="top" wrapText="1" readingOrder="1"/>
    </xf>
    <xf numFmtId="0" fontId="63" fillId="0" borderId="13" xfId="0" applyFont="1" applyBorder="1" applyAlignment="1">
      <alignment horizontal="center" vertical="center" wrapText="1" readingOrder="1"/>
    </xf>
    <xf numFmtId="0" fontId="50" fillId="0" borderId="0" xfId="0" applyFont="1" applyAlignment="1">
      <alignment horizontal="center" wrapText="1"/>
    </xf>
    <xf numFmtId="0" fontId="51" fillId="0" borderId="0" xfId="0" applyFont="1" applyAlignment="1">
      <alignment horizontal="center"/>
    </xf>
    <xf numFmtId="0" fontId="52" fillId="4" borderId="79" xfId="0" applyFont="1" applyFill="1" applyBorder="1" applyAlignment="1">
      <alignment horizontal="center"/>
    </xf>
    <xf numFmtId="0" fontId="52" fillId="4" borderId="80" xfId="0" applyFont="1" applyFill="1" applyBorder="1" applyAlignment="1">
      <alignment horizontal="center"/>
    </xf>
    <xf numFmtId="0" fontId="52" fillId="4" borderId="81" xfId="0" applyFont="1" applyFill="1" applyBorder="1" applyAlignment="1">
      <alignment horizontal="center"/>
    </xf>
    <xf numFmtId="0" fontId="53" fillId="5" borderId="82" xfId="0" applyFont="1" applyFill="1" applyBorder="1" applyAlignment="1">
      <alignment horizontal="center" vertical="center" wrapText="1"/>
    </xf>
    <xf numFmtId="0" fontId="53" fillId="5" borderId="60" xfId="0" applyFont="1" applyFill="1" applyBorder="1" applyAlignment="1">
      <alignment horizontal="center" vertical="center" wrapText="1"/>
    </xf>
    <xf numFmtId="0" fontId="53" fillId="5" borderId="79" xfId="0" applyFont="1" applyFill="1" applyBorder="1" applyAlignment="1">
      <alignment horizontal="center" vertical="center"/>
    </xf>
    <xf numFmtId="0" fontId="53" fillId="5" borderId="80" xfId="0" applyFont="1" applyFill="1" applyBorder="1" applyAlignment="1">
      <alignment horizontal="center" vertical="center"/>
    </xf>
    <xf numFmtId="0" fontId="53" fillId="5" borderId="81" xfId="0" applyFont="1" applyFill="1" applyBorder="1" applyAlignment="1">
      <alignment horizontal="center" vertical="center"/>
    </xf>
    <xf numFmtId="0" fontId="5" fillId="4" borderId="14"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5" fillId="4" borderId="16" xfId="1" applyFont="1" applyFill="1" applyBorder="1" applyAlignment="1">
      <alignment horizontal="center" vertical="center" wrapText="1"/>
    </xf>
    <xf numFmtId="0" fontId="10" fillId="3" borderId="17" xfId="1" quotePrefix="1" applyFont="1" applyFill="1" applyBorder="1" applyAlignment="1">
      <alignment horizontal="left" vertical="top" wrapText="1"/>
    </xf>
    <xf numFmtId="0" fontId="11" fillId="3" borderId="18" xfId="1" quotePrefix="1" applyFont="1" applyFill="1" applyBorder="1" applyAlignment="1">
      <alignment horizontal="left" vertical="top" wrapText="1"/>
    </xf>
    <xf numFmtId="0" fontId="11" fillId="3" borderId="19" xfId="1" quotePrefix="1" applyFont="1" applyFill="1" applyBorder="1" applyAlignment="1">
      <alignment horizontal="left" vertical="top" wrapText="1"/>
    </xf>
    <xf numFmtId="0" fontId="12" fillId="3" borderId="22" xfId="1" quotePrefix="1" applyFont="1" applyFill="1" applyBorder="1" applyAlignment="1">
      <alignment horizontal="justify" vertical="center" wrapText="1"/>
    </xf>
    <xf numFmtId="0" fontId="12" fillId="3" borderId="23" xfId="1" quotePrefix="1" applyFont="1" applyFill="1" applyBorder="1" applyAlignment="1">
      <alignment horizontal="justify" vertical="center" wrapText="1"/>
    </xf>
    <xf numFmtId="0" fontId="12" fillId="3" borderId="24" xfId="1" quotePrefix="1" applyFont="1" applyFill="1" applyBorder="1" applyAlignment="1">
      <alignment horizontal="justify" vertical="center" wrapText="1"/>
    </xf>
    <xf numFmtId="0" fontId="9" fillId="0" borderId="20" xfId="1" quotePrefix="1" applyFont="1" applyBorder="1" applyAlignment="1">
      <alignment horizontal="left" vertical="top" wrapText="1"/>
    </xf>
    <xf numFmtId="0" fontId="9" fillId="0" borderId="0" xfId="1" quotePrefix="1" applyFont="1" applyAlignment="1">
      <alignment horizontal="left" vertical="top" wrapText="1"/>
    </xf>
    <xf numFmtId="0" fontId="9" fillId="0" borderId="21" xfId="1" quotePrefix="1" applyFont="1" applyBorder="1" applyAlignment="1">
      <alignment horizontal="left" vertical="top" wrapText="1"/>
    </xf>
    <xf numFmtId="0" fontId="18" fillId="4" borderId="25" xfId="2" applyFont="1" applyFill="1" applyBorder="1" applyAlignment="1">
      <alignment horizontal="center" vertical="center" wrapText="1"/>
    </xf>
    <xf numFmtId="0" fontId="18" fillId="4" borderId="26" xfId="2" applyFont="1" applyFill="1" applyBorder="1" applyAlignment="1">
      <alignment horizontal="center" vertical="center" wrapText="1"/>
    </xf>
    <xf numFmtId="0" fontId="18" fillId="4" borderId="27" xfId="1" applyFont="1" applyFill="1" applyBorder="1" applyAlignment="1">
      <alignment horizontal="center" vertical="center"/>
    </xf>
    <xf numFmtId="0" fontId="18" fillId="4" borderId="28" xfId="1" applyFont="1" applyFill="1" applyBorder="1" applyAlignment="1">
      <alignment horizontal="center" vertical="center"/>
    </xf>
    <xf numFmtId="0" fontId="15" fillId="3" borderId="29" xfId="2" applyFont="1" applyFill="1" applyBorder="1" applyAlignment="1">
      <alignment horizontal="left" vertical="top" wrapText="1" readingOrder="1"/>
    </xf>
    <xf numFmtId="0" fontId="15" fillId="3" borderId="30" xfId="2" applyFont="1" applyFill="1" applyBorder="1" applyAlignment="1">
      <alignment horizontal="left" vertical="top" wrapText="1" readingOrder="1"/>
    </xf>
    <xf numFmtId="0" fontId="16" fillId="3" borderId="31" xfId="1" applyFont="1" applyFill="1" applyBorder="1" applyAlignment="1">
      <alignment horizontal="justify" vertical="center" wrapText="1"/>
    </xf>
    <xf numFmtId="0" fontId="16" fillId="3" borderId="32" xfId="1" applyFont="1" applyFill="1" applyBorder="1" applyAlignment="1">
      <alignment horizontal="justify" vertical="center" wrapText="1"/>
    </xf>
    <xf numFmtId="0" fontId="15" fillId="3" borderId="33" xfId="0" applyFont="1" applyFill="1" applyBorder="1" applyAlignment="1">
      <alignment horizontal="left" vertical="center" wrapText="1"/>
    </xf>
    <xf numFmtId="0" fontId="15" fillId="3" borderId="34" xfId="0" applyFont="1" applyFill="1" applyBorder="1" applyAlignment="1">
      <alignment horizontal="left" vertical="center" wrapText="1"/>
    </xf>
    <xf numFmtId="0" fontId="16" fillId="3" borderId="35" xfId="1" applyFont="1" applyFill="1" applyBorder="1" applyAlignment="1">
      <alignment horizontal="justify" vertical="center" wrapText="1"/>
    </xf>
    <xf numFmtId="0" fontId="16" fillId="3" borderId="36" xfId="1" applyFont="1" applyFill="1" applyBorder="1" applyAlignment="1">
      <alignment horizontal="justify" vertical="center" wrapText="1"/>
    </xf>
    <xf numFmtId="0" fontId="15" fillId="3" borderId="37" xfId="0" applyFont="1" applyFill="1" applyBorder="1" applyAlignment="1">
      <alignment horizontal="left" vertical="center" wrapText="1"/>
    </xf>
    <xf numFmtId="0" fontId="15" fillId="3" borderId="38" xfId="0" applyFont="1" applyFill="1" applyBorder="1" applyAlignment="1">
      <alignment horizontal="left" vertical="center" wrapText="1"/>
    </xf>
    <xf numFmtId="0" fontId="9" fillId="3" borderId="20" xfId="1" applyFont="1" applyFill="1" applyBorder="1" applyAlignment="1">
      <alignment horizontal="left" vertical="top" wrapText="1"/>
    </xf>
    <xf numFmtId="0" fontId="9" fillId="3" borderId="0" xfId="1" applyFont="1" applyFill="1" applyAlignment="1">
      <alignment horizontal="left" vertical="top" wrapText="1"/>
    </xf>
    <xf numFmtId="0" fontId="9" fillId="3" borderId="21" xfId="1" applyFont="1" applyFill="1" applyBorder="1" applyAlignment="1">
      <alignment horizontal="left" vertical="top" wrapText="1"/>
    </xf>
    <xf numFmtId="0" fontId="9" fillId="3" borderId="43" xfId="1" applyFont="1" applyFill="1" applyBorder="1" applyAlignment="1">
      <alignment horizontal="left" vertical="top" wrapText="1"/>
    </xf>
    <xf numFmtId="0" fontId="9" fillId="3" borderId="44" xfId="1" applyFont="1" applyFill="1" applyBorder="1" applyAlignment="1">
      <alignment horizontal="left" vertical="top" wrapText="1"/>
    </xf>
    <xf numFmtId="0" fontId="9" fillId="3" borderId="45" xfId="1" applyFont="1" applyFill="1" applyBorder="1" applyAlignment="1">
      <alignment horizontal="left" vertical="top" wrapText="1"/>
    </xf>
    <xf numFmtId="0" fontId="15" fillId="3" borderId="39" xfId="0" applyFont="1" applyFill="1" applyBorder="1" applyAlignment="1">
      <alignment horizontal="left" vertical="center" wrapText="1"/>
    </xf>
    <xf numFmtId="0" fontId="15" fillId="3" borderId="40" xfId="0" applyFont="1" applyFill="1" applyBorder="1" applyAlignment="1">
      <alignment horizontal="left" vertical="center" wrapText="1"/>
    </xf>
    <xf numFmtId="0" fontId="16" fillId="3" borderId="41" xfId="0" applyFont="1" applyFill="1" applyBorder="1" applyAlignment="1">
      <alignment horizontal="justify" vertical="center" wrapText="1"/>
    </xf>
    <xf numFmtId="0" fontId="16" fillId="3" borderId="42" xfId="0" applyFont="1" applyFill="1" applyBorder="1" applyAlignment="1">
      <alignment horizontal="justify" vertical="center" wrapText="1"/>
    </xf>
    <xf numFmtId="0" fontId="0" fillId="0" borderId="13" xfId="0" applyBorder="1" applyAlignment="1">
      <alignment horizontal="center" vertical="center" wrapText="1"/>
    </xf>
    <xf numFmtId="0" fontId="0" fillId="0" borderId="13" xfId="0" applyBorder="1" applyAlignment="1">
      <alignment horizontal="center" vertical="center"/>
    </xf>
    <xf numFmtId="9" fontId="0" fillId="0" borderId="82" xfId="0" applyNumberFormat="1" applyBorder="1" applyAlignment="1">
      <alignment horizontal="center" vertical="center" wrapText="1"/>
    </xf>
    <xf numFmtId="9" fontId="0" fillId="0" borderId="78" xfId="0" applyNumberFormat="1" applyBorder="1" applyAlignment="1">
      <alignment horizontal="center" vertical="center" wrapText="1"/>
    </xf>
    <xf numFmtId="9" fontId="0" fillId="0" borderId="60" xfId="0" applyNumberFormat="1" applyBorder="1" applyAlignment="1">
      <alignment horizontal="center" vertical="center" wrapText="1"/>
    </xf>
    <xf numFmtId="0" fontId="0" fillId="0" borderId="82" xfId="0" applyBorder="1" applyAlignment="1">
      <alignment horizontal="center" vertical="center" wrapText="1"/>
    </xf>
    <xf numFmtId="0" fontId="0" fillId="0" borderId="78" xfId="0" applyBorder="1" applyAlignment="1">
      <alignment horizontal="center" vertical="center" wrapText="1"/>
    </xf>
    <xf numFmtId="0" fontId="0" fillId="0" borderId="60" xfId="0" applyBorder="1" applyAlignment="1">
      <alignment horizontal="center" vertical="center" wrapText="1"/>
    </xf>
    <xf numFmtId="0" fontId="0" fillId="0" borderId="82" xfId="0" applyBorder="1" applyAlignment="1">
      <alignment horizontal="left" vertical="center" wrapText="1"/>
    </xf>
    <xf numFmtId="0" fontId="0" fillId="0" borderId="78" xfId="0" applyBorder="1" applyAlignment="1">
      <alignment horizontal="left" vertical="center" wrapText="1"/>
    </xf>
    <xf numFmtId="0" fontId="0" fillId="0" borderId="60" xfId="0" applyBorder="1" applyAlignment="1">
      <alignment horizontal="left" vertical="center" wrapText="1"/>
    </xf>
    <xf numFmtId="0" fontId="81" fillId="0" borderId="13" xfId="0" applyFont="1" applyBorder="1" applyAlignment="1">
      <alignment horizontal="center" vertical="center" wrapText="1"/>
    </xf>
    <xf numFmtId="9" fontId="0" fillId="0" borderId="13" xfId="0" applyNumberFormat="1" applyBorder="1" applyAlignment="1">
      <alignment horizontal="center" vertical="center" wrapText="1"/>
    </xf>
    <xf numFmtId="0" fontId="4" fillId="4" borderId="5"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6" xfId="0" applyFont="1" applyFill="1" applyBorder="1" applyAlignment="1">
      <alignment horizontal="center" vertical="center"/>
    </xf>
    <xf numFmtId="0" fontId="82" fillId="4" borderId="2" xfId="0" applyFont="1" applyFill="1" applyBorder="1" applyAlignment="1">
      <alignment horizontal="center" vertical="center"/>
    </xf>
    <xf numFmtId="0" fontId="82" fillId="4" borderId="0" xfId="0" applyFont="1" applyFill="1" applyBorder="1" applyAlignment="1">
      <alignment horizontal="center" vertical="center"/>
    </xf>
    <xf numFmtId="0" fontId="7" fillId="3" borderId="13" xfId="0" applyFont="1" applyFill="1" applyBorder="1" applyAlignment="1">
      <alignment horizontal="center" vertical="center"/>
    </xf>
    <xf numFmtId="0" fontId="5" fillId="4" borderId="5" xfId="0" applyFont="1" applyFill="1" applyBorder="1" applyAlignment="1">
      <alignment horizontal="left" vertical="center"/>
    </xf>
    <xf numFmtId="0" fontId="5" fillId="4" borderId="7" xfId="0" applyFont="1" applyFill="1" applyBorder="1" applyAlignment="1">
      <alignment horizontal="left" vertical="center"/>
    </xf>
    <xf numFmtId="0" fontId="5" fillId="4" borderId="6" xfId="0" applyFont="1" applyFill="1" applyBorder="1" applyAlignment="1">
      <alignment horizontal="left" vertical="center"/>
    </xf>
    <xf numFmtId="0" fontId="2" fillId="3" borderId="5" xfId="0" applyFont="1" applyFill="1" applyBorder="1" applyAlignment="1" applyProtection="1">
      <alignment horizontal="left" vertical="center"/>
      <protection locked="0"/>
    </xf>
    <xf numFmtId="0" fontId="2" fillId="3" borderId="7" xfId="0" applyFont="1" applyFill="1" applyBorder="1" applyAlignment="1" applyProtection="1">
      <alignment horizontal="left" vertical="center"/>
      <protection locked="0"/>
    </xf>
    <xf numFmtId="0" fontId="2" fillId="3" borderId="6" xfId="0" applyFont="1" applyFill="1" applyBorder="1" applyAlignment="1" applyProtection="1">
      <alignment horizontal="left" vertical="center"/>
      <protection locked="0"/>
    </xf>
    <xf numFmtId="0" fontId="1" fillId="3" borderId="0" xfId="0" applyFont="1" applyFill="1" applyAlignment="1">
      <alignment horizontal="left" vertic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2" fillId="3" borderId="5"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wrapText="1"/>
      <protection locked="0"/>
    </xf>
    <xf numFmtId="0" fontId="2" fillId="3" borderId="6" xfId="0" applyFont="1" applyFill="1" applyBorder="1" applyAlignment="1" applyProtection="1">
      <alignment horizontal="left" vertical="center" wrapText="1"/>
      <protection locked="0"/>
    </xf>
    <xf numFmtId="0" fontId="4" fillId="4" borderId="89" xfId="0" applyFont="1" applyFill="1" applyBorder="1" applyAlignment="1">
      <alignment horizontal="center" vertical="center"/>
    </xf>
    <xf numFmtId="0" fontId="4" fillId="4" borderId="8"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2" xfId="0" applyFont="1" applyFill="1" applyBorder="1" applyAlignment="1">
      <alignment horizontal="center" vertical="center"/>
    </xf>
    <xf numFmtId="0" fontId="4" fillId="4" borderId="8" xfId="0" applyFont="1" applyFill="1" applyBorder="1" applyAlignment="1">
      <alignment horizontal="center" vertical="center" textRotation="1"/>
    </xf>
    <xf numFmtId="0" fontId="4" fillId="4" borderId="11" xfId="0" applyFont="1" applyFill="1" applyBorder="1" applyAlignment="1">
      <alignment horizontal="center" vertical="center" textRotation="1"/>
    </xf>
    <xf numFmtId="0" fontId="4" fillId="4" borderId="9"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10" xfId="0" applyFont="1" applyFill="1" applyBorder="1" applyAlignment="1">
      <alignment horizontal="center" vertical="center" wrapText="1"/>
    </xf>
    <xf numFmtId="0" fontId="4" fillId="4" borderId="10" xfId="0" applyFont="1" applyFill="1" applyBorder="1" applyAlignment="1">
      <alignment horizontal="center" vertical="center"/>
    </xf>
    <xf numFmtId="0" fontId="4" fillId="4" borderId="9" xfId="0" applyFont="1" applyFill="1" applyBorder="1" applyAlignment="1">
      <alignment horizontal="center" vertical="center" wrapText="1"/>
    </xf>
    <xf numFmtId="0" fontId="4" fillId="4" borderId="8" xfId="0" applyFont="1" applyFill="1" applyBorder="1" applyAlignment="1">
      <alignment horizontal="center" vertical="center" textRotation="90" wrapText="1"/>
    </xf>
    <xf numFmtId="0" fontId="4" fillId="4" borderId="11" xfId="0" applyFont="1" applyFill="1" applyBorder="1" applyAlignment="1">
      <alignment horizontal="center" vertical="center" textRotation="90" wrapText="1"/>
    </xf>
    <xf numFmtId="0" fontId="4" fillId="4" borderId="85" xfId="0" applyFont="1" applyFill="1" applyBorder="1" applyAlignment="1">
      <alignment horizontal="center" vertical="center" textRotation="1"/>
    </xf>
    <xf numFmtId="0" fontId="4" fillId="4" borderId="5"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9" xfId="0" applyFont="1" applyFill="1" applyBorder="1" applyAlignment="1">
      <alignment horizontal="center" vertical="center" textRotation="90" wrapText="1"/>
    </xf>
    <xf numFmtId="0" fontId="4" fillId="4" borderId="85" xfId="0" applyFont="1" applyFill="1" applyBorder="1" applyAlignment="1">
      <alignment horizontal="center" vertical="center" textRotation="90" wrapText="1"/>
    </xf>
    <xf numFmtId="0" fontId="0" fillId="0" borderId="13" xfId="0" applyBorder="1" applyAlignment="1">
      <alignment horizontal="left" vertical="center" wrapText="1"/>
    </xf>
    <xf numFmtId="0" fontId="81" fillId="0" borderId="82" xfId="0" applyFont="1" applyBorder="1" applyAlignment="1">
      <alignment horizontal="center" vertical="center" wrapText="1"/>
    </xf>
    <xf numFmtId="0" fontId="22" fillId="0" borderId="0" xfId="0" applyFont="1" applyAlignment="1">
      <alignment horizontal="center" vertical="center"/>
    </xf>
    <xf numFmtId="0" fontId="23" fillId="6" borderId="46" xfId="0" applyFont="1" applyFill="1" applyBorder="1" applyAlignment="1">
      <alignment horizontal="center" vertical="center" wrapText="1"/>
    </xf>
    <xf numFmtId="0" fontId="23" fillId="6" borderId="48" xfId="0" applyFont="1" applyFill="1" applyBorder="1" applyAlignment="1">
      <alignment horizontal="center" vertical="center" wrapText="1"/>
    </xf>
    <xf numFmtId="0" fontId="77" fillId="0" borderId="0" xfId="0" applyFont="1" applyAlignment="1">
      <alignment horizontal="center" vertical="center"/>
    </xf>
    <xf numFmtId="0" fontId="73" fillId="0" borderId="0" xfId="0" applyFont="1" applyAlignment="1">
      <alignment horizontal="center" vertical="center"/>
    </xf>
    <xf numFmtId="0" fontId="38" fillId="3" borderId="0" xfId="0" applyFont="1" applyFill="1" applyAlignment="1">
      <alignment horizontal="justify" vertical="center" wrapText="1"/>
    </xf>
    <xf numFmtId="0" fontId="31" fillId="13" borderId="53" xfId="0" applyFont="1" applyFill="1" applyBorder="1" applyAlignment="1">
      <alignment horizontal="center" vertical="center" wrapText="1" readingOrder="1"/>
    </xf>
    <xf numFmtId="0" fontId="31" fillId="13" borderId="54" xfId="0" applyFont="1" applyFill="1" applyBorder="1" applyAlignment="1">
      <alignment horizontal="center" vertical="center" wrapText="1" readingOrder="1"/>
    </xf>
    <xf numFmtId="0" fontId="31" fillId="13" borderId="55" xfId="0" applyFont="1" applyFill="1" applyBorder="1" applyAlignment="1">
      <alignment horizontal="center" vertical="center" wrapText="1" readingOrder="1"/>
    </xf>
    <xf numFmtId="0" fontId="34" fillId="13" borderId="56" xfId="0" applyFont="1" applyFill="1" applyBorder="1" applyAlignment="1">
      <alignment horizontal="center" vertical="center" wrapText="1" readingOrder="1"/>
    </xf>
    <xf numFmtId="0" fontId="34" fillId="13" borderId="57" xfId="0" applyFont="1" applyFill="1" applyBorder="1" applyAlignment="1">
      <alignment horizontal="center" vertical="center" wrapText="1" readingOrder="1"/>
    </xf>
    <xf numFmtId="0" fontId="34" fillId="3" borderId="59" xfId="0" applyFont="1" applyFill="1" applyBorder="1" applyAlignment="1">
      <alignment horizontal="center" vertical="center" wrapText="1" readingOrder="1"/>
    </xf>
    <xf numFmtId="0" fontId="34" fillId="3" borderId="62"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4" fillId="3" borderId="64"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87" fillId="0" borderId="67" xfId="0" applyFont="1" applyBorder="1" applyAlignment="1">
      <alignment horizontal="center" vertical="center" wrapText="1"/>
    </xf>
    <xf numFmtId="0" fontId="87" fillId="0" borderId="68" xfId="0" applyFont="1" applyBorder="1" applyAlignment="1">
      <alignment horizontal="center" vertical="center"/>
    </xf>
    <xf numFmtId="0" fontId="87" fillId="0" borderId="69" xfId="0" applyFont="1" applyBorder="1" applyAlignment="1">
      <alignment horizontal="center" vertical="center"/>
    </xf>
    <xf numFmtId="0" fontId="87" fillId="0" borderId="20" xfId="0" applyFont="1" applyBorder="1" applyAlignment="1">
      <alignment horizontal="center" vertical="center" wrapText="1"/>
    </xf>
    <xf numFmtId="0" fontId="87" fillId="0" borderId="0" xfId="0" applyFont="1" applyBorder="1" applyAlignment="1">
      <alignment horizontal="center" vertical="center"/>
    </xf>
    <xf numFmtId="0" fontId="87" fillId="0" borderId="21" xfId="0" applyFont="1" applyBorder="1" applyAlignment="1">
      <alignment horizontal="center" vertical="center"/>
    </xf>
    <xf numFmtId="0" fontId="87" fillId="0" borderId="20" xfId="0" applyFont="1" applyBorder="1" applyAlignment="1">
      <alignment horizontal="center" vertical="center"/>
    </xf>
    <xf numFmtId="0" fontId="87" fillId="0" borderId="43" xfId="0" applyFont="1" applyBorder="1" applyAlignment="1">
      <alignment horizontal="center" vertical="center"/>
    </xf>
    <xf numFmtId="0" fontId="87" fillId="0" borderId="44" xfId="0" applyFont="1" applyBorder="1" applyAlignment="1">
      <alignment horizontal="center" vertical="center"/>
    </xf>
    <xf numFmtId="0" fontId="87" fillId="0" borderId="45" xfId="0" applyFont="1" applyBorder="1" applyAlignment="1">
      <alignment horizontal="center" vertical="center"/>
    </xf>
    <xf numFmtId="0" fontId="87" fillId="0" borderId="0" xfId="0" applyFont="1" applyAlignment="1">
      <alignment horizontal="center" vertical="center"/>
    </xf>
    <xf numFmtId="0" fontId="88" fillId="25" borderId="70" xfId="0" applyFont="1" applyFill="1" applyBorder="1" applyAlignment="1">
      <alignment horizontal="center" vertical="center" wrapText="1" readingOrder="1"/>
    </xf>
    <xf numFmtId="0" fontId="88" fillId="25" borderId="71" xfId="0" applyFont="1" applyFill="1" applyBorder="1" applyAlignment="1">
      <alignment horizontal="center" vertical="center" wrapText="1" readingOrder="1"/>
    </xf>
    <xf numFmtId="0" fontId="88" fillId="25" borderId="73" xfId="0" applyFont="1" applyFill="1" applyBorder="1" applyAlignment="1">
      <alignment horizontal="center" vertical="center" wrapText="1" readingOrder="1"/>
    </xf>
    <xf numFmtId="0" fontId="88" fillId="25" borderId="0" xfId="0" applyFont="1" applyFill="1" applyAlignment="1">
      <alignment horizontal="center" vertical="center" wrapText="1" readingOrder="1"/>
    </xf>
    <xf numFmtId="0" fontId="88" fillId="25" borderId="74" xfId="0" applyFont="1" applyFill="1" applyBorder="1" applyAlignment="1">
      <alignment horizontal="center" vertical="center" wrapText="1" readingOrder="1"/>
    </xf>
    <xf numFmtId="0" fontId="88" fillId="25" borderId="75" xfId="0" applyFont="1" applyFill="1" applyBorder="1" applyAlignment="1">
      <alignment horizontal="center" vertical="center" wrapText="1" readingOrder="1"/>
    </xf>
    <xf numFmtId="0" fontId="88" fillId="25" borderId="76" xfId="0" applyFont="1" applyFill="1" applyBorder="1" applyAlignment="1">
      <alignment horizontal="center" vertical="center" wrapText="1" readingOrder="1"/>
    </xf>
    <xf numFmtId="0" fontId="88" fillId="25" borderId="77" xfId="0" applyFont="1" applyFill="1" applyBorder="1" applyAlignment="1">
      <alignment horizontal="center" vertical="center" wrapText="1" readingOrder="1"/>
    </xf>
    <xf numFmtId="0" fontId="33" fillId="3" borderId="13" xfId="0" applyFont="1" applyFill="1" applyBorder="1" applyAlignment="1">
      <alignment horizontal="center" vertical="center" wrapText="1"/>
    </xf>
    <xf numFmtId="0" fontId="88" fillId="8" borderId="70" xfId="0" applyFont="1" applyFill="1" applyBorder="1" applyAlignment="1">
      <alignment horizontal="center" vertical="center" wrapText="1" readingOrder="1"/>
    </xf>
    <xf numFmtId="0" fontId="88" fillId="8" borderId="71" xfId="0" applyFont="1" applyFill="1" applyBorder="1" applyAlignment="1">
      <alignment horizontal="center" vertical="center" wrapText="1" readingOrder="1"/>
    </xf>
    <xf numFmtId="0" fontId="88" fillId="8" borderId="73" xfId="0" applyFont="1" applyFill="1" applyBorder="1" applyAlignment="1">
      <alignment horizontal="center" vertical="center" wrapText="1" readingOrder="1"/>
    </xf>
    <xf numFmtId="0" fontId="88" fillId="8" borderId="0" xfId="0" applyFont="1" applyFill="1" applyAlignment="1">
      <alignment horizontal="center" vertical="center" wrapText="1" readingOrder="1"/>
    </xf>
    <xf numFmtId="0" fontId="88" fillId="8" borderId="74" xfId="0" applyFont="1" applyFill="1" applyBorder="1" applyAlignment="1">
      <alignment horizontal="center" vertical="center" wrapText="1" readingOrder="1"/>
    </xf>
    <xf numFmtId="0" fontId="88" fillId="8" borderId="75" xfId="0" applyFont="1" applyFill="1" applyBorder="1" applyAlignment="1">
      <alignment horizontal="center" vertical="center" wrapText="1" readingOrder="1"/>
    </xf>
    <xf numFmtId="0" fontId="88" fillId="8" borderId="76" xfId="0" applyFont="1" applyFill="1" applyBorder="1" applyAlignment="1">
      <alignment horizontal="center" vertical="center" wrapText="1" readingOrder="1"/>
    </xf>
    <xf numFmtId="0" fontId="88" fillId="8" borderId="77" xfId="0" applyFont="1" applyFill="1" applyBorder="1" applyAlignment="1">
      <alignment horizontal="center" vertical="center" wrapText="1" readingOrder="1"/>
    </xf>
    <xf numFmtId="0" fontId="33" fillId="0" borderId="13" xfId="0" applyFont="1" applyBorder="1" applyAlignment="1">
      <alignment horizontal="center" vertical="center" wrapText="1"/>
    </xf>
    <xf numFmtId="0" fontId="87" fillId="0" borderId="68" xfId="0" applyFont="1" applyBorder="1" applyAlignment="1">
      <alignment horizontal="center" vertical="center" wrapText="1"/>
    </xf>
    <xf numFmtId="0" fontId="2" fillId="0" borderId="0" xfId="0" applyFont="1" applyAlignment="1">
      <alignment horizontal="center" vertical="center" wrapText="1"/>
    </xf>
    <xf numFmtId="0" fontId="86" fillId="14" borderId="0" xfId="0" applyFont="1" applyFill="1" applyAlignment="1">
      <alignment horizontal="center" vertical="center" wrapText="1" readingOrder="1"/>
    </xf>
    <xf numFmtId="0" fontId="40" fillId="5" borderId="0" xfId="0" applyFont="1" applyFill="1" applyAlignment="1">
      <alignment horizontal="center" vertical="center" wrapText="1"/>
    </xf>
    <xf numFmtId="0" fontId="86" fillId="14" borderId="0" xfId="0" applyFont="1" applyFill="1" applyAlignment="1">
      <alignment horizontal="center" vertical="center" textRotation="90" wrapText="1" readingOrder="1"/>
    </xf>
    <xf numFmtId="0" fontId="86" fillId="14" borderId="21" xfId="0" applyFont="1" applyFill="1" applyBorder="1" applyAlignment="1">
      <alignment horizontal="center" vertical="center" textRotation="90" wrapText="1" readingOrder="1"/>
    </xf>
    <xf numFmtId="0" fontId="88" fillId="16" borderId="70" xfId="0" applyFont="1" applyFill="1" applyBorder="1" applyAlignment="1">
      <alignment horizontal="center" vertical="center" wrapText="1" readingOrder="1"/>
    </xf>
    <xf numFmtId="0" fontId="88" fillId="16" borderId="71" xfId="0" applyFont="1" applyFill="1" applyBorder="1" applyAlignment="1">
      <alignment horizontal="center" vertical="center" wrapText="1" readingOrder="1"/>
    </xf>
    <xf numFmtId="0" fontId="88" fillId="16" borderId="72" xfId="0" applyFont="1" applyFill="1" applyBorder="1" applyAlignment="1">
      <alignment horizontal="center" vertical="center" wrapText="1" readingOrder="1"/>
    </xf>
    <xf numFmtId="0" fontId="88" fillId="16" borderId="73" xfId="0" applyFont="1" applyFill="1" applyBorder="1" applyAlignment="1">
      <alignment horizontal="center" vertical="center" wrapText="1" readingOrder="1"/>
    </xf>
    <xf numFmtId="0" fontId="88" fillId="16" borderId="0" xfId="0" applyFont="1" applyFill="1" applyAlignment="1">
      <alignment horizontal="center" vertical="center" wrapText="1" readingOrder="1"/>
    </xf>
    <xf numFmtId="0" fontId="88" fillId="16" borderId="74" xfId="0" applyFont="1" applyFill="1" applyBorder="1" applyAlignment="1">
      <alignment horizontal="center" vertical="center" wrapText="1" readingOrder="1"/>
    </xf>
    <xf numFmtId="0" fontId="88" fillId="16" borderId="75" xfId="0" applyFont="1" applyFill="1" applyBorder="1" applyAlignment="1">
      <alignment horizontal="center" vertical="center" wrapText="1" readingOrder="1"/>
    </xf>
    <xf numFmtId="0" fontId="88" fillId="16" borderId="76" xfId="0" applyFont="1" applyFill="1" applyBorder="1" applyAlignment="1">
      <alignment horizontal="center" vertical="center" wrapText="1" readingOrder="1"/>
    </xf>
    <xf numFmtId="0" fontId="88" fillId="16" borderId="77" xfId="0" applyFont="1" applyFill="1" applyBorder="1" applyAlignment="1">
      <alignment horizontal="center" vertical="center" wrapText="1" readingOrder="1"/>
    </xf>
    <xf numFmtId="0" fontId="88" fillId="15" borderId="70" xfId="0" applyFont="1" applyFill="1" applyBorder="1" applyAlignment="1">
      <alignment horizontal="center" vertical="center" wrapText="1" readingOrder="1"/>
    </xf>
    <xf numFmtId="0" fontId="88" fillId="15" borderId="71" xfId="0" applyFont="1" applyFill="1" applyBorder="1" applyAlignment="1">
      <alignment horizontal="center" vertical="center" wrapText="1" readingOrder="1"/>
    </xf>
    <xf numFmtId="0" fontId="88" fillId="15" borderId="73" xfId="0" applyFont="1" applyFill="1" applyBorder="1" applyAlignment="1">
      <alignment horizontal="center" vertical="center" wrapText="1" readingOrder="1"/>
    </xf>
    <xf numFmtId="0" fontId="88" fillId="15" borderId="0" xfId="0" applyFont="1" applyFill="1" applyAlignment="1">
      <alignment horizontal="center" vertical="center" wrapText="1" readingOrder="1"/>
    </xf>
    <xf numFmtId="0" fontId="88" fillId="15" borderId="75" xfId="0" applyFont="1" applyFill="1" applyBorder="1" applyAlignment="1">
      <alignment horizontal="center" vertical="center" wrapText="1" readingOrder="1"/>
    </xf>
    <xf numFmtId="0" fontId="88" fillId="15" borderId="76" xfId="0" applyFont="1" applyFill="1" applyBorder="1" applyAlignment="1">
      <alignment horizontal="center" vertical="center" wrapText="1" readingOrder="1"/>
    </xf>
    <xf numFmtId="0" fontId="33" fillId="3" borderId="86" xfId="0" applyFont="1" applyFill="1" applyBorder="1" applyAlignment="1">
      <alignment horizontal="center" vertical="center" wrapText="1"/>
    </xf>
    <xf numFmtId="0" fontId="33" fillId="3" borderId="83" xfId="0" applyFont="1" applyFill="1" applyBorder="1" applyAlignment="1">
      <alignment horizontal="center" vertical="center" wrapText="1"/>
    </xf>
    <xf numFmtId="0" fontId="33" fillId="3" borderId="87" xfId="0" applyFont="1" applyFill="1" applyBorder="1" applyAlignment="1">
      <alignment horizontal="center" vertical="center" wrapText="1"/>
    </xf>
    <xf numFmtId="0" fontId="33" fillId="3" borderId="93" xfId="0" applyFont="1" applyFill="1" applyBorder="1" applyAlignment="1">
      <alignment horizontal="center" vertical="center" wrapText="1"/>
    </xf>
    <xf numFmtId="0" fontId="33" fillId="3" borderId="88" xfId="0" applyFont="1" applyFill="1" applyBorder="1" applyAlignment="1">
      <alignment horizontal="center" vertical="center" wrapText="1"/>
    </xf>
    <xf numFmtId="0" fontId="33" fillId="3" borderId="84" xfId="0" applyFont="1" applyFill="1" applyBorder="1" applyAlignment="1">
      <alignment horizontal="center" vertical="center" wrapText="1"/>
    </xf>
    <xf numFmtId="0" fontId="32" fillId="0" borderId="104" xfId="0" applyFont="1" applyBorder="1" applyAlignment="1">
      <alignment horizontal="center"/>
    </xf>
    <xf numFmtId="0" fontId="32" fillId="0" borderId="78" xfId="0" applyFont="1" applyBorder="1" applyAlignment="1">
      <alignment horizontal="center"/>
    </xf>
    <xf numFmtId="0" fontId="32" fillId="0" borderId="107" xfId="0" applyFont="1" applyBorder="1" applyAlignment="1">
      <alignment horizontal="center"/>
    </xf>
    <xf numFmtId="0" fontId="94" fillId="0" borderId="104" xfId="0" applyFont="1" applyBorder="1" applyAlignment="1" applyProtection="1">
      <alignment horizontal="left" vertical="center" wrapText="1"/>
      <protection locked="0"/>
    </xf>
    <xf numFmtId="0" fontId="94" fillId="0" borderId="78" xfId="0" applyFont="1" applyBorder="1" applyAlignment="1" applyProtection="1">
      <alignment horizontal="left" vertical="center" wrapText="1"/>
      <protection locked="0"/>
    </xf>
    <xf numFmtId="0" fontId="94" fillId="0" borderId="107" xfId="0" applyFont="1" applyBorder="1" applyAlignment="1" applyProtection="1">
      <alignment horizontal="left" vertical="center" wrapText="1"/>
      <protection locked="0"/>
    </xf>
    <xf numFmtId="0" fontId="32" fillId="0" borderId="92" xfId="0" applyFont="1" applyBorder="1" applyAlignment="1" applyProtection="1">
      <alignment horizontal="center" vertical="center"/>
      <protection locked="0"/>
    </xf>
    <xf numFmtId="0" fontId="32" fillId="0" borderId="13" xfId="0" applyFont="1" applyBorder="1" applyAlignment="1" applyProtection="1">
      <alignment horizontal="center" vertical="center"/>
      <protection locked="0"/>
    </xf>
    <xf numFmtId="0" fontId="32" fillId="0" borderId="65" xfId="0" applyFont="1" applyBorder="1" applyAlignment="1" applyProtection="1">
      <alignment horizontal="center" vertical="center"/>
      <protection locked="0"/>
    </xf>
    <xf numFmtId="1" fontId="94" fillId="0" borderId="92" xfId="0" applyNumberFormat="1" applyFont="1" applyBorder="1" applyAlignment="1">
      <alignment horizontal="center" vertical="center"/>
    </xf>
    <xf numFmtId="0" fontId="94" fillId="0" borderId="13" xfId="0" applyFont="1" applyBorder="1" applyAlignment="1">
      <alignment horizontal="center" vertical="center"/>
    </xf>
    <xf numFmtId="0" fontId="94" fillId="0" borderId="65" xfId="0" applyFont="1" applyBorder="1" applyAlignment="1">
      <alignment horizontal="center" vertical="center"/>
    </xf>
    <xf numFmtId="0" fontId="32" fillId="0" borderId="104" xfId="0" applyFont="1" applyBorder="1" applyAlignment="1" applyProtection="1">
      <alignment horizontal="center" vertical="center"/>
      <protection locked="0"/>
    </xf>
    <xf numFmtId="0" fontId="32" fillId="0" borderId="78" xfId="0" applyFont="1" applyBorder="1" applyAlignment="1" applyProtection="1">
      <alignment horizontal="center" vertical="center"/>
      <protection locked="0"/>
    </xf>
    <xf numFmtId="0" fontId="32" fillId="0" borderId="107" xfId="0" applyFont="1" applyBorder="1" applyAlignment="1" applyProtection="1">
      <alignment horizontal="center" vertical="center"/>
      <protection locked="0"/>
    </xf>
    <xf numFmtId="1" fontId="94" fillId="0" borderId="103" xfId="0" applyNumberFormat="1" applyFont="1" applyBorder="1" applyAlignment="1" applyProtection="1">
      <alignment horizontal="center" vertical="center" wrapText="1"/>
      <protection locked="0"/>
    </xf>
    <xf numFmtId="1" fontId="94" fillId="0" borderId="105" xfId="0" applyNumberFormat="1" applyFont="1" applyBorder="1" applyAlignment="1" applyProtection="1">
      <alignment horizontal="center" vertical="center" wrapText="1"/>
      <protection locked="0"/>
    </xf>
    <xf numFmtId="1" fontId="94" fillId="0" borderId="106" xfId="0" applyNumberFormat="1" applyFont="1" applyBorder="1" applyAlignment="1" applyProtection="1">
      <alignment horizontal="center" vertical="center" wrapText="1"/>
      <protection locked="0"/>
    </xf>
    <xf numFmtId="0" fontId="94" fillId="0" borderId="104" xfId="0" applyFont="1" applyBorder="1" applyAlignment="1" applyProtection="1">
      <alignment horizontal="center" vertical="center" wrapText="1"/>
      <protection locked="0"/>
    </xf>
    <xf numFmtId="0" fontId="94" fillId="0" borderId="78" xfId="0" applyFont="1" applyBorder="1" applyAlignment="1" applyProtection="1">
      <alignment horizontal="center" vertical="center" wrapText="1"/>
      <protection locked="0"/>
    </xf>
    <xf numFmtId="0" fontId="94" fillId="0" borderId="107" xfId="0" applyFont="1" applyBorder="1" applyAlignment="1" applyProtection="1">
      <alignment horizontal="center" vertical="center" wrapText="1"/>
      <protection locked="0"/>
    </xf>
    <xf numFmtId="0" fontId="94" fillId="0" borderId="104" xfId="0" applyFont="1" applyBorder="1" applyAlignment="1" applyProtection="1">
      <alignment horizontal="center" vertical="center"/>
      <protection locked="0"/>
    </xf>
    <xf numFmtId="0" fontId="94" fillId="0" borderId="78" xfId="0" applyFont="1" applyBorder="1" applyAlignment="1" applyProtection="1">
      <alignment horizontal="center" vertical="center"/>
      <protection locked="0"/>
    </xf>
    <xf numFmtId="0" fontId="94" fillId="0" borderId="107" xfId="0" applyFont="1" applyBorder="1" applyAlignment="1" applyProtection="1">
      <alignment horizontal="center" vertical="center"/>
      <protection locked="0"/>
    </xf>
    <xf numFmtId="0" fontId="94" fillId="0" borderId="92" xfId="0" applyFont="1" applyBorder="1" applyAlignment="1" applyProtection="1">
      <alignment horizontal="center" vertical="center"/>
      <protection locked="0"/>
    </xf>
    <xf numFmtId="0" fontId="94" fillId="0" borderId="13" xfId="0" applyFont="1" applyBorder="1" applyAlignment="1" applyProtection="1">
      <alignment horizontal="center" vertical="center"/>
      <protection locked="0"/>
    </xf>
    <xf numFmtId="0" fontId="94" fillId="0" borderId="65" xfId="0" applyFont="1" applyBorder="1" applyAlignment="1" applyProtection="1">
      <alignment horizontal="center" vertical="center"/>
      <protection locked="0"/>
    </xf>
    <xf numFmtId="0" fontId="93" fillId="24" borderId="101" xfId="0" applyFont="1" applyFill="1" applyBorder="1" applyAlignment="1">
      <alignment horizontal="center"/>
    </xf>
    <xf numFmtId="0" fontId="93" fillId="24" borderId="102" xfId="0" applyFont="1" applyFill="1" applyBorder="1" applyAlignment="1">
      <alignment horizontal="center"/>
    </xf>
    <xf numFmtId="0" fontId="90" fillId="4" borderId="95" xfId="0" applyFont="1" applyFill="1" applyBorder="1" applyAlignment="1">
      <alignment horizontal="center" vertical="center"/>
    </xf>
    <xf numFmtId="0" fontId="90" fillId="4" borderId="96" xfId="0" applyFont="1" applyFill="1" applyBorder="1" applyAlignment="1">
      <alignment horizontal="center" vertical="center"/>
    </xf>
    <xf numFmtId="0" fontId="90" fillId="4" borderId="97" xfId="0" applyFont="1" applyFill="1" applyBorder="1" applyAlignment="1">
      <alignment horizontal="center" vertical="center"/>
    </xf>
    <xf numFmtId="0" fontId="90" fillId="23" borderId="98" xfId="0" applyFont="1" applyFill="1" applyBorder="1" applyAlignment="1" applyProtection="1">
      <alignment horizontal="center" vertical="center" wrapText="1"/>
      <protection locked="0"/>
    </xf>
    <xf numFmtId="0" fontId="90" fillId="4" borderId="98" xfId="0" applyFont="1" applyFill="1" applyBorder="1" applyAlignment="1" applyProtection="1">
      <alignment horizontal="center" vertical="center" wrapText="1"/>
      <protection locked="0"/>
    </xf>
    <xf numFmtId="0" fontId="89" fillId="4" borderId="2" xfId="0" applyFont="1" applyFill="1" applyBorder="1" applyAlignment="1">
      <alignment horizontal="center" vertical="center" wrapText="1"/>
    </xf>
    <xf numFmtId="0" fontId="89" fillId="4" borderId="94" xfId="0" applyFont="1" applyFill="1" applyBorder="1" applyAlignment="1">
      <alignment horizontal="center" vertical="center" wrapText="1"/>
    </xf>
    <xf numFmtId="0" fontId="89" fillId="4" borderId="0" xfId="0" applyFont="1" applyFill="1" applyAlignment="1">
      <alignment horizontal="center" vertical="center" wrapText="1"/>
    </xf>
    <xf numFmtId="0" fontId="89" fillId="4" borderId="93" xfId="0" applyFont="1" applyFill="1" applyBorder="1" applyAlignment="1">
      <alignment horizontal="center" vertical="center" wrapText="1"/>
    </xf>
    <xf numFmtId="0" fontId="91" fillId="4" borderId="99" xfId="0" applyFont="1" applyFill="1" applyBorder="1" applyAlignment="1">
      <alignment horizontal="center" vertical="center" wrapText="1"/>
    </xf>
    <xf numFmtId="0" fontId="91" fillId="4" borderId="100" xfId="0" applyFont="1" applyFill="1" applyBorder="1" applyAlignment="1">
      <alignment horizontal="center" vertical="center" wrapText="1"/>
    </xf>
    <xf numFmtId="0" fontId="91" fillId="4" borderId="95" xfId="0" applyFont="1" applyFill="1" applyBorder="1" applyAlignment="1">
      <alignment horizontal="center" vertical="center" wrapText="1"/>
    </xf>
    <xf numFmtId="0" fontId="91" fillId="4" borderId="97" xfId="0" applyFont="1" applyFill="1" applyBorder="1" applyAlignment="1">
      <alignment horizontal="center" vertical="center" wrapText="1"/>
    </xf>
    <xf numFmtId="0" fontId="90" fillId="4" borderId="95" xfId="0" applyFont="1" applyFill="1" applyBorder="1" applyAlignment="1" applyProtection="1">
      <alignment horizontal="center" vertical="center" wrapText="1"/>
      <protection locked="0"/>
    </xf>
    <xf numFmtId="0" fontId="91" fillId="4" borderId="96" xfId="0" applyFont="1" applyFill="1" applyBorder="1" applyAlignment="1">
      <alignment horizontal="center" vertical="center" wrapText="1"/>
    </xf>
  </cellXfs>
  <cellStyles count="3">
    <cellStyle name="Normal" xfId="0" builtinId="0"/>
    <cellStyle name="Normal - Style1 2" xfId="1" xr:uid="{35D94056-BF35-4158-BB16-A1EB5C865F0B}"/>
    <cellStyle name="Normal 2 2" xfId="2" xr:uid="{FE1153A4-41A7-40DC-9196-9B2002F1B165}"/>
  </cellStyles>
  <dxfs count="3326">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numFmt numFmtId="13" formatCode="0%"/>
    </dxf>
    <dxf>
      <numFmt numFmtId="13" formatCode="0%"/>
    </dxf>
    <dxf>
      <numFmt numFmtId="13" formatCode="0%"/>
    </dxf>
    <dxf>
      <numFmt numFmtId="13" formatCode="0%"/>
    </dxf>
    <dxf>
      <numFmt numFmtId="13" formatCode="0%"/>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eetMetadata" Target="metadata.xml"/><Relationship Id="rId10" Type="http://schemas.openxmlformats.org/officeDocument/2006/relationships/worksheet" Target="worksheets/sheet10.xml"/><Relationship Id="rId19"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4.jpe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139700</xdr:rowOff>
    </xdr:from>
    <xdr:ext cx="2505074" cy="914400"/>
    <xdr:pic>
      <xdr:nvPicPr>
        <xdr:cNvPr id="4" name="Imagen 3">
          <a:extLst>
            <a:ext uri="{FF2B5EF4-FFF2-40B4-BE49-F238E27FC236}">
              <a16:creationId xmlns:a16="http://schemas.microsoft.com/office/drawing/2014/main" id="{07949EE5-0DFE-4F23-9EBB-8C1281065AFD}"/>
            </a:ext>
          </a:extLst>
        </xdr:cNvPr>
        <xdr:cNvPicPr>
          <a:picLocks noChangeAspect="1"/>
        </xdr:cNvPicPr>
      </xdr:nvPicPr>
      <xdr:blipFill>
        <a:blip xmlns:r="http://schemas.openxmlformats.org/officeDocument/2006/relationships" r:embed="rId1"/>
        <a:stretch>
          <a:fillRect/>
        </a:stretch>
      </xdr:blipFill>
      <xdr:spPr>
        <a:xfrm>
          <a:off x="0" y="139700"/>
          <a:ext cx="2505074" cy="914400"/>
        </a:xfrm>
        <a:prstGeom prst="rect">
          <a:avLst/>
        </a:prstGeom>
      </xdr:spPr>
    </xdr:pic>
    <xdr:clientData/>
  </xdr:oneCellAnchor>
  <xdr:twoCellAnchor>
    <xdr:from>
      <xdr:col>6</xdr:col>
      <xdr:colOff>482600</xdr:colOff>
      <xdr:row>0</xdr:row>
      <xdr:rowOff>260350</xdr:rowOff>
    </xdr:from>
    <xdr:to>
      <xdr:col>7</xdr:col>
      <xdr:colOff>327024</xdr:colOff>
      <xdr:row>2</xdr:row>
      <xdr:rowOff>127000</xdr:rowOff>
    </xdr:to>
    <xdr:grpSp>
      <xdr:nvGrpSpPr>
        <xdr:cNvPr id="5" name="Group 8">
          <a:extLst>
            <a:ext uri="{FF2B5EF4-FFF2-40B4-BE49-F238E27FC236}">
              <a16:creationId xmlns:a16="http://schemas.microsoft.com/office/drawing/2014/main" id="{DD77865D-3137-4C44-9888-338E7CAD30E8}"/>
            </a:ext>
          </a:extLst>
        </xdr:cNvPr>
        <xdr:cNvGrpSpPr>
          <a:grpSpLocks/>
        </xdr:cNvGrpSpPr>
      </xdr:nvGrpSpPr>
      <xdr:grpSpPr bwMode="auto">
        <a:xfrm>
          <a:off x="6988175" y="260350"/>
          <a:ext cx="673099" cy="590550"/>
          <a:chOff x="2381" y="720"/>
          <a:chExt cx="3154" cy="65"/>
        </a:xfrm>
      </xdr:grpSpPr>
      <xdr:pic>
        <xdr:nvPicPr>
          <xdr:cNvPr id="6" name="6 Imagen">
            <a:extLst>
              <a:ext uri="{FF2B5EF4-FFF2-40B4-BE49-F238E27FC236}">
                <a16:creationId xmlns:a16="http://schemas.microsoft.com/office/drawing/2014/main" id="{53517378-D0AE-4161-BFC6-F13AFA85398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7 Imagen">
            <a:extLst>
              <a:ext uri="{FF2B5EF4-FFF2-40B4-BE49-F238E27FC236}">
                <a16:creationId xmlns:a16="http://schemas.microsoft.com/office/drawing/2014/main" id="{443C74A5-02A7-43D4-B226-A7DD9D5A217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7</xdr:col>
      <xdr:colOff>31750</xdr:colOff>
      <xdr:row>0</xdr:row>
      <xdr:rowOff>273050</xdr:rowOff>
    </xdr:from>
    <xdr:to>
      <xdr:col>9</xdr:col>
      <xdr:colOff>104775</xdr:colOff>
      <xdr:row>3</xdr:row>
      <xdr:rowOff>31749</xdr:rowOff>
    </xdr:to>
    <xdr:sp macro="" textlink="">
      <xdr:nvSpPr>
        <xdr:cNvPr id="8" name="CuadroTexto 4">
          <a:extLst>
            <a:ext uri="{FF2B5EF4-FFF2-40B4-BE49-F238E27FC236}">
              <a16:creationId xmlns:a16="http://schemas.microsoft.com/office/drawing/2014/main" id="{3B1E5441-8259-47DB-9280-D42B635243B3}"/>
            </a:ext>
          </a:extLst>
        </xdr:cNvPr>
        <xdr:cNvSpPr txBox="1"/>
      </xdr:nvSpPr>
      <xdr:spPr>
        <a:xfrm>
          <a:off x="5365750" y="187325"/>
          <a:ext cx="1597025" cy="4159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0</xdr:row>
      <xdr:rowOff>19051</xdr:rowOff>
    </xdr:from>
    <xdr:to>
      <xdr:col>0</xdr:col>
      <xdr:colOff>2409824</xdr:colOff>
      <xdr:row>3</xdr:row>
      <xdr:rowOff>0</xdr:rowOff>
    </xdr:to>
    <xdr:pic>
      <xdr:nvPicPr>
        <xdr:cNvPr id="2" name="18 Imagen" descr="Logo CSJ RGB_01">
          <a:extLst>
            <a:ext uri="{FF2B5EF4-FFF2-40B4-BE49-F238E27FC236}">
              <a16:creationId xmlns:a16="http://schemas.microsoft.com/office/drawing/2014/main" id="{7D867A4A-FF37-40CA-8185-CD33A72F94E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1"/>
          <a:ext cx="2381249" cy="46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3" name="CuadroTexto 4">
          <a:extLst>
            <a:ext uri="{FF2B5EF4-FFF2-40B4-BE49-F238E27FC236}">
              <a16:creationId xmlns:a16="http://schemas.microsoft.com/office/drawing/2014/main" id="{0B83AC58-898F-4AD0-92AD-9600EB0714A7}"/>
            </a:ext>
          </a:extLst>
        </xdr:cNvPr>
        <xdr:cNvSpPr txBox="1"/>
      </xdr:nvSpPr>
      <xdr:spPr>
        <a:xfrm>
          <a:off x="93249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a16="http://schemas.microsoft.com/office/drawing/2014/main" id="{947140C6-FDFF-4981-BEC4-1D14C8B3D53F}"/>
            </a:ext>
          </a:extLst>
        </xdr:cNvPr>
        <xdr:cNvGrpSpPr>
          <a:grpSpLocks/>
        </xdr:cNvGrpSpPr>
      </xdr:nvGrpSpPr>
      <xdr:grpSpPr bwMode="auto">
        <a:xfrm>
          <a:off x="8324850" y="457200"/>
          <a:ext cx="2886074" cy="247650"/>
          <a:chOff x="2381" y="720"/>
          <a:chExt cx="3154" cy="65"/>
        </a:xfrm>
      </xdr:grpSpPr>
      <xdr:pic>
        <xdr:nvPicPr>
          <xdr:cNvPr id="5" name="6 Imagen">
            <a:extLst>
              <a:ext uri="{FF2B5EF4-FFF2-40B4-BE49-F238E27FC236}">
                <a16:creationId xmlns:a16="http://schemas.microsoft.com/office/drawing/2014/main" id="{2F07407D-BC0B-4F6B-9C1B-BB1BB595F45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B4F33A69-4D37-42B9-9368-12CA7F67D6B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a16="http://schemas.microsoft.com/office/drawing/2014/main" id="{6A1156D8-864E-4945-8DBA-2D7C3B24FB45}"/>
            </a:ext>
          </a:extLst>
        </xdr:cNvPr>
        <xdr:cNvPicPr>
          <a:picLocks noChangeAspect="1"/>
        </xdr:cNvPicPr>
      </xdr:nvPicPr>
      <xdr:blipFill>
        <a:blip xmlns:r="http://schemas.openxmlformats.org/officeDocument/2006/relationships" r:embed="rId4"/>
        <a:stretch>
          <a:fillRect/>
        </a:stretch>
      </xdr:blipFill>
      <xdr:spPr>
        <a:xfrm>
          <a:off x="9505950" y="371475"/>
          <a:ext cx="1533526" cy="271054"/>
        </a:xfrm>
        <a:prstGeom prst="rect">
          <a:avLst/>
        </a:prstGeom>
      </xdr:spPr>
    </xdr:pic>
    <xdr:clientData/>
  </xdr:twoCellAnchor>
  <xdr:oneCellAnchor>
    <xdr:from>
      <xdr:col>5</xdr:col>
      <xdr:colOff>441960</xdr:colOff>
      <xdr:row>9</xdr:row>
      <xdr:rowOff>243840</xdr:rowOff>
    </xdr:from>
    <xdr:ext cx="1539240" cy="1508760"/>
    <xdr:sp macro="" textlink="">
      <xdr:nvSpPr>
        <xdr:cNvPr id="8" name="CuadroTexto 7">
          <a:extLst>
            <a:ext uri="{FF2B5EF4-FFF2-40B4-BE49-F238E27FC236}">
              <a16:creationId xmlns:a16="http://schemas.microsoft.com/office/drawing/2014/main" id="{0E64692D-DBDA-4362-ABEB-006F5BF6F812}"/>
            </a:ext>
          </a:extLst>
        </xdr:cNvPr>
        <xdr:cNvSpPr txBox="1"/>
      </xdr:nvSpPr>
      <xdr:spPr>
        <a:xfrm>
          <a:off x="11786235" y="342519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31290B81-3269-4859-B552-DE295F497D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74361DEA-DFAF-4396-A650-7ED75E5F3797}"/>
            </a:ext>
          </a:extLst>
        </xdr:cNvPr>
        <xdr:cNvSpPr txBox="1"/>
      </xdr:nvSpPr>
      <xdr:spPr>
        <a:xfrm>
          <a:off x="7734300"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F6680BB3-E237-4B6E-B97A-22C080D9850D}"/>
            </a:ext>
          </a:extLst>
        </xdr:cNvPr>
        <xdr:cNvGrpSpPr>
          <a:grpSpLocks/>
        </xdr:cNvGrpSpPr>
      </xdr:nvGrpSpPr>
      <xdr:grpSpPr bwMode="auto">
        <a:xfrm>
          <a:off x="6610351" y="447675"/>
          <a:ext cx="2886074" cy="76200"/>
          <a:chOff x="2381" y="720"/>
          <a:chExt cx="3154" cy="65"/>
        </a:xfrm>
      </xdr:grpSpPr>
      <xdr:pic>
        <xdr:nvPicPr>
          <xdr:cNvPr id="5" name="6 Imagen">
            <a:extLst>
              <a:ext uri="{FF2B5EF4-FFF2-40B4-BE49-F238E27FC236}">
                <a16:creationId xmlns:a16="http://schemas.microsoft.com/office/drawing/2014/main" id="{71EB3C33-8E72-4A5D-8DEA-1644E2CADE9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C9E94A85-E526-4745-9B87-DB947E73493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90079</xdr:rowOff>
    </xdr:to>
    <xdr:pic>
      <xdr:nvPicPr>
        <xdr:cNvPr id="7" name="Imagen 6">
          <a:extLst>
            <a:ext uri="{FF2B5EF4-FFF2-40B4-BE49-F238E27FC236}">
              <a16:creationId xmlns:a16="http://schemas.microsoft.com/office/drawing/2014/main" id="{F973822D-275F-4543-8A71-47C6876830E1}"/>
            </a:ext>
          </a:extLst>
        </xdr:cNvPr>
        <xdr:cNvPicPr>
          <a:picLocks noChangeAspect="1"/>
        </xdr:cNvPicPr>
      </xdr:nvPicPr>
      <xdr:blipFill>
        <a:blip xmlns:r="http://schemas.openxmlformats.org/officeDocument/2006/relationships" r:embed="rId4"/>
        <a:stretch>
          <a:fillRect/>
        </a:stretch>
      </xdr:blipFill>
      <xdr:spPr>
        <a:xfrm>
          <a:off x="7839074" y="342900"/>
          <a:ext cx="1533526" cy="271054"/>
        </a:xfrm>
        <a:prstGeom prst="rect">
          <a:avLst/>
        </a:prstGeom>
      </xdr:spPr>
    </xdr:pic>
    <xdr:clientData/>
  </xdr:twoCellAnchor>
  <xdr:oneCellAnchor>
    <xdr:from>
      <xdr:col>6</xdr:col>
      <xdr:colOff>375284</xdr:colOff>
      <xdr:row>3</xdr:row>
      <xdr:rowOff>200026</xdr:rowOff>
    </xdr:from>
    <xdr:ext cx="3920491" cy="3962400"/>
    <xdr:sp macro="" textlink="">
      <xdr:nvSpPr>
        <xdr:cNvPr id="8" name="CuadroTexto 7">
          <a:extLst>
            <a:ext uri="{FF2B5EF4-FFF2-40B4-BE49-F238E27FC236}">
              <a16:creationId xmlns:a16="http://schemas.microsoft.com/office/drawing/2014/main" id="{118213E6-83A5-4005-906E-C04C7596A750}"/>
            </a:ext>
          </a:extLst>
        </xdr:cNvPr>
        <xdr:cNvSpPr txBox="1"/>
      </xdr:nvSpPr>
      <xdr:spPr>
        <a:xfrm>
          <a:off x="9909809" y="962026"/>
          <a:ext cx="3920491" cy="396240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a:t>
          </a:r>
          <a:r>
            <a:rPr lang="es-CO" sz="1100" u="sng" baseline="0"/>
            <a:t>oportunidades y fortalezas</a:t>
          </a:r>
          <a:r>
            <a:rPr lang="es-CO" sz="1100" baseline="0"/>
            <a:t> se pueden gestionar  a traves de acciónes o proyectos  que se incluyen </a:t>
          </a:r>
          <a:r>
            <a:rPr lang="es-CO" sz="1100" b="1" u="sng" baseline="0"/>
            <a:t>en el plan de accion </a:t>
          </a:r>
          <a:r>
            <a:rPr lang="es-CO" sz="1100" baseline="0"/>
            <a:t>( mejoras), </a:t>
          </a:r>
          <a:r>
            <a:rPr lang="es-CO" sz="1100" b="1" u="sng" baseline="0"/>
            <a:t>si se considera que aportan valor </a:t>
          </a:r>
        </a:p>
        <a:p>
          <a:endParaRPr lang="es-CO" sz="1100" b="1" u="sng" baseline="0"/>
        </a:p>
        <a:p>
          <a:r>
            <a:rPr lang="es-CO" sz="1100" baseline="0">
              <a:solidFill>
                <a:srgbClr val="FF0000"/>
              </a:solidFill>
            </a:rPr>
            <a:t>Las debilidades y amenazas si  a</a:t>
          </a:r>
          <a:r>
            <a:rPr lang="es-CO" sz="1100" u="sng" baseline="0">
              <a:solidFill>
                <a:srgbClr val="FF0000"/>
              </a:solidFill>
            </a:rPr>
            <a:t>fectan los objetivos estrategicos y requieren recursos </a:t>
          </a:r>
          <a:r>
            <a:rPr lang="es-CO" sz="1100" baseline="0">
              <a:solidFill>
                <a:srgbClr val="FF0000"/>
              </a:solidFill>
            </a:rPr>
            <a:t>se documentan en </a:t>
          </a:r>
          <a:r>
            <a:rPr lang="es-CO" sz="1100" b="1" u="sng" baseline="0">
              <a:solidFill>
                <a:srgbClr val="FF0000"/>
              </a:solidFill>
            </a:rPr>
            <a:t>este plan de acción  .</a:t>
          </a:r>
        </a:p>
        <a:p>
          <a:endParaRPr lang="es-CO" sz="1100" baseline="0"/>
        </a:p>
        <a:p>
          <a:r>
            <a:rPr lang="es-CO" sz="1100" baseline="0">
              <a:solidFill>
                <a:schemeClr val="tx1"/>
              </a:solidFill>
            </a:rPr>
            <a:t>Si la </a:t>
          </a:r>
          <a:r>
            <a:rPr lang="es-CO" sz="1100" b="1" u="sng" baseline="0">
              <a:solidFill>
                <a:srgbClr val="FF0000"/>
              </a:solidFill>
            </a:rPr>
            <a:t>debiidad o amenaza </a:t>
          </a:r>
          <a:r>
            <a:rPr lang="es-CO" sz="1100" baseline="0">
              <a:solidFill>
                <a:schemeClr val="tx1"/>
              </a:solidFill>
            </a:rPr>
            <a:t>afecta la parte </a:t>
          </a:r>
          <a:r>
            <a:rPr lang="es-CO" sz="1100" baseline="0">
              <a:solidFill>
                <a:srgbClr val="FF0000"/>
              </a:solidFill>
            </a:rPr>
            <a:t>operativa</a:t>
          </a:r>
          <a:r>
            <a:rPr lang="es-CO" sz="1100" baseline="0">
              <a:solidFill>
                <a:schemeClr val="tx1"/>
              </a:solidFill>
            </a:rPr>
            <a:t> ( errores, demoras, etc)</a:t>
          </a:r>
          <a:r>
            <a:rPr lang="es-CO" sz="1100" baseline="0">
              <a:solidFill>
                <a:srgbClr val="FF0000"/>
              </a:solidFill>
            </a:rPr>
            <a:t> </a:t>
          </a:r>
          <a:r>
            <a:rPr lang="es-CO" sz="1100" b="1" u="sng" baseline="0">
              <a:solidFill>
                <a:schemeClr val="accent6">
                  <a:lumMod val="50000"/>
                </a:schemeClr>
              </a:solidFill>
            </a:rPr>
            <a:t>se llevan como causa  de los riesgos, en el mapa de riesgos respectivo.</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1266128</xdr:colOff>
      <xdr:row>3</xdr:row>
      <xdr:rowOff>0</xdr:rowOff>
    </xdr:to>
    <xdr:pic>
      <xdr:nvPicPr>
        <xdr:cNvPr id="2" name="Imagen 1">
          <a:extLst>
            <a:ext uri="{FF2B5EF4-FFF2-40B4-BE49-F238E27FC236}">
              <a16:creationId xmlns:a16="http://schemas.microsoft.com/office/drawing/2014/main" id="{7AF4E8B7-25BB-4C6F-801A-10714F59FB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38293" cy="917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EE5B3E38-0035-4C9C-9872-38F71F0C4CA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A08FF937-0FA9-49EC-9A42-22E8A78435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B65EF3E6-862F-4B15-B566-BA3D67C8F3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2405E8A5-411E-4884-88ED-7A13691BF0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cuments/ARCHIVOS%20COMPUTADOR%20SANDRA/CALIDAD/PLAN%20DE%20ACCI&#211;N%20Y%20RIESGOS%20PALOQUEMAO/Documentos%20finales/Formato%20Riesgos%20Despachos%20Judiciales%20Certificados%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3. Identificación de Riesgos "/>
      <sheetName val="4. Valoración Controles"/>
      <sheetName val="5. Mapa de Riesgo"/>
      <sheetName val="Tabla de Valoración"/>
      <sheetName val="Valoración Probabilidad"/>
      <sheetName val="Valoración del Impacto"/>
      <sheetName val="Seguimiento 1 trimestre"/>
      <sheetName val="Seguimiento 2 trimestre"/>
      <sheetName val="Seguimiento 3 trimestre "/>
      <sheetName val="Seguimiento 4 trimestre"/>
      <sheetName val="Seguimiento 1 trimestre (2)"/>
    </sheetNames>
    <sheetDataSet>
      <sheetData sheetId="0"/>
      <sheetData sheetId="1"/>
      <sheetData sheetId="2"/>
      <sheetData sheetId="3"/>
      <sheetData sheetId="4"/>
      <sheetData sheetId="5"/>
      <sheetData sheetId="6">
        <row r="2">
          <cell r="J2" t="str">
            <v>Fuerte (siempre se ejecuta)</v>
          </cell>
          <cell r="K2" t="str">
            <v>Moderado (algunas veces)</v>
          </cell>
          <cell r="L2" t="str">
            <v>Débil (no se ejecuta)</v>
          </cell>
        </row>
        <row r="3">
          <cell r="I3" t="str">
            <v>Fuerte</v>
          </cell>
          <cell r="J3" t="str">
            <v>Fuerte</v>
          </cell>
          <cell r="K3" t="str">
            <v>Moderado</v>
          </cell>
          <cell r="L3" t="str">
            <v>Débil</v>
          </cell>
        </row>
        <row r="4">
          <cell r="I4" t="str">
            <v>Moderado</v>
          </cell>
          <cell r="J4" t="str">
            <v>Moderado</v>
          </cell>
          <cell r="K4" t="str">
            <v>Moderado</v>
          </cell>
          <cell r="L4" t="str">
            <v>Débil</v>
          </cell>
        </row>
        <row r="5">
          <cell r="I5" t="str">
            <v>Débil</v>
          </cell>
          <cell r="J5" t="str">
            <v>Débil</v>
          </cell>
          <cell r="K5" t="str">
            <v>Débil</v>
          </cell>
          <cell r="L5" t="str">
            <v>Débil</v>
          </cell>
        </row>
      </sheetData>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Users/Usuario/Desktop/Nueva%20Metodologia%20Riesgos/Caja%20de%20Herramientas%20Guia%20DAPF/1.%20Matriz_mapa_riesgo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F3C7BA3E-EFF4-4587-B93E-56A1729C5A69}">
  <cacheSource type="worksheet">
    <worksheetSource name="Tabla1" r:id="rId2"/>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3943AEE-B047-49B9-97B9-9DED7B0E91D1}"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37:E249"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formats count="5">
    <format dxfId="2800">
      <pivotArea field="1" type="button" dataOnly="0" labelOnly="1" outline="0" axis="axisRow" fieldPosition="1"/>
    </format>
    <format dxfId="2799">
      <pivotArea dataOnly="0" labelOnly="1" outline="0" fieldPosition="0">
        <references count="1">
          <reference field="0" count="1">
            <x v="0"/>
          </reference>
        </references>
      </pivotArea>
    </format>
    <format dxfId="2798">
      <pivotArea dataOnly="0" labelOnly="1" outline="0" fieldPosition="0">
        <references count="1">
          <reference field="0" count="1">
            <x v="1"/>
          </reference>
        </references>
      </pivotArea>
    </format>
    <format dxfId="2797">
      <pivotArea dataOnly="0" labelOnly="1" outline="0" fieldPosition="0">
        <references count="2">
          <reference field="0" count="1" selected="0">
            <x v="0"/>
          </reference>
          <reference field="1" count="5">
            <x v="0"/>
            <x v="6"/>
            <x v="7"/>
            <x v="8"/>
            <x v="9"/>
          </reference>
        </references>
      </pivotArea>
    </format>
    <format dxfId="2796">
      <pivotArea dataOnly="0" labelOnly="1" outline="0" fieldPosition="0">
        <references count="2">
          <reference field="0" count="1" selected="0">
            <x v="1"/>
          </reference>
          <reference field="1" count="5">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5C43402-A552-42C9-B5B0-42F33A7B8850}" name="Tabla13" displayName="Tabla13" ref="B237:C247" totalsRowShown="0" headerRowDxfId="2795" dataDxfId="2794">
  <autoFilter ref="B237:C247" xr:uid="{00000000-0009-0000-0100-000001000000}"/>
  <tableColumns count="2">
    <tableColumn id="1" xr3:uid="{FA5F7027-3A05-4A28-B378-64EE301661C0}" name="Criterios" dataDxfId="2793"/>
    <tableColumn id="2" xr3:uid="{8418069D-C7FA-4DD5-8C96-C39774FB0DE4}" name="Subcriterios" dataDxfId="2792"/>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7E2BD-A58C-49A2-BCBD-D0B4B1B7035D}">
  <sheetPr>
    <tabColor theme="8" tint="-0.249977111117893"/>
  </sheetPr>
  <dimension ref="A1:I18"/>
  <sheetViews>
    <sheetView showGridLines="0" topLeftCell="A8" workbookViewId="0">
      <selection activeCell="B19" sqref="B19"/>
    </sheetView>
  </sheetViews>
  <sheetFormatPr baseColWidth="10" defaultColWidth="11.42578125" defaultRowHeight="15" x14ac:dyDescent="0.25"/>
  <cols>
    <col min="1" max="1" width="28.140625" customWidth="1"/>
    <col min="2" max="2" width="18" customWidth="1"/>
    <col min="3" max="3" width="14.140625" style="86" customWidth="1"/>
    <col min="4" max="8" width="12.42578125" customWidth="1"/>
  </cols>
  <sheetData>
    <row r="1" spans="1:9" ht="42" customHeight="1" x14ac:dyDescent="0.35">
      <c r="A1" s="283" t="s">
        <v>186</v>
      </c>
      <c r="B1" s="283"/>
      <c r="C1" s="283"/>
      <c r="D1" s="283"/>
      <c r="E1" s="283"/>
      <c r="F1" s="283"/>
    </row>
    <row r="5" spans="1:9" x14ac:dyDescent="0.25">
      <c r="D5" s="95"/>
      <c r="E5" s="95"/>
      <c r="F5" s="95"/>
      <c r="G5" s="95"/>
      <c r="H5" s="95"/>
    </row>
    <row r="6" spans="1:9" x14ac:dyDescent="0.25">
      <c r="D6" s="95"/>
      <c r="E6" s="95"/>
      <c r="F6" s="95"/>
      <c r="G6" s="95"/>
      <c r="H6" s="95"/>
    </row>
    <row r="7" spans="1:9" ht="33.75" x14ac:dyDescent="0.5">
      <c r="A7" s="284" t="s">
        <v>327</v>
      </c>
      <c r="B7" s="284"/>
      <c r="C7" s="284"/>
      <c r="D7" s="284"/>
      <c r="E7" s="284"/>
      <c r="F7" s="284"/>
      <c r="G7" s="284"/>
      <c r="H7" s="284"/>
      <c r="I7" s="284"/>
    </row>
    <row r="9" spans="1:9" s="87" customFormat="1" ht="81.75" customHeight="1" x14ac:dyDescent="0.2">
      <c r="A9" s="88" t="s">
        <v>328</v>
      </c>
      <c r="B9" s="285" t="s">
        <v>185</v>
      </c>
      <c r="C9" s="285"/>
      <c r="D9" s="285"/>
      <c r="E9" s="285"/>
      <c r="F9" s="285"/>
      <c r="G9" s="285"/>
      <c r="H9" s="285"/>
      <c r="I9" s="285"/>
    </row>
    <row r="10" spans="1:9" s="87" customFormat="1" ht="16.7" customHeight="1" x14ac:dyDescent="0.2">
      <c r="A10" s="93"/>
      <c r="B10" s="94"/>
      <c r="C10" s="94"/>
      <c r="D10" s="93"/>
      <c r="E10" s="92"/>
    </row>
    <row r="11" spans="1:9" s="87" customFormat="1" ht="84" customHeight="1" x14ac:dyDescent="0.2">
      <c r="A11" s="88" t="s">
        <v>184</v>
      </c>
      <c r="B11" s="89" t="s">
        <v>183</v>
      </c>
      <c r="C11" s="282" t="s">
        <v>182</v>
      </c>
      <c r="D11" s="282"/>
      <c r="E11" s="282"/>
      <c r="F11" s="282"/>
      <c r="G11" s="282"/>
      <c r="H11" s="282"/>
      <c r="I11" s="282"/>
    </row>
    <row r="12" spans="1:9" ht="32.25" customHeight="1" x14ac:dyDescent="0.25">
      <c r="A12" s="91"/>
    </row>
    <row r="13" spans="1:9" ht="32.25" customHeight="1" x14ac:dyDescent="0.25">
      <c r="A13" s="90" t="s">
        <v>185</v>
      </c>
      <c r="B13" s="282"/>
      <c r="C13" s="282"/>
      <c r="D13" s="282"/>
      <c r="E13" s="282"/>
      <c r="F13" s="282"/>
      <c r="G13" s="282"/>
      <c r="H13" s="282"/>
      <c r="I13" s="282"/>
    </row>
    <row r="14" spans="1:9" s="87" customFormat="1" ht="69" customHeight="1" x14ac:dyDescent="0.2">
      <c r="A14" s="90" t="s">
        <v>181</v>
      </c>
      <c r="B14" s="282" t="s">
        <v>598</v>
      </c>
      <c r="C14" s="282"/>
      <c r="D14" s="282"/>
      <c r="E14" s="282"/>
      <c r="F14" s="282"/>
      <c r="G14" s="282"/>
      <c r="H14" s="282"/>
      <c r="I14" s="282"/>
    </row>
    <row r="15" spans="1:9" s="87" customFormat="1" ht="54" customHeight="1" x14ac:dyDescent="0.2">
      <c r="A15" s="90" t="s">
        <v>180</v>
      </c>
      <c r="B15" s="282" t="s">
        <v>599</v>
      </c>
      <c r="C15" s="282"/>
      <c r="D15" s="282"/>
      <c r="E15" s="282"/>
      <c r="F15" s="282"/>
      <c r="G15" s="282"/>
      <c r="H15" s="282"/>
      <c r="I15" s="282"/>
    </row>
    <row r="16" spans="1:9" s="87" customFormat="1" ht="54" customHeight="1" x14ac:dyDescent="0.2">
      <c r="A16" s="88" t="s">
        <v>179</v>
      </c>
      <c r="B16" s="282" t="s">
        <v>600</v>
      </c>
      <c r="C16" s="282"/>
      <c r="D16" s="282"/>
      <c r="E16" s="282"/>
      <c r="F16" s="282"/>
      <c r="G16" s="282"/>
      <c r="H16" s="282"/>
      <c r="I16" s="282"/>
    </row>
    <row r="18" spans="1:9" s="87" customFormat="1" ht="54.75" customHeight="1" x14ac:dyDescent="0.2">
      <c r="A18" s="88" t="s">
        <v>178</v>
      </c>
      <c r="B18" s="281">
        <v>44426</v>
      </c>
      <c r="C18" s="281"/>
      <c r="D18" s="281"/>
      <c r="E18" s="281"/>
      <c r="F18" s="281"/>
      <c r="G18" s="281"/>
      <c r="H18" s="281"/>
      <c r="I18" s="281"/>
    </row>
  </sheetData>
  <mergeCells count="9">
    <mergeCell ref="B18:I18"/>
    <mergeCell ref="B13:I13"/>
    <mergeCell ref="B15:I15"/>
    <mergeCell ref="B16:I16"/>
    <mergeCell ref="A1:F1"/>
    <mergeCell ref="A7:I7"/>
    <mergeCell ref="B9:I9"/>
    <mergeCell ref="C11:I11"/>
    <mergeCell ref="B14:I14"/>
  </mergeCells>
  <dataValidations count="2">
    <dataValidation allowBlank="1" showInputMessage="1" showErrorMessage="1" prompt="Proponer y escribir en una frase la estrategia para gestionar la debilidad, la oportunidad, la amenaza o la fortaleza.Usar verbo de acción en infinitivo._x000a_" sqref="G1" xr:uid="{F87C5526-F506-4D32-8464-0B756A8AC42F}"/>
    <dataValidation type="list" allowBlank="1" showInputMessage="1" showErrorMessage="1" sqref="B11" xr:uid="{57793389-6BB2-4D38-8C78-D71032C50170}">
      <formula1>"Estrategicos, Misionales, Apoyo, Evaluacion y Mejora"</formula1>
    </dataValidation>
  </dataValidations>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E11DC-9CCA-4581-BA3E-60E9533CB3A8}">
  <dimension ref="B2:K31"/>
  <sheetViews>
    <sheetView topLeftCell="A26" workbookViewId="0">
      <selection activeCell="D19" sqref="D19"/>
    </sheetView>
  </sheetViews>
  <sheetFormatPr baseColWidth="10" defaultRowHeight="15" x14ac:dyDescent="0.25"/>
  <cols>
    <col min="2" max="2" width="30.85546875" customWidth="1"/>
    <col min="3" max="3" width="38.140625" customWidth="1"/>
    <col min="4" max="4" width="32.5703125" customWidth="1"/>
    <col min="5" max="5" width="20.42578125" customWidth="1"/>
    <col min="6" max="6" width="22.28515625" customWidth="1"/>
    <col min="7" max="7" width="21.85546875" customWidth="1"/>
    <col min="11" max="11" width="16.42578125" customWidth="1"/>
  </cols>
  <sheetData>
    <row r="2" spans="2:11" x14ac:dyDescent="0.25">
      <c r="B2" s="4" t="s">
        <v>38</v>
      </c>
      <c r="C2" s="4" t="s">
        <v>39</v>
      </c>
      <c r="D2" s="4" t="s">
        <v>46</v>
      </c>
      <c r="E2" s="6" t="s">
        <v>51</v>
      </c>
      <c r="F2" s="4" t="s">
        <v>55</v>
      </c>
      <c r="G2" s="4" t="s">
        <v>58</v>
      </c>
      <c r="H2" s="4" t="s">
        <v>61</v>
      </c>
      <c r="I2" s="4" t="s">
        <v>64</v>
      </c>
      <c r="J2" s="4" t="s">
        <v>175</v>
      </c>
      <c r="K2" s="4" t="s">
        <v>402</v>
      </c>
    </row>
    <row r="3" spans="2:11" ht="30" x14ac:dyDescent="0.25">
      <c r="B3" t="s">
        <v>40</v>
      </c>
      <c r="C3" s="82" t="s">
        <v>41</v>
      </c>
      <c r="D3" s="5" t="s">
        <v>47</v>
      </c>
      <c r="E3" t="s">
        <v>52</v>
      </c>
      <c r="F3" t="s">
        <v>56</v>
      </c>
      <c r="G3" t="s">
        <v>59</v>
      </c>
      <c r="H3" t="s">
        <v>62</v>
      </c>
      <c r="I3" t="s">
        <v>65</v>
      </c>
      <c r="J3" t="s">
        <v>176</v>
      </c>
      <c r="K3" t="s">
        <v>403</v>
      </c>
    </row>
    <row r="4" spans="2:11" ht="75" x14ac:dyDescent="0.25">
      <c r="B4" s="212" t="s">
        <v>410</v>
      </c>
      <c r="C4" t="s">
        <v>42</v>
      </c>
      <c r="D4" s="5" t="s">
        <v>48</v>
      </c>
      <c r="E4" t="s">
        <v>53</v>
      </c>
      <c r="F4" t="s">
        <v>57</v>
      </c>
      <c r="G4" t="s">
        <v>60</v>
      </c>
      <c r="H4" t="s">
        <v>63</v>
      </c>
      <c r="I4" t="s">
        <v>66</v>
      </c>
      <c r="J4" t="s">
        <v>177</v>
      </c>
      <c r="K4" t="s">
        <v>404</v>
      </c>
    </row>
    <row r="5" spans="2:11" ht="60" x14ac:dyDescent="0.25">
      <c r="B5" s="212" t="s">
        <v>433</v>
      </c>
      <c r="C5" t="s">
        <v>43</v>
      </c>
      <c r="D5" s="5" t="s">
        <v>129</v>
      </c>
      <c r="E5" t="s">
        <v>54</v>
      </c>
      <c r="K5" t="s">
        <v>405</v>
      </c>
    </row>
    <row r="6" spans="2:11" ht="45" x14ac:dyDescent="0.25">
      <c r="B6" s="212" t="s">
        <v>407</v>
      </c>
      <c r="C6" t="s">
        <v>44</v>
      </c>
      <c r="D6" s="5" t="s">
        <v>444</v>
      </c>
      <c r="K6" t="s">
        <v>406</v>
      </c>
    </row>
    <row r="7" spans="2:11" ht="60" x14ac:dyDescent="0.25">
      <c r="B7" s="212" t="s">
        <v>456</v>
      </c>
      <c r="C7" t="s">
        <v>45</v>
      </c>
      <c r="D7" s="83" t="s">
        <v>50</v>
      </c>
    </row>
    <row r="8" spans="2:11" ht="30" x14ac:dyDescent="0.25">
      <c r="B8" s="212" t="s">
        <v>575</v>
      </c>
      <c r="C8" t="s">
        <v>438</v>
      </c>
      <c r="D8" s="198" t="s">
        <v>416</v>
      </c>
    </row>
    <row r="9" spans="2:11" ht="30" x14ac:dyDescent="0.25">
      <c r="B9" t="s">
        <v>482</v>
      </c>
      <c r="C9" t="s">
        <v>174</v>
      </c>
      <c r="D9" s="198" t="s">
        <v>417</v>
      </c>
    </row>
    <row r="10" spans="2:11" ht="30" x14ac:dyDescent="0.25">
      <c r="C10" t="s">
        <v>527</v>
      </c>
      <c r="D10" s="198" t="s">
        <v>418</v>
      </c>
    </row>
    <row r="11" spans="2:11" ht="30" x14ac:dyDescent="0.25">
      <c r="D11" s="198" t="s">
        <v>419</v>
      </c>
    </row>
    <row r="12" spans="2:11" ht="30" x14ac:dyDescent="0.25">
      <c r="D12" s="198" t="s">
        <v>420</v>
      </c>
    </row>
    <row r="13" spans="2:11" ht="30" x14ac:dyDescent="0.25">
      <c r="D13" s="196" t="s">
        <v>411</v>
      </c>
    </row>
    <row r="14" spans="2:11" ht="30" x14ac:dyDescent="0.25">
      <c r="D14" s="196" t="s">
        <v>412</v>
      </c>
    </row>
    <row r="15" spans="2:11" ht="30" x14ac:dyDescent="0.25">
      <c r="D15" s="196" t="s">
        <v>413</v>
      </c>
    </row>
    <row r="16" spans="2:11" ht="30" x14ac:dyDescent="0.25">
      <c r="D16" s="196" t="s">
        <v>414</v>
      </c>
    </row>
    <row r="17" spans="4:4" ht="30" x14ac:dyDescent="0.25">
      <c r="D17" s="196" t="s">
        <v>415</v>
      </c>
    </row>
    <row r="18" spans="4:4" ht="60" x14ac:dyDescent="0.25">
      <c r="D18" s="82" t="s">
        <v>576</v>
      </c>
    </row>
    <row r="19" spans="4:4" ht="60" x14ac:dyDescent="0.25">
      <c r="D19" s="82" t="s">
        <v>577</v>
      </c>
    </row>
    <row r="20" spans="4:4" ht="30" x14ac:dyDescent="0.25">
      <c r="D20" s="229" t="s">
        <v>447</v>
      </c>
    </row>
    <row r="21" spans="4:4" ht="30" x14ac:dyDescent="0.25">
      <c r="D21" s="229" t="s">
        <v>451</v>
      </c>
    </row>
    <row r="22" spans="4:4" ht="30" x14ac:dyDescent="0.25">
      <c r="D22" s="229" t="s">
        <v>452</v>
      </c>
    </row>
    <row r="23" spans="4:4" ht="30" x14ac:dyDescent="0.25">
      <c r="D23" s="229" t="s">
        <v>453</v>
      </c>
    </row>
    <row r="24" spans="4:4" ht="45" x14ac:dyDescent="0.25">
      <c r="D24" s="229" t="s">
        <v>454</v>
      </c>
    </row>
    <row r="25" spans="4:4" ht="45" x14ac:dyDescent="0.25">
      <c r="D25" s="229" t="s">
        <v>445</v>
      </c>
    </row>
    <row r="26" spans="4:4" ht="60" x14ac:dyDescent="0.25">
      <c r="D26" s="229" t="s">
        <v>446</v>
      </c>
    </row>
    <row r="27" spans="4:4" ht="45" x14ac:dyDescent="0.25">
      <c r="D27" s="229" t="s">
        <v>485</v>
      </c>
    </row>
    <row r="28" spans="4:4" ht="45" x14ac:dyDescent="0.25">
      <c r="D28" s="229" t="s">
        <v>486</v>
      </c>
    </row>
    <row r="29" spans="4:4" ht="45" x14ac:dyDescent="0.25">
      <c r="D29" s="229" t="s">
        <v>487</v>
      </c>
    </row>
    <row r="30" spans="4:4" ht="45" x14ac:dyDescent="0.25">
      <c r="D30" s="229" t="s">
        <v>484</v>
      </c>
    </row>
    <row r="31" spans="4:4" ht="45" x14ac:dyDescent="0.25">
      <c r="D31" s="229" t="s">
        <v>488</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C85EA-AF03-4714-AB50-BD708A18A97B}">
  <sheetPr>
    <tabColor theme="7" tint="-0.249977111117893"/>
  </sheetPr>
  <dimension ref="B1:K16"/>
  <sheetViews>
    <sheetView topLeftCell="B1" workbookViewId="0">
      <selection activeCell="I7" sqref="I7"/>
    </sheetView>
  </sheetViews>
  <sheetFormatPr baseColWidth="10" defaultColWidth="14.28515625" defaultRowHeight="12.75" x14ac:dyDescent="0.2"/>
  <cols>
    <col min="1" max="2" width="14.28515625" style="35"/>
    <col min="3" max="3" width="17" style="35" customWidth="1"/>
    <col min="4" max="4" width="14.28515625" style="35"/>
    <col min="5" max="5" width="46" style="35" customWidth="1"/>
    <col min="6" max="16384" width="14.28515625" style="35"/>
  </cols>
  <sheetData>
    <row r="1" spans="2:11" ht="24" customHeight="1" thickBot="1" x14ac:dyDescent="0.25">
      <c r="B1" s="410" t="s">
        <v>140</v>
      </c>
      <c r="C1" s="411"/>
      <c r="D1" s="411"/>
      <c r="E1" s="411"/>
      <c r="F1" s="412"/>
    </row>
    <row r="2" spans="2:11" ht="16.5" thickBot="1" x14ac:dyDescent="0.3">
      <c r="B2" s="36"/>
      <c r="C2" s="36"/>
      <c r="D2" s="36"/>
      <c r="E2" s="36"/>
      <c r="F2" s="36"/>
      <c r="I2" s="199"/>
      <c r="J2" s="223" t="s">
        <v>56</v>
      </c>
      <c r="K2" s="223" t="s">
        <v>57</v>
      </c>
    </row>
    <row r="3" spans="2:11" ht="16.5" thickBot="1" x14ac:dyDescent="0.25">
      <c r="B3" s="413" t="s">
        <v>141</v>
      </c>
      <c r="C3" s="414"/>
      <c r="D3" s="414"/>
      <c r="E3" s="37" t="s">
        <v>142</v>
      </c>
      <c r="F3" s="38" t="s">
        <v>143</v>
      </c>
      <c r="I3" s="222" t="s">
        <v>52</v>
      </c>
      <c r="J3" s="208">
        <v>0.5</v>
      </c>
      <c r="K3" s="208">
        <v>0.45</v>
      </c>
    </row>
    <row r="4" spans="2:11" ht="31.5" x14ac:dyDescent="0.2">
      <c r="B4" s="415" t="s">
        <v>144</v>
      </c>
      <c r="C4" s="417" t="s">
        <v>31</v>
      </c>
      <c r="D4" s="39" t="s">
        <v>52</v>
      </c>
      <c r="E4" s="40" t="s">
        <v>145</v>
      </c>
      <c r="F4" s="41">
        <v>0.25</v>
      </c>
      <c r="I4" s="223" t="s">
        <v>53</v>
      </c>
      <c r="J4" s="208">
        <v>0.4</v>
      </c>
      <c r="K4" s="208">
        <v>0.35</v>
      </c>
    </row>
    <row r="5" spans="2:11" ht="47.25" x14ac:dyDescent="0.2">
      <c r="B5" s="416"/>
      <c r="C5" s="418"/>
      <c r="D5" s="42" t="s">
        <v>53</v>
      </c>
      <c r="E5" s="43" t="s">
        <v>146</v>
      </c>
      <c r="F5" s="44">
        <v>0.15</v>
      </c>
      <c r="I5" s="223" t="s">
        <v>54</v>
      </c>
      <c r="J5" s="208">
        <v>0.35</v>
      </c>
      <c r="K5" s="208">
        <v>0.3</v>
      </c>
    </row>
    <row r="6" spans="2:11" ht="47.25" x14ac:dyDescent="0.2">
      <c r="B6" s="416"/>
      <c r="C6" s="418"/>
      <c r="D6" s="42" t="s">
        <v>54</v>
      </c>
      <c r="E6" s="43" t="s">
        <v>147</v>
      </c>
      <c r="F6" s="44">
        <v>0.1</v>
      </c>
    </row>
    <row r="7" spans="2:11" ht="63" x14ac:dyDescent="0.2">
      <c r="B7" s="416"/>
      <c r="C7" s="418" t="s">
        <v>32</v>
      </c>
      <c r="D7" s="42" t="s">
        <v>56</v>
      </c>
      <c r="E7" s="43" t="s">
        <v>148</v>
      </c>
      <c r="F7" s="44">
        <v>0.25</v>
      </c>
      <c r="G7" s="200"/>
    </row>
    <row r="8" spans="2:11" ht="31.5" x14ac:dyDescent="0.2">
      <c r="B8" s="416"/>
      <c r="C8" s="418"/>
      <c r="D8" s="42" t="s">
        <v>57</v>
      </c>
      <c r="E8" s="43" t="s">
        <v>149</v>
      </c>
      <c r="F8" s="44">
        <v>0.2</v>
      </c>
      <c r="G8" s="200"/>
    </row>
    <row r="9" spans="2:11" ht="47.25" x14ac:dyDescent="0.2">
      <c r="B9" s="416" t="s">
        <v>150</v>
      </c>
      <c r="C9" s="418" t="s">
        <v>34</v>
      </c>
      <c r="D9" s="42" t="s">
        <v>59</v>
      </c>
      <c r="E9" s="43" t="s">
        <v>151</v>
      </c>
      <c r="F9" s="45" t="s">
        <v>152</v>
      </c>
    </row>
    <row r="10" spans="2:11" ht="63" x14ac:dyDescent="0.2">
      <c r="B10" s="416"/>
      <c r="C10" s="418"/>
      <c r="D10" s="42" t="s">
        <v>153</v>
      </c>
      <c r="E10" s="43" t="s">
        <v>154</v>
      </c>
      <c r="F10" s="45" t="s">
        <v>152</v>
      </c>
    </row>
    <row r="11" spans="2:11" ht="47.25" x14ac:dyDescent="0.2">
      <c r="B11" s="416"/>
      <c r="C11" s="418" t="s">
        <v>35</v>
      </c>
      <c r="D11" s="42" t="s">
        <v>62</v>
      </c>
      <c r="E11" s="43" t="s">
        <v>155</v>
      </c>
      <c r="F11" s="45" t="s">
        <v>152</v>
      </c>
    </row>
    <row r="12" spans="2:11" ht="47.25" x14ac:dyDescent="0.2">
      <c r="B12" s="416"/>
      <c r="C12" s="418"/>
      <c r="D12" s="42" t="s">
        <v>63</v>
      </c>
      <c r="E12" s="43" t="s">
        <v>156</v>
      </c>
      <c r="F12" s="45" t="s">
        <v>152</v>
      </c>
    </row>
    <row r="13" spans="2:11" ht="31.5" x14ac:dyDescent="0.2">
      <c r="B13" s="416"/>
      <c r="C13" s="418" t="s">
        <v>36</v>
      </c>
      <c r="D13" s="42" t="s">
        <v>65</v>
      </c>
      <c r="E13" s="43" t="s">
        <v>157</v>
      </c>
      <c r="F13" s="45" t="s">
        <v>152</v>
      </c>
    </row>
    <row r="14" spans="2:11" ht="32.25" thickBot="1" x14ac:dyDescent="0.25">
      <c r="B14" s="419"/>
      <c r="C14" s="420"/>
      <c r="D14" s="46" t="s">
        <v>66</v>
      </c>
      <c r="E14" s="47" t="s">
        <v>158</v>
      </c>
      <c r="F14" s="48" t="s">
        <v>152</v>
      </c>
    </row>
    <row r="15" spans="2:11" ht="49.5" customHeight="1" x14ac:dyDescent="0.2">
      <c r="B15" s="409" t="s">
        <v>159</v>
      </c>
      <c r="C15" s="409"/>
      <c r="D15" s="409"/>
      <c r="E15" s="409"/>
      <c r="F15" s="409"/>
    </row>
    <row r="16" spans="2:11" ht="27" customHeight="1" x14ac:dyDescent="0.25">
      <c r="B16" s="49"/>
    </row>
  </sheetData>
  <mergeCells count="10">
    <mergeCell ref="B15:F15"/>
    <mergeCell ref="B1:F1"/>
    <mergeCell ref="B3:D3"/>
    <mergeCell ref="B4:B8"/>
    <mergeCell ref="C4:C6"/>
    <mergeCell ref="C7:C8"/>
    <mergeCell ref="B9:B14"/>
    <mergeCell ref="C9:C10"/>
    <mergeCell ref="C11:C12"/>
    <mergeCell ref="C13:C1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9F684-DA20-4DFE-B191-12822E1A82AF}">
  <sheetPr>
    <tabColor rgb="FF7030A0"/>
  </sheetPr>
  <dimension ref="B4:AU63"/>
  <sheetViews>
    <sheetView topLeftCell="E11" workbookViewId="0">
      <selection activeCell="AT52" sqref="AT52"/>
    </sheetView>
  </sheetViews>
  <sheetFormatPr baseColWidth="10" defaultRowHeight="15" x14ac:dyDescent="0.25"/>
  <cols>
    <col min="1" max="1" width="3.7109375" style="7" customWidth="1"/>
    <col min="2" max="2" width="6.7109375" style="7" customWidth="1"/>
    <col min="3" max="3" width="0.5703125" style="7" hidden="1" customWidth="1"/>
    <col min="4" max="4" width="11.42578125" style="7" hidden="1" customWidth="1"/>
    <col min="5" max="5" width="9.85546875" style="7" customWidth="1"/>
    <col min="6" max="8" width="11.42578125" style="7" hidden="1" customWidth="1"/>
    <col min="9" max="9" width="8.42578125" style="7" customWidth="1"/>
    <col min="10" max="11" width="11.42578125" style="7"/>
    <col min="12" max="12" width="0.140625" style="7" customWidth="1"/>
    <col min="13" max="13" width="0.28515625" style="7" hidden="1" customWidth="1"/>
    <col min="14" max="15" width="11.42578125" style="7" hidden="1" customWidth="1"/>
    <col min="16" max="16" width="11.42578125" style="7"/>
    <col min="17" max="17" width="10.28515625" style="7" customWidth="1"/>
    <col min="18" max="18" width="11.42578125" style="7" hidden="1" customWidth="1"/>
    <col min="19" max="19" width="0.85546875" style="7" hidden="1" customWidth="1"/>
    <col min="20" max="20" width="11.42578125" style="7" hidden="1" customWidth="1"/>
    <col min="21" max="21" width="0.140625" style="7" hidden="1" customWidth="1"/>
    <col min="22" max="22" width="11.42578125" style="7"/>
    <col min="23" max="23" width="10.140625" style="7" customWidth="1"/>
    <col min="24" max="24" width="3.85546875" style="7" hidden="1" customWidth="1"/>
    <col min="25" max="25" width="4.42578125" style="7" hidden="1" customWidth="1"/>
    <col min="26" max="27" width="11.42578125" style="7" hidden="1" customWidth="1"/>
    <col min="28" max="28" width="11.42578125" style="7"/>
    <col min="29" max="29" width="9.7109375" style="7" customWidth="1"/>
    <col min="30" max="30" width="1.5703125" style="7" hidden="1" customWidth="1"/>
    <col min="31" max="32" width="11.42578125" style="7" hidden="1" customWidth="1"/>
    <col min="33" max="33" width="0.85546875" style="7" hidden="1" customWidth="1"/>
    <col min="34" max="34" width="11.42578125" style="7"/>
    <col min="35" max="35" width="13" style="7" customWidth="1"/>
    <col min="36" max="37" width="1.5703125" style="7" hidden="1" customWidth="1"/>
    <col min="38" max="38" width="1" style="7" customWidth="1"/>
    <col min="39" max="40" width="11.42578125" style="7"/>
    <col min="41" max="41" width="4.5703125" style="7" customWidth="1"/>
    <col min="42" max="42" width="2.42578125" style="7" hidden="1" customWidth="1"/>
    <col min="43" max="45" width="11.42578125" style="7" hidden="1" customWidth="1"/>
    <col min="46" max="46" width="11.42578125" style="7"/>
    <col min="47" max="47" width="15.7109375" style="7" customWidth="1"/>
    <col min="48" max="16384" width="11.42578125" style="7"/>
  </cols>
  <sheetData>
    <row r="4" spans="2:47" x14ac:dyDescent="0.25">
      <c r="B4" s="451" t="s">
        <v>528</v>
      </c>
      <c r="C4" s="451"/>
      <c r="D4" s="451"/>
      <c r="E4" s="451"/>
      <c r="F4" s="451"/>
      <c r="G4" s="451"/>
      <c r="H4" s="451"/>
      <c r="I4" s="451"/>
      <c r="J4" s="452" t="s">
        <v>8</v>
      </c>
      <c r="K4" s="452"/>
      <c r="L4" s="452"/>
      <c r="M4" s="452"/>
      <c r="N4" s="452"/>
      <c r="O4" s="452"/>
      <c r="P4" s="452"/>
      <c r="Q4" s="452"/>
      <c r="R4" s="452"/>
      <c r="S4" s="452"/>
      <c r="T4" s="452"/>
      <c r="U4" s="452"/>
      <c r="V4" s="452"/>
      <c r="W4" s="452"/>
      <c r="X4" s="452"/>
      <c r="Y4" s="452"/>
      <c r="Z4" s="452"/>
      <c r="AA4" s="452"/>
      <c r="AB4" s="452"/>
      <c r="AC4" s="452"/>
      <c r="AD4" s="452"/>
      <c r="AE4" s="452"/>
      <c r="AF4" s="452"/>
      <c r="AG4" s="452"/>
      <c r="AH4" s="452"/>
      <c r="AI4" s="452"/>
      <c r="AJ4" s="452"/>
      <c r="AK4" s="452"/>
      <c r="AL4" s="452"/>
      <c r="AT4" s="453" t="s">
        <v>25</v>
      </c>
      <c r="AU4" s="453"/>
    </row>
    <row r="5" spans="2:47" x14ac:dyDescent="0.25">
      <c r="B5" s="451"/>
      <c r="C5" s="451"/>
      <c r="D5" s="451"/>
      <c r="E5" s="451"/>
      <c r="F5" s="451"/>
      <c r="G5" s="451"/>
      <c r="H5" s="451"/>
      <c r="I5" s="451"/>
      <c r="J5" s="452"/>
      <c r="K5" s="452"/>
      <c r="L5" s="452"/>
      <c r="M5" s="452"/>
      <c r="N5" s="452"/>
      <c r="O5" s="452"/>
      <c r="P5" s="452"/>
      <c r="Q5" s="452"/>
      <c r="R5" s="452"/>
      <c r="S5" s="452"/>
      <c r="T5" s="452"/>
      <c r="U5" s="452"/>
      <c r="V5" s="452"/>
      <c r="W5" s="452"/>
      <c r="X5" s="452"/>
      <c r="Y5" s="452"/>
      <c r="Z5" s="452"/>
      <c r="AA5" s="452"/>
      <c r="AB5" s="452"/>
      <c r="AC5" s="452"/>
      <c r="AD5" s="452"/>
      <c r="AE5" s="452"/>
      <c r="AF5" s="452"/>
      <c r="AG5" s="452"/>
      <c r="AH5" s="452"/>
      <c r="AI5" s="452"/>
      <c r="AJ5" s="452"/>
      <c r="AK5" s="452"/>
      <c r="AL5" s="452"/>
      <c r="AT5" s="453"/>
      <c r="AU5" s="453"/>
    </row>
    <row r="6" spans="2:47" x14ac:dyDescent="0.25">
      <c r="B6" s="451"/>
      <c r="C6" s="451"/>
      <c r="D6" s="451"/>
      <c r="E6" s="451"/>
      <c r="F6" s="451"/>
      <c r="G6" s="451"/>
      <c r="H6" s="451"/>
      <c r="I6" s="451"/>
      <c r="J6" s="452"/>
      <c r="K6" s="452"/>
      <c r="L6" s="452"/>
      <c r="M6" s="452"/>
      <c r="N6" s="452"/>
      <c r="O6" s="452"/>
      <c r="P6" s="452"/>
      <c r="Q6" s="452"/>
      <c r="R6" s="452"/>
      <c r="S6" s="452"/>
      <c r="T6" s="452"/>
      <c r="U6" s="452"/>
      <c r="V6" s="452"/>
      <c r="W6" s="452"/>
      <c r="X6" s="452"/>
      <c r="Y6" s="452"/>
      <c r="Z6" s="452"/>
      <c r="AA6" s="452"/>
      <c r="AB6" s="452"/>
      <c r="AC6" s="452"/>
      <c r="AD6" s="452"/>
      <c r="AE6" s="452"/>
      <c r="AF6" s="452"/>
      <c r="AG6" s="452"/>
      <c r="AH6" s="452"/>
      <c r="AI6" s="452"/>
      <c r="AJ6" s="452"/>
      <c r="AK6" s="452"/>
      <c r="AL6" s="452"/>
      <c r="AT6" s="453"/>
      <c r="AU6" s="453"/>
    </row>
    <row r="7" spans="2:47" ht="15.75" thickBot="1" x14ac:dyDescent="0.3"/>
    <row r="8" spans="2:47" ht="15.75" x14ac:dyDescent="0.25">
      <c r="B8" s="454" t="s">
        <v>109</v>
      </c>
      <c r="C8" s="454"/>
      <c r="D8" s="455"/>
      <c r="E8" s="421" t="s">
        <v>160</v>
      </c>
      <c r="F8" s="422"/>
      <c r="G8" s="422"/>
      <c r="H8" s="422"/>
      <c r="I8" s="423"/>
      <c r="J8" s="50" t="s">
        <v>529</v>
      </c>
      <c r="K8" s="51" t="s">
        <v>529</v>
      </c>
      <c r="L8" s="51" t="s">
        <v>529</v>
      </c>
      <c r="M8" s="51" t="s">
        <v>529</v>
      </c>
      <c r="N8" s="51" t="s">
        <v>529</v>
      </c>
      <c r="O8" s="52" t="s">
        <v>529</v>
      </c>
      <c r="P8" s="50" t="s">
        <v>529</v>
      </c>
      <c r="Q8" s="51" t="s">
        <v>529</v>
      </c>
      <c r="R8" s="51" t="s">
        <v>529</v>
      </c>
      <c r="S8" s="51" t="s">
        <v>529</v>
      </c>
      <c r="T8" s="51" t="s">
        <v>529</v>
      </c>
      <c r="U8" s="52" t="s">
        <v>529</v>
      </c>
      <c r="V8" s="50" t="s">
        <v>529</v>
      </c>
      <c r="W8" s="51" t="s">
        <v>529</v>
      </c>
      <c r="X8" s="51" t="s">
        <v>529</v>
      </c>
      <c r="Y8" s="51" t="s">
        <v>529</v>
      </c>
      <c r="Z8" s="51" t="s">
        <v>529</v>
      </c>
      <c r="AA8" s="52" t="s">
        <v>529</v>
      </c>
      <c r="AB8" s="50" t="s">
        <v>529</v>
      </c>
      <c r="AC8" s="51" t="s">
        <v>529</v>
      </c>
      <c r="AD8" s="51" t="s">
        <v>529</v>
      </c>
      <c r="AE8" s="51" t="s">
        <v>529</v>
      </c>
      <c r="AF8" s="51" t="s">
        <v>529</v>
      </c>
      <c r="AG8" s="52" t="s">
        <v>529</v>
      </c>
      <c r="AH8" s="53" t="s">
        <v>529</v>
      </c>
      <c r="AI8" s="54" t="s">
        <v>529</v>
      </c>
      <c r="AJ8" s="54" t="s">
        <v>529</v>
      </c>
      <c r="AK8" s="54" t="s">
        <v>529</v>
      </c>
      <c r="AL8" s="54" t="s">
        <v>529</v>
      </c>
      <c r="AN8" s="456" t="s">
        <v>161</v>
      </c>
      <c r="AO8" s="457"/>
      <c r="AP8" s="457"/>
      <c r="AQ8" s="457"/>
      <c r="AR8" s="457"/>
      <c r="AS8" s="458"/>
      <c r="AT8" s="440" t="s">
        <v>530</v>
      </c>
      <c r="AU8" s="440"/>
    </row>
    <row r="9" spans="2:47" ht="15.75" x14ac:dyDescent="0.25">
      <c r="B9" s="454"/>
      <c r="C9" s="454"/>
      <c r="D9" s="455"/>
      <c r="E9" s="427"/>
      <c r="F9" s="431"/>
      <c r="G9" s="431"/>
      <c r="H9" s="431"/>
      <c r="I9" s="426"/>
      <c r="J9" s="55" t="s">
        <v>529</v>
      </c>
      <c r="K9" s="56" t="s">
        <v>529</v>
      </c>
      <c r="L9" s="56" t="s">
        <v>529</v>
      </c>
      <c r="M9" s="56" t="s">
        <v>529</v>
      </c>
      <c r="N9" s="56" t="s">
        <v>529</v>
      </c>
      <c r="O9" s="57" t="s">
        <v>529</v>
      </c>
      <c r="P9" s="55" t="s">
        <v>529</v>
      </c>
      <c r="Q9" s="56" t="s">
        <v>529</v>
      </c>
      <c r="R9" s="56" t="s">
        <v>529</v>
      </c>
      <c r="S9" s="56" t="s">
        <v>529</v>
      </c>
      <c r="T9" s="56" t="s">
        <v>529</v>
      </c>
      <c r="U9" s="57" t="s">
        <v>529</v>
      </c>
      <c r="V9" s="55" t="s">
        <v>529</v>
      </c>
      <c r="W9" s="56" t="s">
        <v>529</v>
      </c>
      <c r="X9" s="56" t="s">
        <v>529</v>
      </c>
      <c r="Y9" s="56" t="s">
        <v>529</v>
      </c>
      <c r="Z9" s="56" t="s">
        <v>529</v>
      </c>
      <c r="AA9" s="57" t="s">
        <v>529</v>
      </c>
      <c r="AB9" s="55" t="s">
        <v>529</v>
      </c>
      <c r="AC9" s="56" t="s">
        <v>529</v>
      </c>
      <c r="AD9" s="56" t="s">
        <v>529</v>
      </c>
      <c r="AE9" s="56" t="s">
        <v>529</v>
      </c>
      <c r="AF9" s="56" t="s">
        <v>529</v>
      </c>
      <c r="AG9" s="57" t="s">
        <v>529</v>
      </c>
      <c r="AH9" s="58" t="s">
        <v>529</v>
      </c>
      <c r="AI9" s="59" t="s">
        <v>529</v>
      </c>
      <c r="AJ9" s="59" t="s">
        <v>529</v>
      </c>
      <c r="AK9" s="59" t="s">
        <v>529</v>
      </c>
      <c r="AL9" s="59" t="s">
        <v>529</v>
      </c>
      <c r="AN9" s="459"/>
      <c r="AO9" s="460"/>
      <c r="AP9" s="460"/>
      <c r="AQ9" s="460"/>
      <c r="AR9" s="460"/>
      <c r="AS9" s="461"/>
      <c r="AT9" s="440"/>
      <c r="AU9" s="440"/>
    </row>
    <row r="10" spans="2:47" ht="15.75" x14ac:dyDescent="0.25">
      <c r="B10" s="454"/>
      <c r="C10" s="454"/>
      <c r="D10" s="455"/>
      <c r="E10" s="427"/>
      <c r="F10" s="431"/>
      <c r="G10" s="431"/>
      <c r="H10" s="431"/>
      <c r="I10" s="426"/>
      <c r="J10" s="55" t="s">
        <v>529</v>
      </c>
      <c r="K10" s="56" t="s">
        <v>529</v>
      </c>
      <c r="L10" s="56" t="s">
        <v>529</v>
      </c>
      <c r="M10" s="56" t="s">
        <v>529</v>
      </c>
      <c r="N10" s="56" t="s">
        <v>529</v>
      </c>
      <c r="O10" s="57" t="s">
        <v>529</v>
      </c>
      <c r="P10" s="55" t="s">
        <v>529</v>
      </c>
      <c r="Q10" s="56" t="s">
        <v>529</v>
      </c>
      <c r="R10" s="56" t="s">
        <v>529</v>
      </c>
      <c r="S10" s="56" t="s">
        <v>529</v>
      </c>
      <c r="T10" s="56" t="s">
        <v>529</v>
      </c>
      <c r="U10" s="57" t="s">
        <v>529</v>
      </c>
      <c r="V10" s="55" t="s">
        <v>529</v>
      </c>
      <c r="W10" s="56" t="s">
        <v>529</v>
      </c>
      <c r="X10" s="56" t="s">
        <v>529</v>
      </c>
      <c r="Y10" s="56" t="s">
        <v>529</v>
      </c>
      <c r="Z10" s="56" t="s">
        <v>529</v>
      </c>
      <c r="AA10" s="57" t="s">
        <v>529</v>
      </c>
      <c r="AB10" s="55" t="s">
        <v>529</v>
      </c>
      <c r="AC10" s="56" t="s">
        <v>529</v>
      </c>
      <c r="AD10" s="56" t="s">
        <v>529</v>
      </c>
      <c r="AE10" s="56" t="s">
        <v>529</v>
      </c>
      <c r="AF10" s="56" t="s">
        <v>529</v>
      </c>
      <c r="AG10" s="57" t="s">
        <v>529</v>
      </c>
      <c r="AH10" s="58" t="s">
        <v>529</v>
      </c>
      <c r="AI10" s="59" t="s">
        <v>529</v>
      </c>
      <c r="AJ10" s="59" t="s">
        <v>529</v>
      </c>
      <c r="AK10" s="59" t="s">
        <v>529</v>
      </c>
      <c r="AL10" s="59" t="s">
        <v>529</v>
      </c>
      <c r="AN10" s="459"/>
      <c r="AO10" s="460"/>
      <c r="AP10" s="460"/>
      <c r="AQ10" s="460"/>
      <c r="AR10" s="460"/>
      <c r="AS10" s="461"/>
      <c r="AT10" s="440"/>
      <c r="AU10" s="440"/>
    </row>
    <row r="11" spans="2:47" ht="15.75" x14ac:dyDescent="0.25">
      <c r="B11" s="454"/>
      <c r="C11" s="454"/>
      <c r="D11" s="455"/>
      <c r="E11" s="427"/>
      <c r="F11" s="431"/>
      <c r="G11" s="431"/>
      <c r="H11" s="431"/>
      <c r="I11" s="426"/>
      <c r="J11" s="55" t="s">
        <v>529</v>
      </c>
      <c r="K11" s="56" t="s">
        <v>529</v>
      </c>
      <c r="L11" s="56" t="s">
        <v>529</v>
      </c>
      <c r="M11" s="56" t="s">
        <v>529</v>
      </c>
      <c r="N11" s="56" t="s">
        <v>529</v>
      </c>
      <c r="O11" s="57" t="s">
        <v>529</v>
      </c>
      <c r="P11" s="55" t="s">
        <v>529</v>
      </c>
      <c r="Q11" s="56" t="s">
        <v>529</v>
      </c>
      <c r="R11" s="56" t="s">
        <v>529</v>
      </c>
      <c r="S11" s="56" t="s">
        <v>529</v>
      </c>
      <c r="T11" s="56" t="s">
        <v>529</v>
      </c>
      <c r="U11" s="57" t="s">
        <v>529</v>
      </c>
      <c r="V11" s="55" t="s">
        <v>529</v>
      </c>
      <c r="W11" s="56" t="s">
        <v>529</v>
      </c>
      <c r="X11" s="56" t="s">
        <v>529</v>
      </c>
      <c r="Y11" s="56" t="s">
        <v>529</v>
      </c>
      <c r="Z11" s="56" t="s">
        <v>529</v>
      </c>
      <c r="AA11" s="57" t="s">
        <v>529</v>
      </c>
      <c r="AB11" s="55" t="s">
        <v>529</v>
      </c>
      <c r="AC11" s="56" t="s">
        <v>529</v>
      </c>
      <c r="AD11" s="56" t="s">
        <v>529</v>
      </c>
      <c r="AE11" s="56" t="s">
        <v>529</v>
      </c>
      <c r="AF11" s="56" t="s">
        <v>529</v>
      </c>
      <c r="AG11" s="57" t="s">
        <v>529</v>
      </c>
      <c r="AH11" s="58" t="s">
        <v>529</v>
      </c>
      <c r="AI11" s="59" t="s">
        <v>529</v>
      </c>
      <c r="AJ11" s="59" t="s">
        <v>529</v>
      </c>
      <c r="AK11" s="59" t="s">
        <v>529</v>
      </c>
      <c r="AL11" s="59" t="s">
        <v>529</v>
      </c>
      <c r="AN11" s="459"/>
      <c r="AO11" s="460"/>
      <c r="AP11" s="460"/>
      <c r="AQ11" s="460"/>
      <c r="AR11" s="460"/>
      <c r="AS11" s="461"/>
      <c r="AT11" s="440"/>
      <c r="AU11" s="440"/>
    </row>
    <row r="12" spans="2:47" ht="15.75" x14ac:dyDescent="0.25">
      <c r="B12" s="454"/>
      <c r="C12" s="454"/>
      <c r="D12" s="455"/>
      <c r="E12" s="427"/>
      <c r="F12" s="431"/>
      <c r="G12" s="431"/>
      <c r="H12" s="431"/>
      <c r="I12" s="426"/>
      <c r="J12" s="55" t="s">
        <v>529</v>
      </c>
      <c r="K12" s="56" t="s">
        <v>529</v>
      </c>
      <c r="L12" s="56" t="s">
        <v>529</v>
      </c>
      <c r="M12" s="56" t="s">
        <v>529</v>
      </c>
      <c r="N12" s="56" t="s">
        <v>529</v>
      </c>
      <c r="O12" s="57" t="s">
        <v>529</v>
      </c>
      <c r="P12" s="55" t="s">
        <v>529</v>
      </c>
      <c r="Q12" s="56" t="s">
        <v>529</v>
      </c>
      <c r="R12" s="56" t="s">
        <v>529</v>
      </c>
      <c r="S12" s="56" t="s">
        <v>529</v>
      </c>
      <c r="T12" s="56" t="s">
        <v>529</v>
      </c>
      <c r="U12" s="57" t="s">
        <v>529</v>
      </c>
      <c r="V12" s="55" t="s">
        <v>529</v>
      </c>
      <c r="W12" s="56" t="s">
        <v>529</v>
      </c>
      <c r="X12" s="56" t="s">
        <v>529</v>
      </c>
      <c r="Y12" s="56" t="s">
        <v>529</v>
      </c>
      <c r="Z12" s="56" t="s">
        <v>529</v>
      </c>
      <c r="AA12" s="57" t="s">
        <v>529</v>
      </c>
      <c r="AB12" s="55" t="s">
        <v>529</v>
      </c>
      <c r="AC12" s="56" t="s">
        <v>529</v>
      </c>
      <c r="AD12" s="56" t="s">
        <v>529</v>
      </c>
      <c r="AE12" s="56" t="s">
        <v>529</v>
      </c>
      <c r="AF12" s="56" t="s">
        <v>529</v>
      </c>
      <c r="AG12" s="57" t="s">
        <v>529</v>
      </c>
      <c r="AH12" s="58" t="s">
        <v>529</v>
      </c>
      <c r="AI12" s="59" t="s">
        <v>529</v>
      </c>
      <c r="AJ12" s="59" t="s">
        <v>529</v>
      </c>
      <c r="AK12" s="59" t="s">
        <v>529</v>
      </c>
      <c r="AL12" s="59" t="s">
        <v>529</v>
      </c>
      <c r="AN12" s="459"/>
      <c r="AO12" s="460"/>
      <c r="AP12" s="460"/>
      <c r="AQ12" s="460"/>
      <c r="AR12" s="460"/>
      <c r="AS12" s="461"/>
      <c r="AT12" s="440"/>
      <c r="AU12" s="440"/>
    </row>
    <row r="13" spans="2:47" ht="15.75" x14ac:dyDescent="0.25">
      <c r="B13" s="454"/>
      <c r="C13" s="454"/>
      <c r="D13" s="455"/>
      <c r="E13" s="427"/>
      <c r="F13" s="431"/>
      <c r="G13" s="431"/>
      <c r="H13" s="431"/>
      <c r="I13" s="426"/>
      <c r="J13" s="55" t="s">
        <v>529</v>
      </c>
      <c r="K13" s="56" t="s">
        <v>529</v>
      </c>
      <c r="L13" s="56" t="s">
        <v>529</v>
      </c>
      <c r="M13" s="56" t="s">
        <v>529</v>
      </c>
      <c r="N13" s="56" t="s">
        <v>529</v>
      </c>
      <c r="O13" s="57" t="s">
        <v>529</v>
      </c>
      <c r="P13" s="55" t="s">
        <v>529</v>
      </c>
      <c r="Q13" s="56" t="s">
        <v>529</v>
      </c>
      <c r="R13" s="56" t="s">
        <v>529</v>
      </c>
      <c r="S13" s="56" t="s">
        <v>529</v>
      </c>
      <c r="T13" s="56" t="s">
        <v>529</v>
      </c>
      <c r="U13" s="57" t="s">
        <v>529</v>
      </c>
      <c r="V13" s="55" t="s">
        <v>529</v>
      </c>
      <c r="W13" s="56" t="s">
        <v>529</v>
      </c>
      <c r="X13" s="56" t="s">
        <v>529</v>
      </c>
      <c r="Y13" s="56" t="s">
        <v>529</v>
      </c>
      <c r="Z13" s="56" t="s">
        <v>529</v>
      </c>
      <c r="AA13" s="57" t="s">
        <v>529</v>
      </c>
      <c r="AB13" s="55" t="s">
        <v>529</v>
      </c>
      <c r="AC13" s="56" t="s">
        <v>529</v>
      </c>
      <c r="AD13" s="56" t="s">
        <v>529</v>
      </c>
      <c r="AE13" s="56" t="s">
        <v>529</v>
      </c>
      <c r="AF13" s="56" t="s">
        <v>529</v>
      </c>
      <c r="AG13" s="57" t="s">
        <v>529</v>
      </c>
      <c r="AH13" s="58" t="s">
        <v>529</v>
      </c>
      <c r="AI13" s="59" t="s">
        <v>529</v>
      </c>
      <c r="AJ13" s="59" t="s">
        <v>529</v>
      </c>
      <c r="AK13" s="59" t="s">
        <v>529</v>
      </c>
      <c r="AL13" s="59" t="s">
        <v>529</v>
      </c>
      <c r="AN13" s="459"/>
      <c r="AO13" s="460"/>
      <c r="AP13" s="460"/>
      <c r="AQ13" s="460"/>
      <c r="AR13" s="460"/>
      <c r="AS13" s="461"/>
      <c r="AT13" s="440"/>
      <c r="AU13" s="440"/>
    </row>
    <row r="14" spans="2:47" ht="5.25" customHeight="1" thickBot="1" x14ac:dyDescent="0.3">
      <c r="B14" s="454"/>
      <c r="C14" s="454"/>
      <c r="D14" s="455"/>
      <c r="E14" s="427"/>
      <c r="F14" s="431"/>
      <c r="G14" s="431"/>
      <c r="H14" s="431"/>
      <c r="I14" s="426"/>
      <c r="J14" s="55" t="s">
        <v>529</v>
      </c>
      <c r="K14" s="56" t="s">
        <v>529</v>
      </c>
      <c r="L14" s="56" t="s">
        <v>529</v>
      </c>
      <c r="M14" s="56" t="s">
        <v>529</v>
      </c>
      <c r="N14" s="56" t="s">
        <v>529</v>
      </c>
      <c r="O14" s="57" t="s">
        <v>529</v>
      </c>
      <c r="P14" s="55" t="s">
        <v>529</v>
      </c>
      <c r="Q14" s="56" t="s">
        <v>529</v>
      </c>
      <c r="R14" s="56" t="s">
        <v>529</v>
      </c>
      <c r="S14" s="56" t="s">
        <v>529</v>
      </c>
      <c r="T14" s="56" t="s">
        <v>529</v>
      </c>
      <c r="U14" s="57" t="s">
        <v>529</v>
      </c>
      <c r="V14" s="55" t="s">
        <v>529</v>
      </c>
      <c r="W14" s="56" t="s">
        <v>529</v>
      </c>
      <c r="X14" s="56" t="s">
        <v>529</v>
      </c>
      <c r="Y14" s="56" t="s">
        <v>529</v>
      </c>
      <c r="Z14" s="56" t="s">
        <v>529</v>
      </c>
      <c r="AA14" s="57" t="s">
        <v>529</v>
      </c>
      <c r="AB14" s="55" t="s">
        <v>529</v>
      </c>
      <c r="AC14" s="56" t="s">
        <v>529</v>
      </c>
      <c r="AD14" s="56" t="s">
        <v>529</v>
      </c>
      <c r="AE14" s="56" t="s">
        <v>529</v>
      </c>
      <c r="AF14" s="56" t="s">
        <v>529</v>
      </c>
      <c r="AG14" s="57" t="s">
        <v>529</v>
      </c>
      <c r="AH14" s="58" t="s">
        <v>529</v>
      </c>
      <c r="AI14" s="59" t="s">
        <v>529</v>
      </c>
      <c r="AJ14" s="59" t="s">
        <v>529</v>
      </c>
      <c r="AK14" s="59" t="s">
        <v>529</v>
      </c>
      <c r="AL14" s="59" t="s">
        <v>529</v>
      </c>
      <c r="AN14" s="459"/>
      <c r="AO14" s="460"/>
      <c r="AP14" s="460"/>
      <c r="AQ14" s="460"/>
      <c r="AR14" s="460"/>
      <c r="AS14" s="461"/>
      <c r="AT14" s="440"/>
      <c r="AU14" s="440"/>
    </row>
    <row r="15" spans="2:47" ht="16.5" hidden="1" thickBot="1" x14ac:dyDescent="0.3">
      <c r="B15" s="454"/>
      <c r="C15" s="454"/>
      <c r="D15" s="455"/>
      <c r="E15" s="427"/>
      <c r="F15" s="431"/>
      <c r="G15" s="431"/>
      <c r="H15" s="431"/>
      <c r="I15" s="426"/>
      <c r="J15" s="55" t="s">
        <v>529</v>
      </c>
      <c r="K15" s="56" t="s">
        <v>529</v>
      </c>
      <c r="L15" s="56" t="s">
        <v>529</v>
      </c>
      <c r="M15" s="56" t="s">
        <v>529</v>
      </c>
      <c r="N15" s="56" t="s">
        <v>529</v>
      </c>
      <c r="O15" s="57" t="s">
        <v>529</v>
      </c>
      <c r="P15" s="55" t="s">
        <v>529</v>
      </c>
      <c r="Q15" s="56" t="s">
        <v>529</v>
      </c>
      <c r="R15" s="56" t="s">
        <v>529</v>
      </c>
      <c r="S15" s="56" t="s">
        <v>529</v>
      </c>
      <c r="T15" s="56" t="s">
        <v>529</v>
      </c>
      <c r="U15" s="57" t="s">
        <v>529</v>
      </c>
      <c r="V15" s="55" t="s">
        <v>529</v>
      </c>
      <c r="W15" s="56" t="s">
        <v>529</v>
      </c>
      <c r="X15" s="56" t="s">
        <v>529</v>
      </c>
      <c r="Y15" s="56" t="s">
        <v>529</v>
      </c>
      <c r="Z15" s="56" t="s">
        <v>529</v>
      </c>
      <c r="AA15" s="57" t="s">
        <v>529</v>
      </c>
      <c r="AB15" s="55" t="s">
        <v>529</v>
      </c>
      <c r="AC15" s="56" t="s">
        <v>529</v>
      </c>
      <c r="AD15" s="56" t="s">
        <v>529</v>
      </c>
      <c r="AE15" s="56" t="s">
        <v>529</v>
      </c>
      <c r="AF15" s="56" t="s">
        <v>529</v>
      </c>
      <c r="AG15" s="57" t="s">
        <v>529</v>
      </c>
      <c r="AH15" s="58" t="s">
        <v>529</v>
      </c>
      <c r="AI15" s="59" t="s">
        <v>529</v>
      </c>
      <c r="AJ15" s="59" t="s">
        <v>529</v>
      </c>
      <c r="AK15" s="59" t="s">
        <v>529</v>
      </c>
      <c r="AL15" s="59" t="s">
        <v>529</v>
      </c>
      <c r="AN15" s="459"/>
      <c r="AO15" s="460"/>
      <c r="AP15" s="460"/>
      <c r="AQ15" s="460"/>
      <c r="AR15" s="460"/>
      <c r="AS15" s="461"/>
      <c r="AT15" s="36"/>
      <c r="AU15" s="36"/>
    </row>
    <row r="16" spans="2:47" ht="16.5" hidden="1" thickBot="1" x14ac:dyDescent="0.3">
      <c r="B16" s="454"/>
      <c r="C16" s="454"/>
      <c r="D16" s="455"/>
      <c r="E16" s="427"/>
      <c r="F16" s="431"/>
      <c r="G16" s="431"/>
      <c r="H16" s="431"/>
      <c r="I16" s="426"/>
      <c r="J16" s="55" t="s">
        <v>529</v>
      </c>
      <c r="K16" s="56" t="s">
        <v>529</v>
      </c>
      <c r="L16" s="56" t="s">
        <v>529</v>
      </c>
      <c r="M16" s="56" t="s">
        <v>529</v>
      </c>
      <c r="N16" s="56" t="s">
        <v>529</v>
      </c>
      <c r="O16" s="57" t="s">
        <v>529</v>
      </c>
      <c r="P16" s="55" t="s">
        <v>529</v>
      </c>
      <c r="Q16" s="56" t="s">
        <v>529</v>
      </c>
      <c r="R16" s="56" t="s">
        <v>529</v>
      </c>
      <c r="S16" s="56" t="s">
        <v>529</v>
      </c>
      <c r="T16" s="56" t="s">
        <v>529</v>
      </c>
      <c r="U16" s="57" t="s">
        <v>529</v>
      </c>
      <c r="V16" s="55" t="s">
        <v>529</v>
      </c>
      <c r="W16" s="56" t="s">
        <v>529</v>
      </c>
      <c r="X16" s="56" t="s">
        <v>529</v>
      </c>
      <c r="Y16" s="56" t="s">
        <v>529</v>
      </c>
      <c r="Z16" s="56" t="s">
        <v>529</v>
      </c>
      <c r="AA16" s="57" t="s">
        <v>529</v>
      </c>
      <c r="AB16" s="55" t="s">
        <v>529</v>
      </c>
      <c r="AC16" s="56" t="s">
        <v>529</v>
      </c>
      <c r="AD16" s="56" t="s">
        <v>529</v>
      </c>
      <c r="AE16" s="56" t="s">
        <v>529</v>
      </c>
      <c r="AF16" s="56" t="s">
        <v>529</v>
      </c>
      <c r="AG16" s="57" t="s">
        <v>529</v>
      </c>
      <c r="AH16" s="58" t="s">
        <v>529</v>
      </c>
      <c r="AI16" s="59" t="s">
        <v>529</v>
      </c>
      <c r="AJ16" s="59" t="s">
        <v>529</v>
      </c>
      <c r="AK16" s="59" t="s">
        <v>529</v>
      </c>
      <c r="AL16" s="59" t="s">
        <v>529</v>
      </c>
      <c r="AN16" s="459"/>
      <c r="AO16" s="460"/>
      <c r="AP16" s="460"/>
      <c r="AQ16" s="460"/>
      <c r="AR16" s="460"/>
      <c r="AS16" s="461"/>
      <c r="AT16" s="36"/>
      <c r="AU16" s="36"/>
    </row>
    <row r="17" spans="2:47" ht="16.5" hidden="1" thickBot="1" x14ac:dyDescent="0.3">
      <c r="B17" s="454"/>
      <c r="C17" s="454"/>
      <c r="D17" s="455"/>
      <c r="E17" s="428"/>
      <c r="F17" s="429"/>
      <c r="G17" s="429"/>
      <c r="H17" s="429"/>
      <c r="I17" s="430"/>
      <c r="J17" s="60" t="s">
        <v>529</v>
      </c>
      <c r="K17" s="61" t="s">
        <v>529</v>
      </c>
      <c r="L17" s="61" t="s">
        <v>529</v>
      </c>
      <c r="M17" s="61" t="s">
        <v>529</v>
      </c>
      <c r="N17" s="61" t="s">
        <v>529</v>
      </c>
      <c r="O17" s="62" t="s">
        <v>529</v>
      </c>
      <c r="P17" s="55" t="s">
        <v>529</v>
      </c>
      <c r="Q17" s="56" t="s">
        <v>529</v>
      </c>
      <c r="R17" s="56" t="s">
        <v>529</v>
      </c>
      <c r="S17" s="56" t="s">
        <v>529</v>
      </c>
      <c r="T17" s="56" t="s">
        <v>529</v>
      </c>
      <c r="U17" s="57" t="s">
        <v>529</v>
      </c>
      <c r="V17" s="60" t="s">
        <v>529</v>
      </c>
      <c r="W17" s="61" t="s">
        <v>529</v>
      </c>
      <c r="X17" s="61" t="s">
        <v>529</v>
      </c>
      <c r="Y17" s="61" t="s">
        <v>529</v>
      </c>
      <c r="Z17" s="61" t="s">
        <v>529</v>
      </c>
      <c r="AA17" s="62" t="s">
        <v>529</v>
      </c>
      <c r="AB17" s="55" t="s">
        <v>529</v>
      </c>
      <c r="AC17" s="56" t="s">
        <v>529</v>
      </c>
      <c r="AD17" s="56" t="s">
        <v>529</v>
      </c>
      <c r="AE17" s="56" t="s">
        <v>529</v>
      </c>
      <c r="AF17" s="56" t="s">
        <v>529</v>
      </c>
      <c r="AG17" s="57" t="s">
        <v>529</v>
      </c>
      <c r="AH17" s="63" t="s">
        <v>529</v>
      </c>
      <c r="AI17" s="64" t="s">
        <v>529</v>
      </c>
      <c r="AJ17" s="64" t="s">
        <v>529</v>
      </c>
      <c r="AK17" s="64" t="s">
        <v>529</v>
      </c>
      <c r="AL17" s="64" t="s">
        <v>529</v>
      </c>
      <c r="AN17" s="462"/>
      <c r="AO17" s="463"/>
      <c r="AP17" s="463"/>
      <c r="AQ17" s="463"/>
      <c r="AR17" s="463"/>
      <c r="AS17" s="464"/>
      <c r="AT17" s="36"/>
      <c r="AU17" s="36"/>
    </row>
    <row r="18" spans="2:47" ht="15.75" customHeight="1" x14ac:dyDescent="0.25">
      <c r="B18" s="454"/>
      <c r="C18" s="454"/>
      <c r="D18" s="455"/>
      <c r="E18" s="421" t="s">
        <v>162</v>
      </c>
      <c r="F18" s="422"/>
      <c r="G18" s="422"/>
      <c r="H18" s="422"/>
      <c r="I18" s="422"/>
      <c r="J18" s="271" t="s">
        <v>529</v>
      </c>
      <c r="K18" s="272" t="s">
        <v>529</v>
      </c>
      <c r="L18" s="272" t="s">
        <v>529</v>
      </c>
      <c r="M18" s="272" t="s">
        <v>529</v>
      </c>
      <c r="N18" s="272" t="s">
        <v>529</v>
      </c>
      <c r="O18" s="273" t="s">
        <v>529</v>
      </c>
      <c r="P18" s="271" t="s">
        <v>529</v>
      </c>
      <c r="Q18" s="272" t="s">
        <v>529</v>
      </c>
      <c r="R18" s="65" t="s">
        <v>529</v>
      </c>
      <c r="S18" s="65" t="s">
        <v>529</v>
      </c>
      <c r="T18" s="65" t="s">
        <v>529</v>
      </c>
      <c r="U18" s="66" t="s">
        <v>529</v>
      </c>
      <c r="V18" s="50" t="s">
        <v>529</v>
      </c>
      <c r="W18" s="51" t="s">
        <v>529</v>
      </c>
      <c r="X18" s="51" t="s">
        <v>529</v>
      </c>
      <c r="Y18" s="51" t="s">
        <v>529</v>
      </c>
      <c r="Z18" s="51" t="s">
        <v>529</v>
      </c>
      <c r="AA18" s="52" t="s">
        <v>529</v>
      </c>
      <c r="AB18" s="50" t="s">
        <v>529</v>
      </c>
      <c r="AC18" s="51" t="s">
        <v>529</v>
      </c>
      <c r="AD18" s="51" t="s">
        <v>529</v>
      </c>
      <c r="AE18" s="51" t="s">
        <v>529</v>
      </c>
      <c r="AF18" s="51" t="s">
        <v>529</v>
      </c>
      <c r="AG18" s="52" t="s">
        <v>529</v>
      </c>
      <c r="AH18" s="53" t="s">
        <v>529</v>
      </c>
      <c r="AI18" s="54" t="s">
        <v>529</v>
      </c>
      <c r="AJ18" s="54" t="s">
        <v>529</v>
      </c>
      <c r="AK18" s="54" t="s">
        <v>529</v>
      </c>
      <c r="AL18" s="54" t="s">
        <v>529</v>
      </c>
      <c r="AN18" s="465" t="s">
        <v>163</v>
      </c>
      <c r="AO18" s="466"/>
      <c r="AP18" s="466"/>
      <c r="AQ18" s="466"/>
      <c r="AR18" s="466"/>
      <c r="AS18" s="466"/>
      <c r="AT18" s="471" t="s">
        <v>531</v>
      </c>
      <c r="AU18" s="472"/>
    </row>
    <row r="19" spans="2:47" ht="15.75" customHeight="1" x14ac:dyDescent="0.25">
      <c r="B19" s="454"/>
      <c r="C19" s="454"/>
      <c r="D19" s="455"/>
      <c r="E19" s="424"/>
      <c r="F19" s="431"/>
      <c r="G19" s="431"/>
      <c r="H19" s="431"/>
      <c r="I19" s="431"/>
      <c r="J19" s="274" t="s">
        <v>529</v>
      </c>
      <c r="K19" s="275" t="s">
        <v>529</v>
      </c>
      <c r="L19" s="275" t="s">
        <v>529</v>
      </c>
      <c r="M19" s="275" t="s">
        <v>529</v>
      </c>
      <c r="N19" s="275" t="s">
        <v>529</v>
      </c>
      <c r="O19" s="276" t="s">
        <v>529</v>
      </c>
      <c r="P19" s="274" t="s">
        <v>529</v>
      </c>
      <c r="Q19" s="275" t="s">
        <v>529</v>
      </c>
      <c r="R19" s="68" t="s">
        <v>529</v>
      </c>
      <c r="S19" s="68" t="s">
        <v>529</v>
      </c>
      <c r="T19" s="68" t="s">
        <v>529</v>
      </c>
      <c r="U19" s="69" t="s">
        <v>529</v>
      </c>
      <c r="V19" s="55" t="s">
        <v>529</v>
      </c>
      <c r="W19" s="56" t="s">
        <v>529</v>
      </c>
      <c r="X19" s="56" t="s">
        <v>529</v>
      </c>
      <c r="Y19" s="56" t="s">
        <v>529</v>
      </c>
      <c r="Z19" s="56" t="s">
        <v>529</v>
      </c>
      <c r="AA19" s="57" t="s">
        <v>529</v>
      </c>
      <c r="AB19" s="55" t="s">
        <v>529</v>
      </c>
      <c r="AC19" s="56" t="s">
        <v>529</v>
      </c>
      <c r="AD19" s="56" t="s">
        <v>529</v>
      </c>
      <c r="AE19" s="56" t="s">
        <v>529</v>
      </c>
      <c r="AF19" s="56" t="s">
        <v>529</v>
      </c>
      <c r="AG19" s="57" t="s">
        <v>529</v>
      </c>
      <c r="AH19" s="58" t="s">
        <v>529</v>
      </c>
      <c r="AI19" s="59" t="s">
        <v>529</v>
      </c>
      <c r="AJ19" s="59" t="s">
        <v>529</v>
      </c>
      <c r="AK19" s="59" t="s">
        <v>529</v>
      </c>
      <c r="AL19" s="59" t="s">
        <v>529</v>
      </c>
      <c r="AN19" s="467"/>
      <c r="AO19" s="468"/>
      <c r="AP19" s="468"/>
      <c r="AQ19" s="468"/>
      <c r="AR19" s="468"/>
      <c r="AS19" s="468"/>
      <c r="AT19" s="473"/>
      <c r="AU19" s="474"/>
    </row>
    <row r="20" spans="2:47" ht="15.75" customHeight="1" x14ac:dyDescent="0.25">
      <c r="B20" s="454"/>
      <c r="C20" s="454"/>
      <c r="D20" s="455"/>
      <c r="E20" s="427"/>
      <c r="F20" s="431"/>
      <c r="G20" s="431"/>
      <c r="H20" s="431"/>
      <c r="I20" s="431"/>
      <c r="J20" s="274" t="s">
        <v>529</v>
      </c>
      <c r="K20" s="275" t="s">
        <v>529</v>
      </c>
      <c r="L20" s="275" t="s">
        <v>529</v>
      </c>
      <c r="M20" s="275" t="s">
        <v>529</v>
      </c>
      <c r="N20" s="275" t="s">
        <v>529</v>
      </c>
      <c r="O20" s="276" t="s">
        <v>529</v>
      </c>
      <c r="P20" s="274" t="s">
        <v>529</v>
      </c>
      <c r="Q20" s="275" t="s">
        <v>529</v>
      </c>
      <c r="R20" s="68" t="s">
        <v>529</v>
      </c>
      <c r="S20" s="68" t="s">
        <v>529</v>
      </c>
      <c r="T20" s="68" t="s">
        <v>529</v>
      </c>
      <c r="U20" s="69" t="s">
        <v>529</v>
      </c>
      <c r="V20" s="55" t="s">
        <v>529</v>
      </c>
      <c r="W20" s="56" t="s">
        <v>529</v>
      </c>
      <c r="X20" s="56" t="s">
        <v>529</v>
      </c>
      <c r="Y20" s="56" t="s">
        <v>529</v>
      </c>
      <c r="Z20" s="56" t="s">
        <v>529</v>
      </c>
      <c r="AA20" s="57" t="s">
        <v>529</v>
      </c>
      <c r="AB20" s="55" t="s">
        <v>529</v>
      </c>
      <c r="AC20" s="56" t="s">
        <v>529</v>
      </c>
      <c r="AD20" s="56" t="s">
        <v>529</v>
      </c>
      <c r="AE20" s="56" t="s">
        <v>529</v>
      </c>
      <c r="AF20" s="56" t="s">
        <v>529</v>
      </c>
      <c r="AG20" s="57" t="s">
        <v>529</v>
      </c>
      <c r="AH20" s="58" t="s">
        <v>529</v>
      </c>
      <c r="AI20" s="59" t="s">
        <v>529</v>
      </c>
      <c r="AJ20" s="59" t="s">
        <v>529</v>
      </c>
      <c r="AK20" s="59" t="s">
        <v>529</v>
      </c>
      <c r="AL20" s="59" t="s">
        <v>529</v>
      </c>
      <c r="AN20" s="467"/>
      <c r="AO20" s="468"/>
      <c r="AP20" s="468"/>
      <c r="AQ20" s="468"/>
      <c r="AR20" s="468"/>
      <c r="AS20" s="468"/>
      <c r="AT20" s="473"/>
      <c r="AU20" s="474"/>
    </row>
    <row r="21" spans="2:47" ht="15.75" customHeight="1" x14ac:dyDescent="0.25">
      <c r="B21" s="454"/>
      <c r="C21" s="454"/>
      <c r="D21" s="455"/>
      <c r="E21" s="427"/>
      <c r="F21" s="431"/>
      <c r="G21" s="431"/>
      <c r="H21" s="431"/>
      <c r="I21" s="431"/>
      <c r="J21" s="274" t="s">
        <v>529</v>
      </c>
      <c r="K21" s="275" t="s">
        <v>529</v>
      </c>
      <c r="L21" s="275" t="s">
        <v>529</v>
      </c>
      <c r="M21" s="275" t="s">
        <v>529</v>
      </c>
      <c r="N21" s="275" t="s">
        <v>529</v>
      </c>
      <c r="O21" s="276" t="s">
        <v>529</v>
      </c>
      <c r="P21" s="274" t="s">
        <v>529</v>
      </c>
      <c r="Q21" s="275" t="s">
        <v>529</v>
      </c>
      <c r="R21" s="68" t="s">
        <v>529</v>
      </c>
      <c r="S21" s="68" t="s">
        <v>529</v>
      </c>
      <c r="T21" s="68" t="s">
        <v>529</v>
      </c>
      <c r="U21" s="69" t="s">
        <v>529</v>
      </c>
      <c r="V21" s="55" t="s">
        <v>529</v>
      </c>
      <c r="W21" s="56" t="s">
        <v>529</v>
      </c>
      <c r="X21" s="56" t="s">
        <v>529</v>
      </c>
      <c r="Y21" s="56" t="s">
        <v>529</v>
      </c>
      <c r="Z21" s="56" t="s">
        <v>529</v>
      </c>
      <c r="AA21" s="57" t="s">
        <v>529</v>
      </c>
      <c r="AB21" s="55" t="s">
        <v>529</v>
      </c>
      <c r="AC21" s="56" t="s">
        <v>529</v>
      </c>
      <c r="AD21" s="56" t="s">
        <v>529</v>
      </c>
      <c r="AE21" s="56" t="s">
        <v>529</v>
      </c>
      <c r="AF21" s="56" t="s">
        <v>529</v>
      </c>
      <c r="AG21" s="57" t="s">
        <v>529</v>
      </c>
      <c r="AH21" s="58" t="s">
        <v>529</v>
      </c>
      <c r="AI21" s="59" t="s">
        <v>529</v>
      </c>
      <c r="AJ21" s="59" t="s">
        <v>529</v>
      </c>
      <c r="AK21" s="59" t="s">
        <v>529</v>
      </c>
      <c r="AL21" s="59" t="s">
        <v>529</v>
      </c>
      <c r="AN21" s="467"/>
      <c r="AO21" s="468"/>
      <c r="AP21" s="468"/>
      <c r="AQ21" s="468"/>
      <c r="AR21" s="468"/>
      <c r="AS21" s="468"/>
      <c r="AT21" s="473"/>
      <c r="AU21" s="474"/>
    </row>
    <row r="22" spans="2:47" ht="15.75" customHeight="1" x14ac:dyDescent="0.25">
      <c r="B22" s="454"/>
      <c r="C22" s="454"/>
      <c r="D22" s="455"/>
      <c r="E22" s="427"/>
      <c r="F22" s="431"/>
      <c r="G22" s="431"/>
      <c r="H22" s="431"/>
      <c r="I22" s="431"/>
      <c r="J22" s="274" t="s">
        <v>529</v>
      </c>
      <c r="K22" s="275" t="s">
        <v>529</v>
      </c>
      <c r="L22" s="275" t="s">
        <v>529</v>
      </c>
      <c r="M22" s="275" t="s">
        <v>529</v>
      </c>
      <c r="N22" s="275" t="s">
        <v>529</v>
      </c>
      <c r="O22" s="276" t="s">
        <v>529</v>
      </c>
      <c r="P22" s="274" t="s">
        <v>529</v>
      </c>
      <c r="Q22" s="275" t="s">
        <v>529</v>
      </c>
      <c r="R22" s="68" t="s">
        <v>529</v>
      </c>
      <c r="S22" s="68" t="s">
        <v>529</v>
      </c>
      <c r="T22" s="68" t="s">
        <v>529</v>
      </c>
      <c r="U22" s="69" t="s">
        <v>529</v>
      </c>
      <c r="V22" s="55" t="s">
        <v>529</v>
      </c>
      <c r="W22" s="56" t="s">
        <v>529</v>
      </c>
      <c r="X22" s="56" t="s">
        <v>529</v>
      </c>
      <c r="Y22" s="56" t="s">
        <v>529</v>
      </c>
      <c r="Z22" s="56" t="s">
        <v>529</v>
      </c>
      <c r="AA22" s="57" t="s">
        <v>529</v>
      </c>
      <c r="AB22" s="55" t="s">
        <v>529</v>
      </c>
      <c r="AC22" s="56" t="s">
        <v>529</v>
      </c>
      <c r="AD22" s="56" t="s">
        <v>529</v>
      </c>
      <c r="AE22" s="56" t="s">
        <v>529</v>
      </c>
      <c r="AF22" s="56" t="s">
        <v>529</v>
      </c>
      <c r="AG22" s="57" t="s">
        <v>529</v>
      </c>
      <c r="AH22" s="58" t="s">
        <v>529</v>
      </c>
      <c r="AI22" s="59" t="s">
        <v>529</v>
      </c>
      <c r="AJ22" s="59" t="s">
        <v>529</v>
      </c>
      <c r="AK22" s="59" t="s">
        <v>529</v>
      </c>
      <c r="AL22" s="59" t="s">
        <v>529</v>
      </c>
      <c r="AN22" s="467"/>
      <c r="AO22" s="468"/>
      <c r="AP22" s="468"/>
      <c r="AQ22" s="468"/>
      <c r="AR22" s="468"/>
      <c r="AS22" s="468"/>
      <c r="AT22" s="473"/>
      <c r="AU22" s="474"/>
    </row>
    <row r="23" spans="2:47" ht="0.75" customHeight="1" x14ac:dyDescent="0.25">
      <c r="B23" s="454"/>
      <c r="C23" s="454"/>
      <c r="D23" s="455"/>
      <c r="E23" s="427"/>
      <c r="F23" s="431"/>
      <c r="G23" s="431"/>
      <c r="H23" s="431"/>
      <c r="I23" s="431"/>
      <c r="J23" s="274" t="s">
        <v>529</v>
      </c>
      <c r="K23" s="275" t="s">
        <v>529</v>
      </c>
      <c r="L23" s="275" t="s">
        <v>529</v>
      </c>
      <c r="M23" s="275" t="s">
        <v>529</v>
      </c>
      <c r="N23" s="275" t="s">
        <v>529</v>
      </c>
      <c r="O23" s="276" t="s">
        <v>529</v>
      </c>
      <c r="P23" s="274" t="s">
        <v>529</v>
      </c>
      <c r="Q23" s="275" t="s">
        <v>529</v>
      </c>
      <c r="R23" s="68" t="s">
        <v>529</v>
      </c>
      <c r="S23" s="68" t="s">
        <v>529</v>
      </c>
      <c r="T23" s="68" t="s">
        <v>529</v>
      </c>
      <c r="U23" s="69" t="s">
        <v>529</v>
      </c>
      <c r="V23" s="55" t="s">
        <v>529</v>
      </c>
      <c r="W23" s="56" t="s">
        <v>529</v>
      </c>
      <c r="X23" s="56" t="s">
        <v>529</v>
      </c>
      <c r="Y23" s="56" t="s">
        <v>529</v>
      </c>
      <c r="Z23" s="56" t="s">
        <v>529</v>
      </c>
      <c r="AA23" s="57" t="s">
        <v>529</v>
      </c>
      <c r="AB23" s="55" t="s">
        <v>529</v>
      </c>
      <c r="AC23" s="56" t="s">
        <v>529</v>
      </c>
      <c r="AD23" s="56" t="s">
        <v>529</v>
      </c>
      <c r="AE23" s="56" t="s">
        <v>529</v>
      </c>
      <c r="AF23" s="56" t="s">
        <v>529</v>
      </c>
      <c r="AG23" s="57" t="s">
        <v>529</v>
      </c>
      <c r="AH23" s="58" t="s">
        <v>529</v>
      </c>
      <c r="AI23" s="59" t="s">
        <v>529</v>
      </c>
      <c r="AJ23" s="59" t="s">
        <v>529</v>
      </c>
      <c r="AK23" s="59" t="s">
        <v>529</v>
      </c>
      <c r="AL23" s="59" t="s">
        <v>529</v>
      </c>
      <c r="AN23" s="467"/>
      <c r="AO23" s="468"/>
      <c r="AP23" s="468"/>
      <c r="AQ23" s="468"/>
      <c r="AR23" s="468"/>
      <c r="AS23" s="468"/>
      <c r="AT23" s="473"/>
      <c r="AU23" s="474"/>
    </row>
    <row r="24" spans="2:47" ht="15.75" hidden="1" customHeight="1" x14ac:dyDescent="0.25">
      <c r="B24" s="454"/>
      <c r="C24" s="454"/>
      <c r="D24" s="455"/>
      <c r="E24" s="427"/>
      <c r="F24" s="431"/>
      <c r="G24" s="431"/>
      <c r="H24" s="431"/>
      <c r="I24" s="431"/>
      <c r="J24" s="274" t="s">
        <v>529</v>
      </c>
      <c r="K24" s="275" t="s">
        <v>529</v>
      </c>
      <c r="L24" s="275" t="s">
        <v>529</v>
      </c>
      <c r="M24" s="275" t="s">
        <v>529</v>
      </c>
      <c r="N24" s="275" t="s">
        <v>529</v>
      </c>
      <c r="O24" s="276" t="s">
        <v>529</v>
      </c>
      <c r="P24" s="274" t="s">
        <v>529</v>
      </c>
      <c r="Q24" s="275" t="s">
        <v>529</v>
      </c>
      <c r="R24" s="68" t="s">
        <v>529</v>
      </c>
      <c r="S24" s="68" t="s">
        <v>529</v>
      </c>
      <c r="T24" s="68" t="s">
        <v>529</v>
      </c>
      <c r="U24" s="69" t="s">
        <v>529</v>
      </c>
      <c r="V24" s="55" t="s">
        <v>529</v>
      </c>
      <c r="W24" s="56" t="s">
        <v>529</v>
      </c>
      <c r="X24" s="56" t="s">
        <v>529</v>
      </c>
      <c r="Y24" s="56" t="s">
        <v>529</v>
      </c>
      <c r="Z24" s="56" t="s">
        <v>529</v>
      </c>
      <c r="AA24" s="57" t="s">
        <v>529</v>
      </c>
      <c r="AB24" s="55" t="s">
        <v>529</v>
      </c>
      <c r="AC24" s="56" t="s">
        <v>529</v>
      </c>
      <c r="AD24" s="56" t="s">
        <v>529</v>
      </c>
      <c r="AE24" s="56" t="s">
        <v>529</v>
      </c>
      <c r="AF24" s="56" t="s">
        <v>529</v>
      </c>
      <c r="AG24" s="57" t="s">
        <v>529</v>
      </c>
      <c r="AH24" s="58" t="s">
        <v>529</v>
      </c>
      <c r="AI24" s="59" t="s">
        <v>529</v>
      </c>
      <c r="AJ24" s="59" t="s">
        <v>529</v>
      </c>
      <c r="AK24" s="59" t="s">
        <v>529</v>
      </c>
      <c r="AL24" s="59" t="s">
        <v>529</v>
      </c>
      <c r="AN24" s="467"/>
      <c r="AO24" s="468"/>
      <c r="AP24" s="468"/>
      <c r="AQ24" s="468"/>
      <c r="AR24" s="468"/>
      <c r="AS24" s="468"/>
      <c r="AT24" s="473"/>
      <c r="AU24" s="474"/>
    </row>
    <row r="25" spans="2:47" ht="15.75" hidden="1" customHeight="1" thickBot="1" x14ac:dyDescent="0.3">
      <c r="B25" s="454"/>
      <c r="C25" s="454"/>
      <c r="D25" s="455"/>
      <c r="E25" s="427"/>
      <c r="F25" s="431"/>
      <c r="G25" s="431"/>
      <c r="H25" s="431"/>
      <c r="I25" s="431"/>
      <c r="J25" s="274" t="s">
        <v>529</v>
      </c>
      <c r="K25" s="275" t="s">
        <v>529</v>
      </c>
      <c r="L25" s="275" t="s">
        <v>529</v>
      </c>
      <c r="M25" s="275" t="s">
        <v>529</v>
      </c>
      <c r="N25" s="275" t="s">
        <v>529</v>
      </c>
      <c r="O25" s="276" t="s">
        <v>529</v>
      </c>
      <c r="P25" s="274" t="s">
        <v>529</v>
      </c>
      <c r="Q25" s="275" t="s">
        <v>529</v>
      </c>
      <c r="R25" s="68" t="s">
        <v>529</v>
      </c>
      <c r="S25" s="68" t="s">
        <v>529</v>
      </c>
      <c r="T25" s="68" t="s">
        <v>529</v>
      </c>
      <c r="U25" s="69" t="s">
        <v>529</v>
      </c>
      <c r="V25" s="55" t="s">
        <v>529</v>
      </c>
      <c r="W25" s="56" t="s">
        <v>529</v>
      </c>
      <c r="X25" s="56" t="s">
        <v>529</v>
      </c>
      <c r="Y25" s="56" t="s">
        <v>529</v>
      </c>
      <c r="Z25" s="56" t="s">
        <v>529</v>
      </c>
      <c r="AA25" s="57" t="s">
        <v>529</v>
      </c>
      <c r="AB25" s="55" t="s">
        <v>529</v>
      </c>
      <c r="AC25" s="56" t="s">
        <v>529</v>
      </c>
      <c r="AD25" s="56" t="s">
        <v>529</v>
      </c>
      <c r="AE25" s="56" t="s">
        <v>529</v>
      </c>
      <c r="AF25" s="56" t="s">
        <v>529</v>
      </c>
      <c r="AG25" s="57" t="s">
        <v>529</v>
      </c>
      <c r="AH25" s="58" t="s">
        <v>529</v>
      </c>
      <c r="AI25" s="59" t="s">
        <v>529</v>
      </c>
      <c r="AJ25" s="59" t="s">
        <v>529</v>
      </c>
      <c r="AK25" s="59" t="s">
        <v>529</v>
      </c>
      <c r="AL25" s="59" t="s">
        <v>529</v>
      </c>
      <c r="AN25" s="467"/>
      <c r="AO25" s="468"/>
      <c r="AP25" s="468"/>
      <c r="AQ25" s="468"/>
      <c r="AR25" s="468"/>
      <c r="AS25" s="468"/>
      <c r="AT25" s="473"/>
      <c r="AU25" s="474"/>
    </row>
    <row r="26" spans="2:47" ht="15.75" hidden="1" customHeight="1" thickBot="1" x14ac:dyDescent="0.3">
      <c r="B26" s="454"/>
      <c r="C26" s="454"/>
      <c r="D26" s="455"/>
      <c r="E26" s="427"/>
      <c r="F26" s="431"/>
      <c r="G26" s="431"/>
      <c r="H26" s="431"/>
      <c r="I26" s="431"/>
      <c r="J26" s="274" t="s">
        <v>529</v>
      </c>
      <c r="K26" s="275" t="s">
        <v>529</v>
      </c>
      <c r="L26" s="275" t="s">
        <v>529</v>
      </c>
      <c r="M26" s="275" t="s">
        <v>529</v>
      </c>
      <c r="N26" s="275" t="s">
        <v>529</v>
      </c>
      <c r="O26" s="276" t="s">
        <v>529</v>
      </c>
      <c r="P26" s="274" t="s">
        <v>529</v>
      </c>
      <c r="Q26" s="275" t="s">
        <v>529</v>
      </c>
      <c r="R26" s="68" t="s">
        <v>529</v>
      </c>
      <c r="S26" s="68" t="s">
        <v>529</v>
      </c>
      <c r="T26" s="68" t="s">
        <v>529</v>
      </c>
      <c r="U26" s="69" t="s">
        <v>529</v>
      </c>
      <c r="V26" s="55" t="s">
        <v>529</v>
      </c>
      <c r="W26" s="56" t="s">
        <v>529</v>
      </c>
      <c r="X26" s="56" t="s">
        <v>529</v>
      </c>
      <c r="Y26" s="56" t="s">
        <v>529</v>
      </c>
      <c r="Z26" s="56" t="s">
        <v>529</v>
      </c>
      <c r="AA26" s="57" t="s">
        <v>529</v>
      </c>
      <c r="AB26" s="55" t="s">
        <v>529</v>
      </c>
      <c r="AC26" s="56" t="s">
        <v>529</v>
      </c>
      <c r="AD26" s="56" t="s">
        <v>529</v>
      </c>
      <c r="AE26" s="56" t="s">
        <v>529</v>
      </c>
      <c r="AF26" s="56" t="s">
        <v>529</v>
      </c>
      <c r="AG26" s="57" t="s">
        <v>529</v>
      </c>
      <c r="AH26" s="58" t="s">
        <v>529</v>
      </c>
      <c r="AI26" s="59" t="s">
        <v>529</v>
      </c>
      <c r="AJ26" s="59" t="s">
        <v>529</v>
      </c>
      <c r="AK26" s="59" t="s">
        <v>529</v>
      </c>
      <c r="AL26" s="59" t="s">
        <v>529</v>
      </c>
      <c r="AN26" s="467"/>
      <c r="AO26" s="468"/>
      <c r="AP26" s="468"/>
      <c r="AQ26" s="468"/>
      <c r="AR26" s="468"/>
      <c r="AS26" s="468"/>
      <c r="AT26" s="473"/>
      <c r="AU26" s="474"/>
    </row>
    <row r="27" spans="2:47" ht="21" customHeight="1" thickBot="1" x14ac:dyDescent="0.3">
      <c r="B27" s="454"/>
      <c r="C27" s="454"/>
      <c r="D27" s="455"/>
      <c r="E27" s="428"/>
      <c r="F27" s="429"/>
      <c r="G27" s="429"/>
      <c r="H27" s="429"/>
      <c r="I27" s="429"/>
      <c r="J27" s="277" t="s">
        <v>529</v>
      </c>
      <c r="K27" s="278" t="s">
        <v>529</v>
      </c>
      <c r="L27" s="278" t="s">
        <v>529</v>
      </c>
      <c r="M27" s="278" t="s">
        <v>529</v>
      </c>
      <c r="N27" s="278" t="s">
        <v>529</v>
      </c>
      <c r="O27" s="279" t="s">
        <v>529</v>
      </c>
      <c r="P27" s="277" t="s">
        <v>529</v>
      </c>
      <c r="Q27" s="278" t="s">
        <v>529</v>
      </c>
      <c r="R27" s="71" t="s">
        <v>529</v>
      </c>
      <c r="S27" s="71" t="s">
        <v>529</v>
      </c>
      <c r="T27" s="71" t="s">
        <v>529</v>
      </c>
      <c r="U27" s="72" t="s">
        <v>529</v>
      </c>
      <c r="V27" s="60" t="s">
        <v>529</v>
      </c>
      <c r="W27" s="61" t="s">
        <v>529</v>
      </c>
      <c r="X27" s="61" t="s">
        <v>529</v>
      </c>
      <c r="Y27" s="61" t="s">
        <v>529</v>
      </c>
      <c r="Z27" s="61" t="s">
        <v>529</v>
      </c>
      <c r="AA27" s="62" t="s">
        <v>529</v>
      </c>
      <c r="AB27" s="60" t="s">
        <v>529</v>
      </c>
      <c r="AC27" s="61" t="s">
        <v>529</v>
      </c>
      <c r="AD27" s="61" t="s">
        <v>529</v>
      </c>
      <c r="AE27" s="61" t="s">
        <v>529</v>
      </c>
      <c r="AF27" s="61" t="s">
        <v>529</v>
      </c>
      <c r="AG27" s="62" t="s">
        <v>529</v>
      </c>
      <c r="AH27" s="63" t="s">
        <v>529</v>
      </c>
      <c r="AI27" s="64" t="s">
        <v>529</v>
      </c>
      <c r="AJ27" s="64" t="s">
        <v>529</v>
      </c>
      <c r="AK27" s="64" t="s">
        <v>529</v>
      </c>
      <c r="AL27" s="64" t="s">
        <v>529</v>
      </c>
      <c r="AN27" s="469"/>
      <c r="AO27" s="470"/>
      <c r="AP27" s="470"/>
      <c r="AQ27" s="470"/>
      <c r="AR27" s="470"/>
      <c r="AS27" s="470"/>
      <c r="AT27" s="475"/>
      <c r="AU27" s="476"/>
    </row>
    <row r="28" spans="2:47" ht="15.75" customHeight="1" x14ac:dyDescent="0.25">
      <c r="B28" s="454"/>
      <c r="C28" s="454"/>
      <c r="D28" s="455"/>
      <c r="E28" s="421" t="s">
        <v>164</v>
      </c>
      <c r="F28" s="422"/>
      <c r="G28" s="422"/>
      <c r="H28" s="422"/>
      <c r="I28" s="423"/>
      <c r="J28" s="271" t="s">
        <v>529</v>
      </c>
      <c r="K28" s="272" t="s">
        <v>529</v>
      </c>
      <c r="L28" s="272" t="s">
        <v>529</v>
      </c>
      <c r="M28" s="272" t="s">
        <v>529</v>
      </c>
      <c r="N28" s="272" t="s">
        <v>529</v>
      </c>
      <c r="O28" s="273" t="s">
        <v>529</v>
      </c>
      <c r="P28" s="271" t="s">
        <v>529</v>
      </c>
      <c r="Q28" s="272" t="s">
        <v>529</v>
      </c>
      <c r="R28" s="272" t="s">
        <v>529</v>
      </c>
      <c r="S28" s="272" t="s">
        <v>529</v>
      </c>
      <c r="T28" s="272" t="s">
        <v>529</v>
      </c>
      <c r="U28" s="273" t="s">
        <v>529</v>
      </c>
      <c r="V28" s="271" t="s">
        <v>529</v>
      </c>
      <c r="W28" s="272" t="s">
        <v>529</v>
      </c>
      <c r="X28" s="65" t="s">
        <v>529</v>
      </c>
      <c r="Y28" s="65" t="s">
        <v>529</v>
      </c>
      <c r="Z28" s="65" t="s">
        <v>529</v>
      </c>
      <c r="AA28" s="66" t="s">
        <v>529</v>
      </c>
      <c r="AB28" s="50" t="s">
        <v>529</v>
      </c>
      <c r="AC28" s="51" t="s">
        <v>529</v>
      </c>
      <c r="AD28" s="51" t="s">
        <v>529</v>
      </c>
      <c r="AE28" s="51" t="s">
        <v>529</v>
      </c>
      <c r="AF28" s="51" t="s">
        <v>529</v>
      </c>
      <c r="AG28" s="52" t="s">
        <v>529</v>
      </c>
      <c r="AH28" s="53" t="s">
        <v>529</v>
      </c>
      <c r="AI28" s="54" t="s">
        <v>529</v>
      </c>
      <c r="AJ28" s="54" t="s">
        <v>529</v>
      </c>
      <c r="AK28" s="54" t="s">
        <v>529</v>
      </c>
      <c r="AL28" s="54" t="s">
        <v>529</v>
      </c>
      <c r="AN28" s="432" t="s">
        <v>127</v>
      </c>
      <c r="AO28" s="433"/>
      <c r="AP28" s="433"/>
      <c r="AQ28" s="433"/>
      <c r="AR28" s="433"/>
      <c r="AS28" s="433"/>
      <c r="AT28" s="440" t="s">
        <v>532</v>
      </c>
      <c r="AU28" s="440"/>
    </row>
    <row r="29" spans="2:47" ht="15.75" x14ac:dyDescent="0.25">
      <c r="B29" s="454"/>
      <c r="C29" s="454"/>
      <c r="D29" s="455"/>
      <c r="E29" s="424"/>
      <c r="F29" s="431"/>
      <c r="G29" s="431"/>
      <c r="H29" s="431"/>
      <c r="I29" s="426"/>
      <c r="J29" s="274" t="s">
        <v>529</v>
      </c>
      <c r="K29" s="275" t="s">
        <v>529</v>
      </c>
      <c r="L29" s="275" t="s">
        <v>529</v>
      </c>
      <c r="M29" s="275" t="s">
        <v>529</v>
      </c>
      <c r="N29" s="275" t="s">
        <v>529</v>
      </c>
      <c r="O29" s="276" t="s">
        <v>529</v>
      </c>
      <c r="P29" s="274" t="s">
        <v>529</v>
      </c>
      <c r="Q29" s="275" t="s">
        <v>529</v>
      </c>
      <c r="R29" s="275" t="s">
        <v>529</v>
      </c>
      <c r="S29" s="275" t="s">
        <v>529</v>
      </c>
      <c r="T29" s="275" t="s">
        <v>529</v>
      </c>
      <c r="U29" s="276" t="s">
        <v>529</v>
      </c>
      <c r="V29" s="274" t="s">
        <v>529</v>
      </c>
      <c r="W29" s="275" t="s">
        <v>529</v>
      </c>
      <c r="X29" s="68" t="s">
        <v>529</v>
      </c>
      <c r="Y29" s="68" t="s">
        <v>529</v>
      </c>
      <c r="Z29" s="68" t="s">
        <v>529</v>
      </c>
      <c r="AA29" s="69" t="s">
        <v>529</v>
      </c>
      <c r="AB29" s="55" t="s">
        <v>529</v>
      </c>
      <c r="AC29" s="56" t="s">
        <v>529</v>
      </c>
      <c r="AD29" s="56" t="s">
        <v>529</v>
      </c>
      <c r="AE29" s="56" t="s">
        <v>529</v>
      </c>
      <c r="AF29" s="56" t="s">
        <v>529</v>
      </c>
      <c r="AG29" s="57" t="s">
        <v>529</v>
      </c>
      <c r="AH29" s="58" t="s">
        <v>529</v>
      </c>
      <c r="AI29" s="59" t="s">
        <v>529</v>
      </c>
      <c r="AJ29" s="59" t="s">
        <v>529</v>
      </c>
      <c r="AK29" s="59" t="s">
        <v>529</v>
      </c>
      <c r="AL29" s="59" t="s">
        <v>529</v>
      </c>
      <c r="AN29" s="434"/>
      <c r="AO29" s="435"/>
      <c r="AP29" s="435"/>
      <c r="AQ29" s="435"/>
      <c r="AR29" s="435"/>
      <c r="AS29" s="435"/>
      <c r="AT29" s="440"/>
      <c r="AU29" s="440"/>
    </row>
    <row r="30" spans="2:47" ht="15.75" x14ac:dyDescent="0.25">
      <c r="B30" s="454"/>
      <c r="C30" s="454"/>
      <c r="D30" s="455"/>
      <c r="E30" s="427"/>
      <c r="F30" s="431"/>
      <c r="G30" s="431"/>
      <c r="H30" s="431"/>
      <c r="I30" s="426"/>
      <c r="J30" s="274" t="s">
        <v>529</v>
      </c>
      <c r="K30" s="275" t="s">
        <v>529</v>
      </c>
      <c r="L30" s="275" t="s">
        <v>529</v>
      </c>
      <c r="M30" s="275" t="s">
        <v>529</v>
      </c>
      <c r="N30" s="275" t="s">
        <v>529</v>
      </c>
      <c r="O30" s="276" t="s">
        <v>529</v>
      </c>
      <c r="P30" s="274" t="s">
        <v>529</v>
      </c>
      <c r="Q30" s="275" t="s">
        <v>529</v>
      </c>
      <c r="R30" s="275" t="s">
        <v>529</v>
      </c>
      <c r="S30" s="275" t="s">
        <v>529</v>
      </c>
      <c r="T30" s="275" t="s">
        <v>529</v>
      </c>
      <c r="U30" s="276" t="s">
        <v>529</v>
      </c>
      <c r="V30" s="274" t="s">
        <v>529</v>
      </c>
      <c r="W30" s="275" t="s">
        <v>529</v>
      </c>
      <c r="X30" s="68" t="s">
        <v>529</v>
      </c>
      <c r="Y30" s="68" t="s">
        <v>529</v>
      </c>
      <c r="Z30" s="68" t="s">
        <v>529</v>
      </c>
      <c r="AA30" s="69" t="s">
        <v>529</v>
      </c>
      <c r="AB30" s="55" t="s">
        <v>529</v>
      </c>
      <c r="AC30" s="56" t="s">
        <v>529</v>
      </c>
      <c r="AD30" s="56" t="s">
        <v>529</v>
      </c>
      <c r="AE30" s="56" t="s">
        <v>529</v>
      </c>
      <c r="AF30" s="56" t="s">
        <v>529</v>
      </c>
      <c r="AG30" s="57" t="s">
        <v>529</v>
      </c>
      <c r="AH30" s="58" t="s">
        <v>529</v>
      </c>
      <c r="AI30" s="59" t="s">
        <v>529</v>
      </c>
      <c r="AJ30" s="59" t="s">
        <v>529</v>
      </c>
      <c r="AK30" s="59" t="s">
        <v>529</v>
      </c>
      <c r="AL30" s="59" t="s">
        <v>529</v>
      </c>
      <c r="AN30" s="434"/>
      <c r="AO30" s="435"/>
      <c r="AP30" s="435"/>
      <c r="AQ30" s="435"/>
      <c r="AR30" s="435"/>
      <c r="AS30" s="435"/>
      <c r="AT30" s="440"/>
      <c r="AU30" s="440"/>
    </row>
    <row r="31" spans="2:47" ht="15.75" x14ac:dyDescent="0.25">
      <c r="B31" s="454"/>
      <c r="C31" s="454"/>
      <c r="D31" s="455"/>
      <c r="E31" s="427"/>
      <c r="F31" s="431"/>
      <c r="G31" s="431"/>
      <c r="H31" s="431"/>
      <c r="I31" s="426"/>
      <c r="J31" s="274" t="s">
        <v>529</v>
      </c>
      <c r="K31" s="275" t="s">
        <v>529</v>
      </c>
      <c r="L31" s="275" t="s">
        <v>529</v>
      </c>
      <c r="M31" s="275" t="s">
        <v>529</v>
      </c>
      <c r="N31" s="275" t="s">
        <v>529</v>
      </c>
      <c r="O31" s="276" t="s">
        <v>529</v>
      </c>
      <c r="P31" s="274" t="s">
        <v>529</v>
      </c>
      <c r="Q31" s="275" t="s">
        <v>529</v>
      </c>
      <c r="R31" s="275" t="s">
        <v>529</v>
      </c>
      <c r="S31" s="275" t="s">
        <v>529</v>
      </c>
      <c r="T31" s="275" t="s">
        <v>529</v>
      </c>
      <c r="U31" s="276" t="s">
        <v>529</v>
      </c>
      <c r="V31" s="274" t="s">
        <v>529</v>
      </c>
      <c r="W31" s="275" t="s">
        <v>529</v>
      </c>
      <c r="X31" s="68" t="s">
        <v>529</v>
      </c>
      <c r="Y31" s="68" t="s">
        <v>529</v>
      </c>
      <c r="Z31" s="68" t="s">
        <v>529</v>
      </c>
      <c r="AA31" s="69" t="s">
        <v>529</v>
      </c>
      <c r="AB31" s="55" t="s">
        <v>529</v>
      </c>
      <c r="AC31" s="56" t="s">
        <v>529</v>
      </c>
      <c r="AD31" s="56" t="s">
        <v>529</v>
      </c>
      <c r="AE31" s="56" t="s">
        <v>529</v>
      </c>
      <c r="AF31" s="56" t="s">
        <v>529</v>
      </c>
      <c r="AG31" s="57" t="s">
        <v>529</v>
      </c>
      <c r="AH31" s="58" t="s">
        <v>529</v>
      </c>
      <c r="AI31" s="59" t="s">
        <v>529</v>
      </c>
      <c r="AJ31" s="59" t="s">
        <v>529</v>
      </c>
      <c r="AK31" s="59" t="s">
        <v>529</v>
      </c>
      <c r="AL31" s="59" t="s">
        <v>529</v>
      </c>
      <c r="AN31" s="434"/>
      <c r="AO31" s="435"/>
      <c r="AP31" s="435"/>
      <c r="AQ31" s="435"/>
      <c r="AR31" s="435"/>
      <c r="AS31" s="435"/>
      <c r="AT31" s="440"/>
      <c r="AU31" s="440"/>
    </row>
    <row r="32" spans="2:47" ht="15.75" x14ac:dyDescent="0.25">
      <c r="B32" s="454"/>
      <c r="C32" s="454"/>
      <c r="D32" s="455"/>
      <c r="E32" s="427"/>
      <c r="F32" s="431"/>
      <c r="G32" s="431"/>
      <c r="H32" s="431"/>
      <c r="I32" s="426"/>
      <c r="J32" s="274" t="s">
        <v>529</v>
      </c>
      <c r="K32" s="275" t="s">
        <v>529</v>
      </c>
      <c r="L32" s="275" t="s">
        <v>529</v>
      </c>
      <c r="M32" s="275" t="s">
        <v>529</v>
      </c>
      <c r="N32" s="275" t="s">
        <v>529</v>
      </c>
      <c r="O32" s="276" t="s">
        <v>529</v>
      </c>
      <c r="P32" s="274" t="s">
        <v>529</v>
      </c>
      <c r="Q32" s="275" t="s">
        <v>529</v>
      </c>
      <c r="R32" s="275" t="s">
        <v>529</v>
      </c>
      <c r="S32" s="275" t="s">
        <v>529</v>
      </c>
      <c r="T32" s="275" t="s">
        <v>529</v>
      </c>
      <c r="U32" s="276" t="s">
        <v>529</v>
      </c>
      <c r="V32" s="274" t="s">
        <v>529</v>
      </c>
      <c r="W32" s="275" t="s">
        <v>529</v>
      </c>
      <c r="X32" s="68" t="s">
        <v>529</v>
      </c>
      <c r="Y32" s="68" t="s">
        <v>529</v>
      </c>
      <c r="Z32" s="68" t="s">
        <v>529</v>
      </c>
      <c r="AA32" s="69" t="s">
        <v>529</v>
      </c>
      <c r="AB32" s="55" t="s">
        <v>529</v>
      </c>
      <c r="AC32" s="56" t="s">
        <v>529</v>
      </c>
      <c r="AD32" s="56" t="s">
        <v>529</v>
      </c>
      <c r="AE32" s="56" t="s">
        <v>529</v>
      </c>
      <c r="AF32" s="56" t="s">
        <v>529</v>
      </c>
      <c r="AG32" s="57" t="s">
        <v>529</v>
      </c>
      <c r="AH32" s="58" t="s">
        <v>529</v>
      </c>
      <c r="AI32" s="59" t="s">
        <v>529</v>
      </c>
      <c r="AJ32" s="59" t="s">
        <v>529</v>
      </c>
      <c r="AK32" s="59" t="s">
        <v>529</v>
      </c>
      <c r="AL32" s="59" t="s">
        <v>529</v>
      </c>
      <c r="AN32" s="434"/>
      <c r="AO32" s="435"/>
      <c r="AP32" s="435"/>
      <c r="AQ32" s="435"/>
      <c r="AR32" s="435"/>
      <c r="AS32" s="435"/>
      <c r="AT32" s="440"/>
      <c r="AU32" s="440"/>
    </row>
    <row r="33" spans="2:47" ht="15.75" x14ac:dyDescent="0.25">
      <c r="B33" s="454"/>
      <c r="C33" s="454"/>
      <c r="D33" s="455"/>
      <c r="E33" s="427"/>
      <c r="F33" s="431"/>
      <c r="G33" s="431"/>
      <c r="H33" s="431"/>
      <c r="I33" s="426"/>
      <c r="J33" s="274" t="s">
        <v>529</v>
      </c>
      <c r="K33" s="275" t="s">
        <v>529</v>
      </c>
      <c r="L33" s="275" t="s">
        <v>529</v>
      </c>
      <c r="M33" s="275" t="s">
        <v>529</v>
      </c>
      <c r="N33" s="275" t="s">
        <v>529</v>
      </c>
      <c r="O33" s="276" t="s">
        <v>529</v>
      </c>
      <c r="P33" s="274" t="s">
        <v>529</v>
      </c>
      <c r="Q33" s="275" t="s">
        <v>529</v>
      </c>
      <c r="R33" s="275" t="s">
        <v>529</v>
      </c>
      <c r="S33" s="275" t="s">
        <v>529</v>
      </c>
      <c r="T33" s="275" t="s">
        <v>529</v>
      </c>
      <c r="U33" s="276" t="s">
        <v>529</v>
      </c>
      <c r="V33" s="274" t="s">
        <v>529</v>
      </c>
      <c r="W33" s="275" t="s">
        <v>529</v>
      </c>
      <c r="X33" s="68" t="s">
        <v>529</v>
      </c>
      <c r="Y33" s="68" t="s">
        <v>529</v>
      </c>
      <c r="Z33" s="68" t="s">
        <v>529</v>
      </c>
      <c r="AA33" s="69" t="s">
        <v>529</v>
      </c>
      <c r="AB33" s="55" t="s">
        <v>529</v>
      </c>
      <c r="AC33" s="56" t="s">
        <v>529</v>
      </c>
      <c r="AD33" s="56" t="s">
        <v>529</v>
      </c>
      <c r="AE33" s="56" t="s">
        <v>529</v>
      </c>
      <c r="AF33" s="56" t="s">
        <v>529</v>
      </c>
      <c r="AG33" s="57" t="s">
        <v>529</v>
      </c>
      <c r="AH33" s="58" t="s">
        <v>529</v>
      </c>
      <c r="AI33" s="59" t="s">
        <v>529</v>
      </c>
      <c r="AJ33" s="59" t="s">
        <v>529</v>
      </c>
      <c r="AK33" s="59" t="s">
        <v>529</v>
      </c>
      <c r="AL33" s="59" t="s">
        <v>529</v>
      </c>
      <c r="AN33" s="434"/>
      <c r="AO33" s="435"/>
      <c r="AP33" s="435"/>
      <c r="AQ33" s="435"/>
      <c r="AR33" s="435"/>
      <c r="AS33" s="435"/>
      <c r="AT33" s="440"/>
      <c r="AU33" s="440"/>
    </row>
    <row r="34" spans="2:47" ht="15.75" x14ac:dyDescent="0.25">
      <c r="B34" s="454"/>
      <c r="C34" s="454"/>
      <c r="D34" s="455"/>
      <c r="E34" s="427"/>
      <c r="F34" s="431"/>
      <c r="G34" s="431"/>
      <c r="H34" s="431"/>
      <c r="I34" s="426"/>
      <c r="J34" s="274" t="s">
        <v>529</v>
      </c>
      <c r="K34" s="275" t="s">
        <v>529</v>
      </c>
      <c r="L34" s="275" t="s">
        <v>529</v>
      </c>
      <c r="M34" s="275" t="s">
        <v>529</v>
      </c>
      <c r="N34" s="275" t="s">
        <v>529</v>
      </c>
      <c r="O34" s="276" t="s">
        <v>529</v>
      </c>
      <c r="P34" s="274" t="s">
        <v>529</v>
      </c>
      <c r="Q34" s="275" t="s">
        <v>529</v>
      </c>
      <c r="R34" s="275" t="s">
        <v>529</v>
      </c>
      <c r="S34" s="275" t="s">
        <v>529</v>
      </c>
      <c r="T34" s="275" t="s">
        <v>529</v>
      </c>
      <c r="U34" s="276" t="s">
        <v>529</v>
      </c>
      <c r="V34" s="274" t="s">
        <v>529</v>
      </c>
      <c r="W34" s="275" t="s">
        <v>529</v>
      </c>
      <c r="X34" s="68" t="s">
        <v>529</v>
      </c>
      <c r="Y34" s="68" t="s">
        <v>529</v>
      </c>
      <c r="Z34" s="68" t="s">
        <v>529</v>
      </c>
      <c r="AA34" s="69" t="s">
        <v>529</v>
      </c>
      <c r="AB34" s="55" t="s">
        <v>529</v>
      </c>
      <c r="AC34" s="56" t="s">
        <v>529</v>
      </c>
      <c r="AD34" s="56" t="s">
        <v>529</v>
      </c>
      <c r="AE34" s="56" t="s">
        <v>529</v>
      </c>
      <c r="AF34" s="56" t="s">
        <v>529</v>
      </c>
      <c r="AG34" s="57" t="s">
        <v>529</v>
      </c>
      <c r="AH34" s="58" t="s">
        <v>529</v>
      </c>
      <c r="AI34" s="59" t="s">
        <v>529</v>
      </c>
      <c r="AJ34" s="59" t="s">
        <v>529</v>
      </c>
      <c r="AK34" s="59" t="s">
        <v>529</v>
      </c>
      <c r="AL34" s="59" t="s">
        <v>529</v>
      </c>
      <c r="AN34" s="434"/>
      <c r="AO34" s="435"/>
      <c r="AP34" s="435"/>
      <c r="AQ34" s="435"/>
      <c r="AR34" s="435"/>
      <c r="AS34" s="435"/>
      <c r="AT34" s="440"/>
      <c r="AU34" s="440"/>
    </row>
    <row r="35" spans="2:47" ht="6" customHeight="1" thickBot="1" x14ac:dyDescent="0.3">
      <c r="B35" s="454"/>
      <c r="C35" s="454"/>
      <c r="D35" s="455"/>
      <c r="E35" s="427"/>
      <c r="F35" s="431"/>
      <c r="G35" s="431"/>
      <c r="H35" s="431"/>
      <c r="I35" s="426"/>
      <c r="J35" s="274" t="s">
        <v>529</v>
      </c>
      <c r="K35" s="275" t="s">
        <v>529</v>
      </c>
      <c r="L35" s="275" t="s">
        <v>529</v>
      </c>
      <c r="M35" s="275" t="s">
        <v>529</v>
      </c>
      <c r="N35" s="275" t="s">
        <v>529</v>
      </c>
      <c r="O35" s="276" t="s">
        <v>529</v>
      </c>
      <c r="P35" s="274" t="s">
        <v>529</v>
      </c>
      <c r="Q35" s="275" t="s">
        <v>529</v>
      </c>
      <c r="R35" s="275" t="s">
        <v>529</v>
      </c>
      <c r="S35" s="275" t="s">
        <v>529</v>
      </c>
      <c r="T35" s="275" t="s">
        <v>529</v>
      </c>
      <c r="U35" s="276" t="s">
        <v>529</v>
      </c>
      <c r="V35" s="274" t="s">
        <v>529</v>
      </c>
      <c r="W35" s="275" t="s">
        <v>529</v>
      </c>
      <c r="X35" s="68" t="s">
        <v>529</v>
      </c>
      <c r="Y35" s="68" t="s">
        <v>529</v>
      </c>
      <c r="Z35" s="68" t="s">
        <v>529</v>
      </c>
      <c r="AA35" s="69" t="s">
        <v>529</v>
      </c>
      <c r="AB35" s="55" t="s">
        <v>529</v>
      </c>
      <c r="AC35" s="56" t="s">
        <v>529</v>
      </c>
      <c r="AD35" s="56" t="s">
        <v>529</v>
      </c>
      <c r="AE35" s="56" t="s">
        <v>529</v>
      </c>
      <c r="AF35" s="56" t="s">
        <v>529</v>
      </c>
      <c r="AG35" s="57" t="s">
        <v>529</v>
      </c>
      <c r="AH35" s="58" t="s">
        <v>529</v>
      </c>
      <c r="AI35" s="59" t="s">
        <v>529</v>
      </c>
      <c r="AJ35" s="59" t="s">
        <v>529</v>
      </c>
      <c r="AK35" s="59" t="s">
        <v>529</v>
      </c>
      <c r="AL35" s="59" t="s">
        <v>529</v>
      </c>
      <c r="AN35" s="434"/>
      <c r="AO35" s="435"/>
      <c r="AP35" s="435"/>
      <c r="AQ35" s="435"/>
      <c r="AR35" s="435"/>
      <c r="AS35" s="435"/>
      <c r="AT35" s="440"/>
      <c r="AU35" s="440"/>
    </row>
    <row r="36" spans="2:47" ht="16.5" hidden="1" thickBot="1" x14ac:dyDescent="0.3">
      <c r="B36" s="454"/>
      <c r="C36" s="454"/>
      <c r="D36" s="455"/>
      <c r="E36" s="427"/>
      <c r="F36" s="431"/>
      <c r="G36" s="431"/>
      <c r="H36" s="431"/>
      <c r="I36" s="426"/>
      <c r="J36" s="67" t="s">
        <v>529</v>
      </c>
      <c r="K36" s="68" t="s">
        <v>529</v>
      </c>
      <c r="L36" s="68" t="s">
        <v>529</v>
      </c>
      <c r="M36" s="68" t="s">
        <v>529</v>
      </c>
      <c r="N36" s="68" t="s">
        <v>529</v>
      </c>
      <c r="O36" s="69" t="s">
        <v>529</v>
      </c>
      <c r="P36" s="67" t="s">
        <v>529</v>
      </c>
      <c r="Q36" s="68" t="s">
        <v>529</v>
      </c>
      <c r="R36" s="68" t="s">
        <v>529</v>
      </c>
      <c r="S36" s="68" t="s">
        <v>529</v>
      </c>
      <c r="T36" s="68" t="s">
        <v>529</v>
      </c>
      <c r="U36" s="69" t="s">
        <v>529</v>
      </c>
      <c r="V36" s="67" t="s">
        <v>529</v>
      </c>
      <c r="W36" s="68" t="s">
        <v>529</v>
      </c>
      <c r="X36" s="68" t="s">
        <v>529</v>
      </c>
      <c r="Y36" s="68" t="s">
        <v>529</v>
      </c>
      <c r="Z36" s="68" t="s">
        <v>529</v>
      </c>
      <c r="AA36" s="69" t="s">
        <v>529</v>
      </c>
      <c r="AB36" s="55" t="s">
        <v>529</v>
      </c>
      <c r="AC36" s="56" t="s">
        <v>529</v>
      </c>
      <c r="AD36" s="56" t="s">
        <v>529</v>
      </c>
      <c r="AE36" s="56" t="s">
        <v>529</v>
      </c>
      <c r="AF36" s="56" t="s">
        <v>529</v>
      </c>
      <c r="AG36" s="57" t="s">
        <v>529</v>
      </c>
      <c r="AH36" s="58" t="s">
        <v>529</v>
      </c>
      <c r="AI36" s="59" t="s">
        <v>529</v>
      </c>
      <c r="AJ36" s="59" t="s">
        <v>529</v>
      </c>
      <c r="AK36" s="59" t="s">
        <v>529</v>
      </c>
      <c r="AL36" s="59" t="s">
        <v>529</v>
      </c>
      <c r="AN36" s="434"/>
      <c r="AO36" s="435"/>
      <c r="AP36" s="435"/>
      <c r="AQ36" s="435"/>
      <c r="AR36" s="435"/>
      <c r="AS36" s="436"/>
      <c r="AT36" s="36"/>
      <c r="AU36" s="36"/>
    </row>
    <row r="37" spans="2:47" ht="16.5" hidden="1" thickBot="1" x14ac:dyDescent="0.3">
      <c r="B37" s="454"/>
      <c r="C37" s="454"/>
      <c r="D37" s="455"/>
      <c r="E37" s="428"/>
      <c r="F37" s="429"/>
      <c r="G37" s="429"/>
      <c r="H37" s="429"/>
      <c r="I37" s="430"/>
      <c r="J37" s="67" t="s">
        <v>529</v>
      </c>
      <c r="K37" s="68" t="s">
        <v>529</v>
      </c>
      <c r="L37" s="68" t="s">
        <v>529</v>
      </c>
      <c r="M37" s="68" t="s">
        <v>529</v>
      </c>
      <c r="N37" s="68" t="s">
        <v>529</v>
      </c>
      <c r="O37" s="69" t="s">
        <v>529</v>
      </c>
      <c r="P37" s="67" t="s">
        <v>529</v>
      </c>
      <c r="Q37" s="68" t="s">
        <v>529</v>
      </c>
      <c r="R37" s="68" t="s">
        <v>529</v>
      </c>
      <c r="S37" s="68" t="s">
        <v>529</v>
      </c>
      <c r="T37" s="68" t="s">
        <v>529</v>
      </c>
      <c r="U37" s="69" t="s">
        <v>529</v>
      </c>
      <c r="V37" s="67" t="s">
        <v>529</v>
      </c>
      <c r="W37" s="68" t="s">
        <v>529</v>
      </c>
      <c r="X37" s="68" t="s">
        <v>529</v>
      </c>
      <c r="Y37" s="68" t="s">
        <v>529</v>
      </c>
      <c r="Z37" s="68" t="s">
        <v>529</v>
      </c>
      <c r="AA37" s="69" t="s">
        <v>529</v>
      </c>
      <c r="AB37" s="60" t="s">
        <v>529</v>
      </c>
      <c r="AC37" s="61" t="s">
        <v>529</v>
      </c>
      <c r="AD37" s="61" t="s">
        <v>529</v>
      </c>
      <c r="AE37" s="61" t="s">
        <v>529</v>
      </c>
      <c r="AF37" s="61" t="s">
        <v>529</v>
      </c>
      <c r="AG37" s="62" t="s">
        <v>529</v>
      </c>
      <c r="AH37" s="63" t="s">
        <v>529</v>
      </c>
      <c r="AI37" s="64" t="s">
        <v>529</v>
      </c>
      <c r="AJ37" s="64" t="s">
        <v>529</v>
      </c>
      <c r="AK37" s="64" t="s">
        <v>529</v>
      </c>
      <c r="AL37" s="64" t="s">
        <v>529</v>
      </c>
      <c r="AN37" s="437"/>
      <c r="AO37" s="438"/>
      <c r="AP37" s="438"/>
      <c r="AQ37" s="438"/>
      <c r="AR37" s="438"/>
      <c r="AS37" s="439"/>
      <c r="AT37" s="36"/>
      <c r="AU37" s="36"/>
    </row>
    <row r="38" spans="2:47" ht="15.75" x14ac:dyDescent="0.25">
      <c r="B38" s="454"/>
      <c r="C38" s="454"/>
      <c r="D38" s="455"/>
      <c r="E38" s="421" t="s">
        <v>165</v>
      </c>
      <c r="F38" s="422"/>
      <c r="G38" s="422"/>
      <c r="H38" s="422"/>
      <c r="I38" s="422"/>
      <c r="J38" s="73" t="s">
        <v>529</v>
      </c>
      <c r="K38" s="74" t="s">
        <v>529</v>
      </c>
      <c r="L38" s="74" t="s">
        <v>529</v>
      </c>
      <c r="M38" s="74" t="s">
        <v>529</v>
      </c>
      <c r="N38" s="74" t="s">
        <v>529</v>
      </c>
      <c r="O38" s="75" t="s">
        <v>529</v>
      </c>
      <c r="P38" s="271" t="s">
        <v>529</v>
      </c>
      <c r="Q38" s="272" t="s">
        <v>529</v>
      </c>
      <c r="R38" s="272" t="s">
        <v>529</v>
      </c>
      <c r="S38" s="272" t="s">
        <v>529</v>
      </c>
      <c r="T38" s="272" t="s">
        <v>529</v>
      </c>
      <c r="U38" s="273" t="s">
        <v>529</v>
      </c>
      <c r="V38" s="271"/>
      <c r="W38" s="272"/>
      <c r="X38" s="65" t="s">
        <v>529</v>
      </c>
      <c r="Y38" s="65" t="s">
        <v>529</v>
      </c>
      <c r="Z38" s="65" t="s">
        <v>529</v>
      </c>
      <c r="AA38" s="66" t="s">
        <v>529</v>
      </c>
      <c r="AB38" s="50" t="s">
        <v>529</v>
      </c>
      <c r="AC38" s="51" t="s">
        <v>529</v>
      </c>
      <c r="AD38" s="51" t="s">
        <v>529</v>
      </c>
      <c r="AE38" s="51" t="s">
        <v>529</v>
      </c>
      <c r="AF38" s="51" t="s">
        <v>529</v>
      </c>
      <c r="AG38" s="52" t="s">
        <v>529</v>
      </c>
      <c r="AH38" s="53" t="s">
        <v>529</v>
      </c>
      <c r="AI38" s="54" t="s">
        <v>529</v>
      </c>
      <c r="AJ38" s="54" t="s">
        <v>529</v>
      </c>
      <c r="AK38" s="54" t="s">
        <v>529</v>
      </c>
      <c r="AL38" s="54" t="s">
        <v>529</v>
      </c>
      <c r="AN38" s="441" t="s">
        <v>166</v>
      </c>
      <c r="AO38" s="442"/>
      <c r="AP38" s="442"/>
      <c r="AQ38" s="442"/>
      <c r="AR38" s="442"/>
      <c r="AS38" s="442"/>
      <c r="AT38" s="440" t="s">
        <v>533</v>
      </c>
      <c r="AU38" s="449"/>
    </row>
    <row r="39" spans="2:47" ht="15.75" x14ac:dyDescent="0.25">
      <c r="B39" s="454"/>
      <c r="C39" s="454"/>
      <c r="D39" s="455"/>
      <c r="E39" s="424"/>
      <c r="F39" s="431"/>
      <c r="G39" s="431"/>
      <c r="H39" s="431"/>
      <c r="I39" s="431"/>
      <c r="J39" s="76" t="s">
        <v>529</v>
      </c>
      <c r="K39" s="77" t="s">
        <v>529</v>
      </c>
      <c r="L39" s="77" t="s">
        <v>529</v>
      </c>
      <c r="M39" s="77" t="s">
        <v>529</v>
      </c>
      <c r="N39" s="77" t="s">
        <v>529</v>
      </c>
      <c r="O39" s="78" t="s">
        <v>529</v>
      </c>
      <c r="P39" s="274" t="s">
        <v>529</v>
      </c>
      <c r="Q39" s="275" t="s">
        <v>529</v>
      </c>
      <c r="R39" s="275" t="s">
        <v>529</v>
      </c>
      <c r="S39" s="275" t="s">
        <v>529</v>
      </c>
      <c r="T39" s="275" t="s">
        <v>529</v>
      </c>
      <c r="U39" s="276" t="s">
        <v>529</v>
      </c>
      <c r="V39" s="274" t="s">
        <v>529</v>
      </c>
      <c r="W39" s="275" t="s">
        <v>529</v>
      </c>
      <c r="X39" s="68" t="s">
        <v>529</v>
      </c>
      <c r="Y39" s="68" t="s">
        <v>529</v>
      </c>
      <c r="Z39" s="68" t="s">
        <v>529</v>
      </c>
      <c r="AA39" s="69" t="s">
        <v>529</v>
      </c>
      <c r="AB39" s="55" t="s">
        <v>529</v>
      </c>
      <c r="AC39" s="56" t="s">
        <v>529</v>
      </c>
      <c r="AD39" s="56" t="s">
        <v>529</v>
      </c>
      <c r="AE39" s="56" t="s">
        <v>529</v>
      </c>
      <c r="AF39" s="56" t="s">
        <v>529</v>
      </c>
      <c r="AG39" s="57" t="s">
        <v>529</v>
      </c>
      <c r="AH39" s="58" t="s">
        <v>529</v>
      </c>
      <c r="AI39" s="59" t="s">
        <v>529</v>
      </c>
      <c r="AJ39" s="59" t="s">
        <v>529</v>
      </c>
      <c r="AK39" s="59" t="s">
        <v>529</v>
      </c>
      <c r="AL39" s="59" t="s">
        <v>529</v>
      </c>
      <c r="AN39" s="443"/>
      <c r="AO39" s="444"/>
      <c r="AP39" s="444"/>
      <c r="AQ39" s="444"/>
      <c r="AR39" s="444"/>
      <c r="AS39" s="444"/>
      <c r="AT39" s="449"/>
      <c r="AU39" s="449"/>
    </row>
    <row r="40" spans="2:47" ht="15.75" x14ac:dyDescent="0.25">
      <c r="B40" s="454"/>
      <c r="C40" s="454"/>
      <c r="D40" s="455"/>
      <c r="E40" s="427"/>
      <c r="F40" s="431"/>
      <c r="G40" s="431"/>
      <c r="H40" s="431"/>
      <c r="I40" s="431"/>
      <c r="J40" s="76" t="s">
        <v>529</v>
      </c>
      <c r="K40" s="77" t="s">
        <v>529</v>
      </c>
      <c r="L40" s="77" t="s">
        <v>529</v>
      </c>
      <c r="M40" s="77" t="s">
        <v>529</v>
      </c>
      <c r="N40" s="77" t="s">
        <v>529</v>
      </c>
      <c r="O40" s="78" t="s">
        <v>529</v>
      </c>
      <c r="P40" s="274" t="s">
        <v>529</v>
      </c>
      <c r="Q40" s="275" t="s">
        <v>529</v>
      </c>
      <c r="R40" s="275" t="s">
        <v>529</v>
      </c>
      <c r="S40" s="275" t="s">
        <v>529</v>
      </c>
      <c r="T40" s="275" t="s">
        <v>529</v>
      </c>
      <c r="U40" s="276" t="s">
        <v>529</v>
      </c>
      <c r="V40" s="274" t="s">
        <v>529</v>
      </c>
      <c r="W40" s="275" t="s">
        <v>529</v>
      </c>
      <c r="X40" s="68" t="s">
        <v>529</v>
      </c>
      <c r="Y40" s="68" t="s">
        <v>529</v>
      </c>
      <c r="Z40" s="68" t="s">
        <v>529</v>
      </c>
      <c r="AA40" s="69" t="s">
        <v>529</v>
      </c>
      <c r="AB40" s="55" t="s">
        <v>529</v>
      </c>
      <c r="AC40" s="56" t="s">
        <v>529</v>
      </c>
      <c r="AD40" s="56" t="s">
        <v>529</v>
      </c>
      <c r="AE40" s="56" t="s">
        <v>529</v>
      </c>
      <c r="AF40" s="56" t="s">
        <v>529</v>
      </c>
      <c r="AG40" s="57" t="s">
        <v>529</v>
      </c>
      <c r="AH40" s="58" t="s">
        <v>529</v>
      </c>
      <c r="AI40" s="59" t="s">
        <v>529</v>
      </c>
      <c r="AJ40" s="59" t="s">
        <v>529</v>
      </c>
      <c r="AK40" s="59" t="s">
        <v>529</v>
      </c>
      <c r="AL40" s="59" t="s">
        <v>529</v>
      </c>
      <c r="AN40" s="443"/>
      <c r="AO40" s="444"/>
      <c r="AP40" s="444"/>
      <c r="AQ40" s="444"/>
      <c r="AR40" s="444"/>
      <c r="AS40" s="444"/>
      <c r="AT40" s="449"/>
      <c r="AU40" s="449"/>
    </row>
    <row r="41" spans="2:47" ht="15.75" x14ac:dyDescent="0.25">
      <c r="B41" s="454"/>
      <c r="C41" s="454"/>
      <c r="D41" s="455"/>
      <c r="E41" s="427"/>
      <c r="F41" s="431"/>
      <c r="G41" s="431"/>
      <c r="H41" s="431"/>
      <c r="I41" s="431"/>
      <c r="J41" s="76" t="s">
        <v>529</v>
      </c>
      <c r="K41" s="77" t="s">
        <v>529</v>
      </c>
      <c r="L41" s="77" t="s">
        <v>529</v>
      </c>
      <c r="M41" s="77" t="s">
        <v>529</v>
      </c>
      <c r="N41" s="77" t="s">
        <v>529</v>
      </c>
      <c r="O41" s="78" t="s">
        <v>529</v>
      </c>
      <c r="P41" s="274" t="s">
        <v>529</v>
      </c>
      <c r="Q41" s="275" t="s">
        <v>529</v>
      </c>
      <c r="R41" s="275" t="s">
        <v>529</v>
      </c>
      <c r="S41" s="275" t="s">
        <v>529</v>
      </c>
      <c r="T41" s="275" t="s">
        <v>529</v>
      </c>
      <c r="U41" s="276" t="s">
        <v>529</v>
      </c>
      <c r="V41" s="274" t="s">
        <v>529</v>
      </c>
      <c r="W41" s="275" t="s">
        <v>529</v>
      </c>
      <c r="X41" s="68" t="s">
        <v>529</v>
      </c>
      <c r="Y41" s="68" t="s">
        <v>529</v>
      </c>
      <c r="Z41" s="68" t="s">
        <v>529</v>
      </c>
      <c r="AA41" s="69" t="s">
        <v>529</v>
      </c>
      <c r="AB41" s="55" t="s">
        <v>529</v>
      </c>
      <c r="AC41" s="56" t="s">
        <v>529</v>
      </c>
      <c r="AD41" s="56" t="s">
        <v>529</v>
      </c>
      <c r="AE41" s="56" t="s">
        <v>529</v>
      </c>
      <c r="AF41" s="56" t="s">
        <v>529</v>
      </c>
      <c r="AG41" s="57" t="s">
        <v>529</v>
      </c>
      <c r="AH41" s="58" t="s">
        <v>529</v>
      </c>
      <c r="AI41" s="59" t="s">
        <v>529</v>
      </c>
      <c r="AJ41" s="59" t="s">
        <v>529</v>
      </c>
      <c r="AK41" s="59" t="s">
        <v>529</v>
      </c>
      <c r="AL41" s="59" t="s">
        <v>529</v>
      </c>
      <c r="AN41" s="443"/>
      <c r="AO41" s="444"/>
      <c r="AP41" s="444"/>
      <c r="AQ41" s="444"/>
      <c r="AR41" s="444"/>
      <c r="AS41" s="444"/>
      <c r="AT41" s="449"/>
      <c r="AU41" s="449"/>
    </row>
    <row r="42" spans="2:47" ht="15.75" x14ac:dyDescent="0.25">
      <c r="B42" s="454"/>
      <c r="C42" s="454"/>
      <c r="D42" s="455"/>
      <c r="E42" s="427"/>
      <c r="F42" s="431"/>
      <c r="G42" s="431"/>
      <c r="H42" s="431"/>
      <c r="I42" s="431"/>
      <c r="J42" s="76" t="s">
        <v>529</v>
      </c>
      <c r="K42" s="77" t="s">
        <v>529</v>
      </c>
      <c r="L42" s="77" t="s">
        <v>529</v>
      </c>
      <c r="M42" s="77" t="s">
        <v>529</v>
      </c>
      <c r="N42" s="77" t="s">
        <v>529</v>
      </c>
      <c r="O42" s="78" t="s">
        <v>529</v>
      </c>
      <c r="P42" s="274" t="s">
        <v>529</v>
      </c>
      <c r="Q42" s="275" t="s">
        <v>529</v>
      </c>
      <c r="R42" s="275" t="s">
        <v>529</v>
      </c>
      <c r="S42" s="275" t="s">
        <v>529</v>
      </c>
      <c r="T42" s="275" t="s">
        <v>529</v>
      </c>
      <c r="U42" s="276" t="s">
        <v>529</v>
      </c>
      <c r="V42" s="274" t="s">
        <v>529</v>
      </c>
      <c r="W42" s="275" t="s">
        <v>529</v>
      </c>
      <c r="X42" s="68" t="s">
        <v>529</v>
      </c>
      <c r="Y42" s="68" t="s">
        <v>529</v>
      </c>
      <c r="Z42" s="68" t="s">
        <v>529</v>
      </c>
      <c r="AA42" s="69" t="s">
        <v>529</v>
      </c>
      <c r="AB42" s="55" t="s">
        <v>529</v>
      </c>
      <c r="AC42" s="56" t="s">
        <v>529</v>
      </c>
      <c r="AD42" s="56" t="s">
        <v>529</v>
      </c>
      <c r="AE42" s="56" t="s">
        <v>529</v>
      </c>
      <c r="AF42" s="56" t="s">
        <v>529</v>
      </c>
      <c r="AG42" s="57" t="s">
        <v>529</v>
      </c>
      <c r="AH42" s="58" t="s">
        <v>529</v>
      </c>
      <c r="AI42" s="59" t="s">
        <v>529</v>
      </c>
      <c r="AJ42" s="59" t="s">
        <v>529</v>
      </c>
      <c r="AK42" s="59" t="s">
        <v>529</v>
      </c>
      <c r="AL42" s="59" t="s">
        <v>529</v>
      </c>
      <c r="AN42" s="443"/>
      <c r="AO42" s="444"/>
      <c r="AP42" s="444"/>
      <c r="AQ42" s="444"/>
      <c r="AR42" s="444"/>
      <c r="AS42" s="444"/>
      <c r="AT42" s="449"/>
      <c r="AU42" s="449"/>
    </row>
    <row r="43" spans="2:47" ht="15.75" x14ac:dyDescent="0.25">
      <c r="B43" s="454"/>
      <c r="C43" s="454"/>
      <c r="D43" s="455"/>
      <c r="E43" s="427"/>
      <c r="F43" s="431"/>
      <c r="G43" s="431"/>
      <c r="H43" s="431"/>
      <c r="I43" s="431"/>
      <c r="J43" s="76" t="s">
        <v>529</v>
      </c>
      <c r="K43" s="77" t="s">
        <v>529</v>
      </c>
      <c r="L43" s="77" t="s">
        <v>529</v>
      </c>
      <c r="M43" s="77" t="s">
        <v>529</v>
      </c>
      <c r="N43" s="77" t="s">
        <v>529</v>
      </c>
      <c r="O43" s="78" t="s">
        <v>529</v>
      </c>
      <c r="P43" s="274" t="s">
        <v>529</v>
      </c>
      <c r="Q43" s="275" t="s">
        <v>529</v>
      </c>
      <c r="R43" s="275" t="s">
        <v>529</v>
      </c>
      <c r="S43" s="275" t="s">
        <v>529</v>
      </c>
      <c r="T43" s="275" t="s">
        <v>529</v>
      </c>
      <c r="U43" s="276" t="s">
        <v>529</v>
      </c>
      <c r="V43" s="274" t="s">
        <v>529</v>
      </c>
      <c r="W43" s="275" t="s">
        <v>529</v>
      </c>
      <c r="X43" s="68" t="s">
        <v>529</v>
      </c>
      <c r="Y43" s="68" t="s">
        <v>529</v>
      </c>
      <c r="Z43" s="68" t="s">
        <v>529</v>
      </c>
      <c r="AA43" s="69" t="s">
        <v>529</v>
      </c>
      <c r="AB43" s="55" t="s">
        <v>529</v>
      </c>
      <c r="AC43" s="56" t="s">
        <v>529</v>
      </c>
      <c r="AD43" s="56" t="s">
        <v>529</v>
      </c>
      <c r="AE43" s="56" t="s">
        <v>529</v>
      </c>
      <c r="AF43" s="56" t="s">
        <v>529</v>
      </c>
      <c r="AG43" s="57" t="s">
        <v>529</v>
      </c>
      <c r="AH43" s="58" t="s">
        <v>529</v>
      </c>
      <c r="AI43" s="59" t="s">
        <v>529</v>
      </c>
      <c r="AJ43" s="59" t="s">
        <v>529</v>
      </c>
      <c r="AK43" s="59" t="s">
        <v>529</v>
      </c>
      <c r="AL43" s="59" t="s">
        <v>529</v>
      </c>
      <c r="AN43" s="443"/>
      <c r="AO43" s="444"/>
      <c r="AP43" s="444"/>
      <c r="AQ43" s="444"/>
      <c r="AR43" s="444"/>
      <c r="AS43" s="444"/>
      <c r="AT43" s="449"/>
      <c r="AU43" s="449"/>
    </row>
    <row r="44" spans="2:47" ht="15.75" x14ac:dyDescent="0.25">
      <c r="B44" s="454"/>
      <c r="C44" s="454"/>
      <c r="D44" s="455"/>
      <c r="E44" s="427"/>
      <c r="F44" s="431"/>
      <c r="G44" s="431"/>
      <c r="H44" s="431"/>
      <c r="I44" s="431"/>
      <c r="J44" s="76" t="s">
        <v>529</v>
      </c>
      <c r="K44" s="77" t="s">
        <v>529</v>
      </c>
      <c r="L44" s="77" t="s">
        <v>529</v>
      </c>
      <c r="M44" s="77" t="s">
        <v>529</v>
      </c>
      <c r="N44" s="77" t="s">
        <v>529</v>
      </c>
      <c r="O44" s="78" t="s">
        <v>529</v>
      </c>
      <c r="P44" s="274" t="s">
        <v>529</v>
      </c>
      <c r="Q44" s="275" t="s">
        <v>529</v>
      </c>
      <c r="R44" s="275" t="s">
        <v>529</v>
      </c>
      <c r="S44" s="275" t="s">
        <v>529</v>
      </c>
      <c r="T44" s="275" t="s">
        <v>529</v>
      </c>
      <c r="U44" s="276" t="s">
        <v>529</v>
      </c>
      <c r="V44" s="274" t="s">
        <v>529</v>
      </c>
      <c r="W44" s="275" t="s">
        <v>529</v>
      </c>
      <c r="X44" s="68" t="s">
        <v>529</v>
      </c>
      <c r="Y44" s="68" t="s">
        <v>529</v>
      </c>
      <c r="Z44" s="68" t="s">
        <v>529</v>
      </c>
      <c r="AA44" s="69" t="s">
        <v>529</v>
      </c>
      <c r="AB44" s="55" t="s">
        <v>529</v>
      </c>
      <c r="AC44" s="56" t="s">
        <v>529</v>
      </c>
      <c r="AD44" s="56" t="s">
        <v>529</v>
      </c>
      <c r="AE44" s="56" t="s">
        <v>529</v>
      </c>
      <c r="AF44" s="56" t="s">
        <v>529</v>
      </c>
      <c r="AG44" s="57" t="s">
        <v>529</v>
      </c>
      <c r="AH44" s="58" t="s">
        <v>529</v>
      </c>
      <c r="AI44" s="59" t="s">
        <v>529</v>
      </c>
      <c r="AJ44" s="59" t="s">
        <v>529</v>
      </c>
      <c r="AK44" s="59" t="s">
        <v>529</v>
      </c>
      <c r="AL44" s="59" t="s">
        <v>529</v>
      </c>
      <c r="AN44" s="443"/>
      <c r="AO44" s="444"/>
      <c r="AP44" s="444"/>
      <c r="AQ44" s="444"/>
      <c r="AR44" s="444"/>
      <c r="AS44" s="444"/>
      <c r="AT44" s="449"/>
      <c r="AU44" s="449"/>
    </row>
    <row r="45" spans="2:47" ht="3" customHeight="1" thickBot="1" x14ac:dyDescent="0.3">
      <c r="B45" s="454"/>
      <c r="C45" s="454"/>
      <c r="D45" s="455"/>
      <c r="E45" s="427"/>
      <c r="F45" s="431"/>
      <c r="G45" s="431"/>
      <c r="H45" s="431"/>
      <c r="I45" s="431"/>
      <c r="J45" s="76" t="s">
        <v>529</v>
      </c>
      <c r="K45" s="77" t="s">
        <v>529</v>
      </c>
      <c r="L45" s="77" t="s">
        <v>529</v>
      </c>
      <c r="M45" s="77" t="s">
        <v>529</v>
      </c>
      <c r="N45" s="77" t="s">
        <v>529</v>
      </c>
      <c r="O45" s="78" t="s">
        <v>529</v>
      </c>
      <c r="P45" s="274" t="s">
        <v>529</v>
      </c>
      <c r="Q45" s="275" t="s">
        <v>529</v>
      </c>
      <c r="R45" s="275" t="s">
        <v>529</v>
      </c>
      <c r="S45" s="275" t="s">
        <v>529</v>
      </c>
      <c r="T45" s="275" t="s">
        <v>529</v>
      </c>
      <c r="U45" s="276" t="s">
        <v>529</v>
      </c>
      <c r="V45" s="274" t="s">
        <v>529</v>
      </c>
      <c r="W45" s="275" t="s">
        <v>529</v>
      </c>
      <c r="X45" s="68" t="s">
        <v>529</v>
      </c>
      <c r="Y45" s="68" t="s">
        <v>529</v>
      </c>
      <c r="Z45" s="68" t="s">
        <v>529</v>
      </c>
      <c r="AA45" s="69" t="s">
        <v>529</v>
      </c>
      <c r="AB45" s="55" t="s">
        <v>529</v>
      </c>
      <c r="AC45" s="56" t="s">
        <v>529</v>
      </c>
      <c r="AD45" s="56" t="s">
        <v>529</v>
      </c>
      <c r="AE45" s="56" t="s">
        <v>529</v>
      </c>
      <c r="AF45" s="56" t="s">
        <v>529</v>
      </c>
      <c r="AG45" s="57" t="s">
        <v>529</v>
      </c>
      <c r="AH45" s="58" t="s">
        <v>529</v>
      </c>
      <c r="AI45" s="59" t="s">
        <v>529</v>
      </c>
      <c r="AJ45" s="59" t="s">
        <v>529</v>
      </c>
      <c r="AK45" s="59" t="s">
        <v>529</v>
      </c>
      <c r="AL45" s="59" t="s">
        <v>529</v>
      </c>
      <c r="AN45" s="443"/>
      <c r="AO45" s="444"/>
      <c r="AP45" s="444"/>
      <c r="AQ45" s="444"/>
      <c r="AR45" s="444"/>
      <c r="AS45" s="445"/>
      <c r="AT45" s="36"/>
      <c r="AU45" s="36"/>
    </row>
    <row r="46" spans="2:47" ht="16.5" hidden="1" thickBot="1" x14ac:dyDescent="0.3">
      <c r="B46" s="454"/>
      <c r="C46" s="454"/>
      <c r="D46" s="455"/>
      <c r="E46" s="427"/>
      <c r="F46" s="431"/>
      <c r="G46" s="431"/>
      <c r="H46" s="431"/>
      <c r="I46" s="431"/>
      <c r="J46" s="76" t="s">
        <v>529</v>
      </c>
      <c r="K46" s="77" t="s">
        <v>529</v>
      </c>
      <c r="L46" s="77" t="s">
        <v>529</v>
      </c>
      <c r="M46" s="77" t="s">
        <v>529</v>
      </c>
      <c r="N46" s="77" t="s">
        <v>529</v>
      </c>
      <c r="O46" s="78" t="s">
        <v>529</v>
      </c>
      <c r="P46" s="67" t="s">
        <v>529</v>
      </c>
      <c r="Q46" s="68" t="s">
        <v>529</v>
      </c>
      <c r="R46" s="68" t="s">
        <v>529</v>
      </c>
      <c r="S46" s="68" t="s">
        <v>529</v>
      </c>
      <c r="T46" s="68" t="s">
        <v>529</v>
      </c>
      <c r="U46" s="69" t="s">
        <v>529</v>
      </c>
      <c r="V46" s="67" t="s">
        <v>529</v>
      </c>
      <c r="W46" s="68" t="s">
        <v>529</v>
      </c>
      <c r="X46" s="68" t="s">
        <v>529</v>
      </c>
      <c r="Y46" s="68" t="s">
        <v>529</v>
      </c>
      <c r="Z46" s="68" t="s">
        <v>529</v>
      </c>
      <c r="AA46" s="69" t="s">
        <v>529</v>
      </c>
      <c r="AB46" s="55" t="s">
        <v>529</v>
      </c>
      <c r="AC46" s="56" t="s">
        <v>529</v>
      </c>
      <c r="AD46" s="56" t="s">
        <v>529</v>
      </c>
      <c r="AE46" s="56" t="s">
        <v>529</v>
      </c>
      <c r="AF46" s="56" t="s">
        <v>529</v>
      </c>
      <c r="AG46" s="57" t="s">
        <v>529</v>
      </c>
      <c r="AH46" s="58" t="s">
        <v>529</v>
      </c>
      <c r="AI46" s="59" t="s">
        <v>529</v>
      </c>
      <c r="AJ46" s="59" t="s">
        <v>529</v>
      </c>
      <c r="AK46" s="59" t="s">
        <v>529</v>
      </c>
      <c r="AL46" s="59" t="s">
        <v>529</v>
      </c>
      <c r="AN46" s="443"/>
      <c r="AO46" s="444"/>
      <c r="AP46" s="444"/>
      <c r="AQ46" s="444"/>
      <c r="AR46" s="444"/>
      <c r="AS46" s="445"/>
    </row>
    <row r="47" spans="2:47" ht="16.5" hidden="1" thickBot="1" x14ac:dyDescent="0.3">
      <c r="B47" s="454"/>
      <c r="C47" s="454"/>
      <c r="D47" s="455"/>
      <c r="E47" s="428"/>
      <c r="F47" s="429"/>
      <c r="G47" s="429"/>
      <c r="H47" s="429"/>
      <c r="I47" s="429"/>
      <c r="J47" s="79" t="s">
        <v>529</v>
      </c>
      <c r="K47" s="80" t="s">
        <v>529</v>
      </c>
      <c r="L47" s="80" t="s">
        <v>529</v>
      </c>
      <c r="M47" s="80" t="s">
        <v>529</v>
      </c>
      <c r="N47" s="80" t="s">
        <v>529</v>
      </c>
      <c r="O47" s="81" t="s">
        <v>529</v>
      </c>
      <c r="P47" s="67" t="s">
        <v>529</v>
      </c>
      <c r="Q47" s="68" t="s">
        <v>529</v>
      </c>
      <c r="R47" s="68" t="s">
        <v>529</v>
      </c>
      <c r="S47" s="68" t="s">
        <v>529</v>
      </c>
      <c r="T47" s="68" t="s">
        <v>529</v>
      </c>
      <c r="U47" s="69" t="s">
        <v>529</v>
      </c>
      <c r="V47" s="70" t="s">
        <v>529</v>
      </c>
      <c r="W47" s="71" t="s">
        <v>529</v>
      </c>
      <c r="X47" s="71" t="s">
        <v>529</v>
      </c>
      <c r="Y47" s="71" t="s">
        <v>529</v>
      </c>
      <c r="Z47" s="71" t="s">
        <v>529</v>
      </c>
      <c r="AA47" s="72" t="s">
        <v>529</v>
      </c>
      <c r="AB47" s="60" t="s">
        <v>529</v>
      </c>
      <c r="AC47" s="61" t="s">
        <v>529</v>
      </c>
      <c r="AD47" s="61" t="s">
        <v>529</v>
      </c>
      <c r="AE47" s="61" t="s">
        <v>529</v>
      </c>
      <c r="AF47" s="61" t="s">
        <v>529</v>
      </c>
      <c r="AG47" s="62" t="s">
        <v>529</v>
      </c>
      <c r="AH47" s="63" t="s">
        <v>529</v>
      </c>
      <c r="AI47" s="64" t="s">
        <v>529</v>
      </c>
      <c r="AJ47" s="64" t="s">
        <v>529</v>
      </c>
      <c r="AK47" s="64" t="s">
        <v>529</v>
      </c>
      <c r="AL47" s="64" t="s">
        <v>529</v>
      </c>
      <c r="AN47" s="446"/>
      <c r="AO47" s="447"/>
      <c r="AP47" s="447"/>
      <c r="AQ47" s="447"/>
      <c r="AR47" s="447"/>
      <c r="AS47" s="448"/>
    </row>
    <row r="48" spans="2:47" ht="23.25" x14ac:dyDescent="0.35">
      <c r="B48" s="454"/>
      <c r="C48" s="454"/>
      <c r="D48" s="455"/>
      <c r="E48" s="421" t="s">
        <v>167</v>
      </c>
      <c r="F48" s="422"/>
      <c r="G48" s="422"/>
      <c r="H48" s="422"/>
      <c r="I48" s="423"/>
      <c r="J48" s="73" t="s">
        <v>529</v>
      </c>
      <c r="K48" s="74" t="s">
        <v>529</v>
      </c>
      <c r="L48" s="74" t="s">
        <v>529</v>
      </c>
      <c r="M48" s="74" t="s">
        <v>529</v>
      </c>
      <c r="N48" s="74" t="s">
        <v>529</v>
      </c>
      <c r="O48" s="75" t="s">
        <v>529</v>
      </c>
      <c r="P48" s="73" t="s">
        <v>529</v>
      </c>
      <c r="Q48" s="74" t="s">
        <v>529</v>
      </c>
      <c r="R48" s="74" t="s">
        <v>529</v>
      </c>
      <c r="S48" s="74" t="s">
        <v>529</v>
      </c>
      <c r="T48" s="74" t="s">
        <v>529</v>
      </c>
      <c r="U48" s="75" t="s">
        <v>529</v>
      </c>
      <c r="V48" s="271" t="s">
        <v>529</v>
      </c>
      <c r="W48" s="280" t="s">
        <v>529</v>
      </c>
      <c r="X48" s="65" t="s">
        <v>529</v>
      </c>
      <c r="Y48" s="65" t="s">
        <v>529</v>
      </c>
      <c r="Z48" s="65" t="s">
        <v>529</v>
      </c>
      <c r="AA48" s="66" t="s">
        <v>529</v>
      </c>
      <c r="AB48" s="50" t="s">
        <v>529</v>
      </c>
      <c r="AC48" s="51" t="s">
        <v>529</v>
      </c>
      <c r="AD48" s="51" t="s">
        <v>529</v>
      </c>
      <c r="AE48" s="51" t="s">
        <v>529</v>
      </c>
      <c r="AF48" s="51" t="s">
        <v>529</v>
      </c>
      <c r="AG48" s="52" t="s">
        <v>529</v>
      </c>
      <c r="AH48" s="53" t="s">
        <v>529</v>
      </c>
      <c r="AI48" s="54" t="s">
        <v>529</v>
      </c>
      <c r="AJ48" s="54" t="s">
        <v>529</v>
      </c>
      <c r="AK48" s="54" t="s">
        <v>529</v>
      </c>
      <c r="AL48" s="54" t="s">
        <v>529</v>
      </c>
    </row>
    <row r="49" spans="2:38" ht="15.75" x14ac:dyDescent="0.25">
      <c r="B49" s="454"/>
      <c r="C49" s="454"/>
      <c r="D49" s="455"/>
      <c r="E49" s="424"/>
      <c r="F49" s="431"/>
      <c r="G49" s="431"/>
      <c r="H49" s="431"/>
      <c r="I49" s="426"/>
      <c r="J49" s="76" t="s">
        <v>529</v>
      </c>
      <c r="K49" s="77" t="s">
        <v>529</v>
      </c>
      <c r="L49" s="77" t="s">
        <v>529</v>
      </c>
      <c r="M49" s="77" t="s">
        <v>529</v>
      </c>
      <c r="N49" s="77" t="s">
        <v>529</v>
      </c>
      <c r="O49" s="78" t="s">
        <v>529</v>
      </c>
      <c r="P49" s="76" t="s">
        <v>529</v>
      </c>
      <c r="Q49" s="77" t="s">
        <v>529</v>
      </c>
      <c r="R49" s="77" t="s">
        <v>529</v>
      </c>
      <c r="S49" s="77" t="s">
        <v>529</v>
      </c>
      <c r="T49" s="77" t="s">
        <v>529</v>
      </c>
      <c r="U49" s="78" t="s">
        <v>529</v>
      </c>
      <c r="V49" s="274" t="s">
        <v>529</v>
      </c>
      <c r="W49" s="275" t="s">
        <v>529</v>
      </c>
      <c r="X49" s="68" t="s">
        <v>529</v>
      </c>
      <c r="Y49" s="68" t="s">
        <v>529</v>
      </c>
      <c r="Z49" s="68" t="s">
        <v>529</v>
      </c>
      <c r="AA49" s="69" t="s">
        <v>529</v>
      </c>
      <c r="AB49" s="55" t="s">
        <v>529</v>
      </c>
      <c r="AC49" s="56" t="s">
        <v>529</v>
      </c>
      <c r="AD49" s="56" t="s">
        <v>529</v>
      </c>
      <c r="AE49" s="56" t="s">
        <v>529</v>
      </c>
      <c r="AF49" s="56" t="s">
        <v>529</v>
      </c>
      <c r="AG49" s="57" t="s">
        <v>529</v>
      </c>
      <c r="AH49" s="58" t="s">
        <v>529</v>
      </c>
      <c r="AI49" s="59" t="s">
        <v>529</v>
      </c>
      <c r="AJ49" s="59" t="s">
        <v>529</v>
      </c>
      <c r="AK49" s="59" t="s">
        <v>529</v>
      </c>
      <c r="AL49" s="59" t="s">
        <v>529</v>
      </c>
    </row>
    <row r="50" spans="2:38" ht="15.75" x14ac:dyDescent="0.25">
      <c r="B50" s="454"/>
      <c r="C50" s="454"/>
      <c r="D50" s="455"/>
      <c r="E50" s="424"/>
      <c r="F50" s="431"/>
      <c r="G50" s="431"/>
      <c r="H50" s="431"/>
      <c r="I50" s="426"/>
      <c r="J50" s="76" t="s">
        <v>529</v>
      </c>
      <c r="K50" s="77" t="s">
        <v>529</v>
      </c>
      <c r="L50" s="77" t="s">
        <v>529</v>
      </c>
      <c r="M50" s="77" t="s">
        <v>529</v>
      </c>
      <c r="N50" s="77" t="s">
        <v>529</v>
      </c>
      <c r="O50" s="78" t="s">
        <v>529</v>
      </c>
      <c r="P50" s="76" t="s">
        <v>529</v>
      </c>
      <c r="Q50" s="77" t="s">
        <v>529</v>
      </c>
      <c r="R50" s="77" t="s">
        <v>529</v>
      </c>
      <c r="S50" s="77" t="s">
        <v>529</v>
      </c>
      <c r="T50" s="77" t="s">
        <v>529</v>
      </c>
      <c r="U50" s="78" t="s">
        <v>529</v>
      </c>
      <c r="V50" s="274" t="s">
        <v>529</v>
      </c>
      <c r="W50" s="275" t="s">
        <v>529</v>
      </c>
      <c r="X50" s="68" t="s">
        <v>529</v>
      </c>
      <c r="Y50" s="68" t="s">
        <v>529</v>
      </c>
      <c r="Z50" s="68" t="s">
        <v>529</v>
      </c>
      <c r="AA50" s="69" t="s">
        <v>529</v>
      </c>
      <c r="AB50" s="55" t="s">
        <v>529</v>
      </c>
      <c r="AC50" s="56" t="s">
        <v>529</v>
      </c>
      <c r="AD50" s="56" t="s">
        <v>529</v>
      </c>
      <c r="AE50" s="56" t="s">
        <v>529</v>
      </c>
      <c r="AF50" s="56" t="s">
        <v>529</v>
      </c>
      <c r="AG50" s="57" t="s">
        <v>529</v>
      </c>
      <c r="AH50" s="58" t="s">
        <v>529</v>
      </c>
      <c r="AI50" s="59" t="s">
        <v>529</v>
      </c>
      <c r="AJ50" s="59" t="s">
        <v>529</v>
      </c>
      <c r="AK50" s="59" t="s">
        <v>529</v>
      </c>
      <c r="AL50" s="59" t="s">
        <v>529</v>
      </c>
    </row>
    <row r="51" spans="2:38" ht="15.75" x14ac:dyDescent="0.25">
      <c r="B51" s="454"/>
      <c r="C51" s="454"/>
      <c r="D51" s="455"/>
      <c r="E51" s="427"/>
      <c r="F51" s="431"/>
      <c r="G51" s="431"/>
      <c r="H51" s="431"/>
      <c r="I51" s="426"/>
      <c r="J51" s="76" t="s">
        <v>529</v>
      </c>
      <c r="K51" s="77" t="s">
        <v>529</v>
      </c>
      <c r="L51" s="77" t="s">
        <v>529</v>
      </c>
      <c r="M51" s="77" t="s">
        <v>529</v>
      </c>
      <c r="N51" s="77" t="s">
        <v>529</v>
      </c>
      <c r="O51" s="78" t="s">
        <v>529</v>
      </c>
      <c r="P51" s="76" t="s">
        <v>529</v>
      </c>
      <c r="Q51" s="77" t="s">
        <v>529</v>
      </c>
      <c r="R51" s="77" t="s">
        <v>529</v>
      </c>
      <c r="S51" s="77" t="s">
        <v>529</v>
      </c>
      <c r="T51" s="77" t="s">
        <v>529</v>
      </c>
      <c r="U51" s="78" t="s">
        <v>529</v>
      </c>
      <c r="V51" s="274" t="s">
        <v>529</v>
      </c>
      <c r="W51" s="275" t="s">
        <v>529</v>
      </c>
      <c r="X51" s="68" t="s">
        <v>529</v>
      </c>
      <c r="Y51" s="68" t="s">
        <v>529</v>
      </c>
      <c r="Z51" s="68" t="s">
        <v>529</v>
      </c>
      <c r="AA51" s="69" t="s">
        <v>529</v>
      </c>
      <c r="AB51" s="55" t="s">
        <v>529</v>
      </c>
      <c r="AC51" s="56" t="s">
        <v>529</v>
      </c>
      <c r="AD51" s="56" t="s">
        <v>529</v>
      </c>
      <c r="AE51" s="56" t="s">
        <v>529</v>
      </c>
      <c r="AF51" s="56" t="s">
        <v>529</v>
      </c>
      <c r="AG51" s="57" t="s">
        <v>529</v>
      </c>
      <c r="AH51" s="58" t="s">
        <v>529</v>
      </c>
      <c r="AI51" s="59" t="s">
        <v>529</v>
      </c>
      <c r="AJ51" s="59" t="s">
        <v>529</v>
      </c>
      <c r="AK51" s="59" t="s">
        <v>529</v>
      </c>
      <c r="AL51" s="59" t="s">
        <v>529</v>
      </c>
    </row>
    <row r="52" spans="2:38" ht="15.75" x14ac:dyDescent="0.25">
      <c r="B52" s="454"/>
      <c r="C52" s="454"/>
      <c r="D52" s="455"/>
      <c r="E52" s="427"/>
      <c r="F52" s="431"/>
      <c r="G52" s="431"/>
      <c r="H52" s="431"/>
      <c r="I52" s="426"/>
      <c r="J52" s="76" t="s">
        <v>529</v>
      </c>
      <c r="K52" s="77" t="s">
        <v>529</v>
      </c>
      <c r="L52" s="77" t="s">
        <v>529</v>
      </c>
      <c r="M52" s="77" t="s">
        <v>529</v>
      </c>
      <c r="N52" s="77" t="s">
        <v>529</v>
      </c>
      <c r="O52" s="78" t="s">
        <v>529</v>
      </c>
      <c r="P52" s="76" t="s">
        <v>529</v>
      </c>
      <c r="Q52" s="77" t="s">
        <v>529</v>
      </c>
      <c r="R52" s="77" t="s">
        <v>529</v>
      </c>
      <c r="S52" s="77" t="s">
        <v>529</v>
      </c>
      <c r="T52" s="77" t="s">
        <v>529</v>
      </c>
      <c r="U52" s="78" t="s">
        <v>529</v>
      </c>
      <c r="V52" s="274" t="s">
        <v>529</v>
      </c>
      <c r="W52" s="275" t="s">
        <v>529</v>
      </c>
      <c r="X52" s="68" t="s">
        <v>529</v>
      </c>
      <c r="Y52" s="68" t="s">
        <v>529</v>
      </c>
      <c r="Z52" s="68" t="s">
        <v>529</v>
      </c>
      <c r="AA52" s="69" t="s">
        <v>529</v>
      </c>
      <c r="AB52" s="55" t="s">
        <v>529</v>
      </c>
      <c r="AC52" s="56" t="s">
        <v>529</v>
      </c>
      <c r="AD52" s="56" t="s">
        <v>529</v>
      </c>
      <c r="AE52" s="56" t="s">
        <v>529</v>
      </c>
      <c r="AF52" s="56" t="s">
        <v>529</v>
      </c>
      <c r="AG52" s="57" t="s">
        <v>529</v>
      </c>
      <c r="AH52" s="58" t="s">
        <v>529</v>
      </c>
      <c r="AI52" s="59" t="s">
        <v>529</v>
      </c>
      <c r="AJ52" s="59" t="s">
        <v>529</v>
      </c>
      <c r="AK52" s="59" t="s">
        <v>529</v>
      </c>
      <c r="AL52" s="59" t="s">
        <v>529</v>
      </c>
    </row>
    <row r="53" spans="2:38" ht="5.25" customHeight="1" x14ac:dyDescent="0.25">
      <c r="B53" s="454"/>
      <c r="C53" s="454"/>
      <c r="D53" s="455"/>
      <c r="E53" s="427"/>
      <c r="F53" s="431"/>
      <c r="G53" s="431"/>
      <c r="H53" s="431"/>
      <c r="I53" s="426"/>
      <c r="J53" s="76" t="s">
        <v>529</v>
      </c>
      <c r="K53" s="77" t="s">
        <v>529</v>
      </c>
      <c r="L53" s="77" t="s">
        <v>529</v>
      </c>
      <c r="M53" s="77" t="s">
        <v>529</v>
      </c>
      <c r="N53" s="77" t="s">
        <v>529</v>
      </c>
      <c r="O53" s="78" t="s">
        <v>529</v>
      </c>
      <c r="P53" s="76" t="s">
        <v>529</v>
      </c>
      <c r="Q53" s="77" t="s">
        <v>529</v>
      </c>
      <c r="R53" s="77" t="s">
        <v>529</v>
      </c>
      <c r="S53" s="77" t="s">
        <v>529</v>
      </c>
      <c r="T53" s="77" t="s">
        <v>529</v>
      </c>
      <c r="U53" s="78" t="s">
        <v>529</v>
      </c>
      <c r="V53" s="274" t="s">
        <v>529</v>
      </c>
      <c r="W53" s="275" t="s">
        <v>529</v>
      </c>
      <c r="X53" s="68" t="s">
        <v>529</v>
      </c>
      <c r="Y53" s="68" t="s">
        <v>529</v>
      </c>
      <c r="Z53" s="68" t="s">
        <v>529</v>
      </c>
      <c r="AA53" s="69" t="s">
        <v>529</v>
      </c>
      <c r="AB53" s="55" t="s">
        <v>529</v>
      </c>
      <c r="AC53" s="56" t="s">
        <v>529</v>
      </c>
      <c r="AD53" s="56" t="s">
        <v>529</v>
      </c>
      <c r="AE53" s="56" t="s">
        <v>529</v>
      </c>
      <c r="AF53" s="56" t="s">
        <v>529</v>
      </c>
      <c r="AG53" s="57" t="s">
        <v>529</v>
      </c>
      <c r="AH53" s="58" t="s">
        <v>529</v>
      </c>
      <c r="AI53" s="59" t="s">
        <v>529</v>
      </c>
      <c r="AJ53" s="59" t="s">
        <v>529</v>
      </c>
      <c r="AK53" s="59" t="s">
        <v>529</v>
      </c>
      <c r="AL53" s="59" t="s">
        <v>529</v>
      </c>
    </row>
    <row r="54" spans="2:38" ht="3" hidden="1" customHeight="1" x14ac:dyDescent="0.25">
      <c r="B54" s="454"/>
      <c r="C54" s="454"/>
      <c r="D54" s="455"/>
      <c r="E54" s="427"/>
      <c r="F54" s="431"/>
      <c r="G54" s="431"/>
      <c r="H54" s="431"/>
      <c r="I54" s="426"/>
      <c r="J54" s="76" t="s">
        <v>529</v>
      </c>
      <c r="K54" s="77" t="s">
        <v>529</v>
      </c>
      <c r="L54" s="77" t="s">
        <v>529</v>
      </c>
      <c r="M54" s="77" t="s">
        <v>529</v>
      </c>
      <c r="N54" s="77" t="s">
        <v>529</v>
      </c>
      <c r="O54" s="78" t="s">
        <v>529</v>
      </c>
      <c r="P54" s="76" t="s">
        <v>529</v>
      </c>
      <c r="Q54" s="77" t="s">
        <v>529</v>
      </c>
      <c r="R54" s="77" t="s">
        <v>529</v>
      </c>
      <c r="S54" s="77" t="s">
        <v>529</v>
      </c>
      <c r="T54" s="77" t="s">
        <v>529</v>
      </c>
      <c r="U54" s="78" t="s">
        <v>529</v>
      </c>
      <c r="V54" s="274" t="s">
        <v>529</v>
      </c>
      <c r="W54" s="275" t="s">
        <v>529</v>
      </c>
      <c r="X54" s="68" t="s">
        <v>529</v>
      </c>
      <c r="Y54" s="68" t="s">
        <v>529</v>
      </c>
      <c r="Z54" s="68" t="s">
        <v>529</v>
      </c>
      <c r="AA54" s="69" t="s">
        <v>529</v>
      </c>
      <c r="AB54" s="55" t="s">
        <v>529</v>
      </c>
      <c r="AC54" s="56" t="s">
        <v>529</v>
      </c>
      <c r="AD54" s="56" t="s">
        <v>529</v>
      </c>
      <c r="AE54" s="56" t="s">
        <v>529</v>
      </c>
      <c r="AF54" s="56" t="s">
        <v>529</v>
      </c>
      <c r="AG54" s="57" t="s">
        <v>529</v>
      </c>
      <c r="AH54" s="58" t="s">
        <v>529</v>
      </c>
      <c r="AI54" s="59" t="s">
        <v>529</v>
      </c>
      <c r="AJ54" s="59" t="s">
        <v>529</v>
      </c>
      <c r="AK54" s="59" t="s">
        <v>529</v>
      </c>
      <c r="AL54" s="59" t="s">
        <v>529</v>
      </c>
    </row>
    <row r="55" spans="2:38" ht="15.75" hidden="1" x14ac:dyDescent="0.25">
      <c r="B55" s="454"/>
      <c r="C55" s="454"/>
      <c r="D55" s="455"/>
      <c r="E55" s="427"/>
      <c r="F55" s="431"/>
      <c r="G55" s="431"/>
      <c r="H55" s="431"/>
      <c r="I55" s="426"/>
      <c r="J55" s="76" t="s">
        <v>529</v>
      </c>
      <c r="K55" s="77" t="s">
        <v>529</v>
      </c>
      <c r="L55" s="77" t="s">
        <v>529</v>
      </c>
      <c r="M55" s="77" t="s">
        <v>529</v>
      </c>
      <c r="N55" s="77" t="s">
        <v>529</v>
      </c>
      <c r="O55" s="78" t="s">
        <v>529</v>
      </c>
      <c r="P55" s="76" t="s">
        <v>529</v>
      </c>
      <c r="Q55" s="77" t="s">
        <v>529</v>
      </c>
      <c r="R55" s="77" t="s">
        <v>529</v>
      </c>
      <c r="S55" s="77" t="s">
        <v>529</v>
      </c>
      <c r="T55" s="77" t="s">
        <v>529</v>
      </c>
      <c r="U55" s="78" t="s">
        <v>529</v>
      </c>
      <c r="V55" s="274" t="s">
        <v>529</v>
      </c>
      <c r="W55" s="275" t="s">
        <v>529</v>
      </c>
      <c r="X55" s="68" t="s">
        <v>529</v>
      </c>
      <c r="Y55" s="68" t="s">
        <v>529</v>
      </c>
      <c r="Z55" s="68" t="s">
        <v>529</v>
      </c>
      <c r="AA55" s="69" t="s">
        <v>529</v>
      </c>
      <c r="AB55" s="55" t="s">
        <v>529</v>
      </c>
      <c r="AC55" s="56" t="s">
        <v>529</v>
      </c>
      <c r="AD55" s="56" t="s">
        <v>529</v>
      </c>
      <c r="AE55" s="56" t="s">
        <v>529</v>
      </c>
      <c r="AF55" s="56" t="s">
        <v>529</v>
      </c>
      <c r="AG55" s="57" t="s">
        <v>529</v>
      </c>
      <c r="AH55" s="58" t="s">
        <v>529</v>
      </c>
      <c r="AI55" s="59" t="s">
        <v>529</v>
      </c>
      <c r="AJ55" s="59" t="s">
        <v>529</v>
      </c>
      <c r="AK55" s="59" t="s">
        <v>529</v>
      </c>
      <c r="AL55" s="59" t="s">
        <v>529</v>
      </c>
    </row>
    <row r="56" spans="2:38" ht="15.75" hidden="1" x14ac:dyDescent="0.25">
      <c r="B56" s="454"/>
      <c r="C56" s="454"/>
      <c r="D56" s="455"/>
      <c r="E56" s="427"/>
      <c r="F56" s="431"/>
      <c r="G56" s="431"/>
      <c r="H56" s="431"/>
      <c r="I56" s="426"/>
      <c r="J56" s="76" t="s">
        <v>529</v>
      </c>
      <c r="K56" s="77" t="s">
        <v>529</v>
      </c>
      <c r="L56" s="77" t="s">
        <v>529</v>
      </c>
      <c r="M56" s="77" t="s">
        <v>529</v>
      </c>
      <c r="N56" s="77" t="s">
        <v>529</v>
      </c>
      <c r="O56" s="78" t="s">
        <v>529</v>
      </c>
      <c r="P56" s="76" t="s">
        <v>529</v>
      </c>
      <c r="Q56" s="77" t="s">
        <v>529</v>
      </c>
      <c r="R56" s="77" t="s">
        <v>529</v>
      </c>
      <c r="S56" s="77" t="s">
        <v>529</v>
      </c>
      <c r="T56" s="77" t="s">
        <v>529</v>
      </c>
      <c r="U56" s="78" t="s">
        <v>529</v>
      </c>
      <c r="V56" s="274" t="s">
        <v>529</v>
      </c>
      <c r="W56" s="275" t="s">
        <v>529</v>
      </c>
      <c r="X56" s="68" t="s">
        <v>529</v>
      </c>
      <c r="Y56" s="68" t="s">
        <v>529</v>
      </c>
      <c r="Z56" s="68" t="s">
        <v>529</v>
      </c>
      <c r="AA56" s="69" t="s">
        <v>529</v>
      </c>
      <c r="AB56" s="55" t="s">
        <v>529</v>
      </c>
      <c r="AC56" s="56" t="s">
        <v>529</v>
      </c>
      <c r="AD56" s="56" t="s">
        <v>529</v>
      </c>
      <c r="AE56" s="56" t="s">
        <v>529</v>
      </c>
      <c r="AF56" s="56" t="s">
        <v>529</v>
      </c>
      <c r="AG56" s="57" t="s">
        <v>529</v>
      </c>
      <c r="AH56" s="58" t="s">
        <v>529</v>
      </c>
      <c r="AI56" s="59" t="s">
        <v>529</v>
      </c>
      <c r="AJ56" s="59" t="s">
        <v>529</v>
      </c>
      <c r="AK56" s="59" t="s">
        <v>529</v>
      </c>
      <c r="AL56" s="59" t="s">
        <v>529</v>
      </c>
    </row>
    <row r="57" spans="2:38" ht="16.5" thickBot="1" x14ac:dyDescent="0.3">
      <c r="B57" s="454"/>
      <c r="C57" s="454"/>
      <c r="D57" s="455"/>
      <c r="E57" s="428"/>
      <c r="F57" s="429"/>
      <c r="G57" s="429"/>
      <c r="H57" s="429"/>
      <c r="I57" s="430"/>
      <c r="J57" s="79" t="s">
        <v>529</v>
      </c>
      <c r="K57" s="80" t="s">
        <v>529</v>
      </c>
      <c r="L57" s="80" t="s">
        <v>529</v>
      </c>
      <c r="M57" s="80" t="s">
        <v>529</v>
      </c>
      <c r="N57" s="80" t="s">
        <v>529</v>
      </c>
      <c r="O57" s="81" t="s">
        <v>529</v>
      </c>
      <c r="P57" s="79" t="s">
        <v>529</v>
      </c>
      <c r="Q57" s="80" t="s">
        <v>529</v>
      </c>
      <c r="R57" s="80" t="s">
        <v>529</v>
      </c>
      <c r="S57" s="80" t="s">
        <v>529</v>
      </c>
      <c r="T57" s="80" t="s">
        <v>529</v>
      </c>
      <c r="U57" s="81" t="s">
        <v>529</v>
      </c>
      <c r="V57" s="277" t="s">
        <v>529</v>
      </c>
      <c r="W57" s="278" t="s">
        <v>529</v>
      </c>
      <c r="X57" s="71" t="s">
        <v>529</v>
      </c>
      <c r="Y57" s="71" t="s">
        <v>529</v>
      </c>
      <c r="Z57" s="71" t="s">
        <v>529</v>
      </c>
      <c r="AA57" s="72" t="s">
        <v>529</v>
      </c>
      <c r="AB57" s="60" t="s">
        <v>529</v>
      </c>
      <c r="AC57" s="61" t="s">
        <v>529</v>
      </c>
      <c r="AD57" s="61" t="s">
        <v>529</v>
      </c>
      <c r="AE57" s="61" t="s">
        <v>529</v>
      </c>
      <c r="AF57" s="61" t="s">
        <v>529</v>
      </c>
      <c r="AG57" s="62" t="s">
        <v>529</v>
      </c>
      <c r="AH57" s="58" t="s">
        <v>529</v>
      </c>
      <c r="AI57" s="59" t="s">
        <v>529</v>
      </c>
      <c r="AJ57" s="59" t="s">
        <v>529</v>
      </c>
      <c r="AK57" s="59" t="s">
        <v>529</v>
      </c>
      <c r="AL57" s="59" t="s">
        <v>529</v>
      </c>
    </row>
    <row r="58" spans="2:38" ht="15" customHeight="1" x14ac:dyDescent="0.25">
      <c r="J58" s="421" t="s">
        <v>168</v>
      </c>
      <c r="K58" s="422"/>
      <c r="L58" s="422"/>
      <c r="M58" s="422"/>
      <c r="N58" s="422"/>
      <c r="O58" s="423"/>
      <c r="P58" s="421" t="s">
        <v>169</v>
      </c>
      <c r="Q58" s="422"/>
      <c r="R58" s="422"/>
      <c r="S58" s="422"/>
      <c r="T58" s="422"/>
      <c r="U58" s="423"/>
      <c r="V58" s="421" t="s">
        <v>170</v>
      </c>
      <c r="W58" s="422"/>
      <c r="X58" s="422"/>
      <c r="Y58" s="422"/>
      <c r="Z58" s="422"/>
      <c r="AA58" s="423"/>
      <c r="AB58" s="421" t="s">
        <v>171</v>
      </c>
      <c r="AC58" s="450"/>
      <c r="AD58" s="422"/>
      <c r="AE58" s="422"/>
      <c r="AF58" s="422"/>
      <c r="AG58" s="422"/>
      <c r="AH58" s="421" t="s">
        <v>172</v>
      </c>
      <c r="AI58" s="422"/>
      <c r="AJ58" s="422"/>
      <c r="AK58" s="422"/>
      <c r="AL58" s="423"/>
    </row>
    <row r="59" spans="2:38" ht="15" customHeight="1" x14ac:dyDescent="0.25">
      <c r="J59" s="427"/>
      <c r="K59" s="431"/>
      <c r="L59" s="431"/>
      <c r="M59" s="431"/>
      <c r="N59" s="431"/>
      <c r="O59" s="426"/>
      <c r="P59" s="427"/>
      <c r="Q59" s="431"/>
      <c r="R59" s="431"/>
      <c r="S59" s="431"/>
      <c r="T59" s="431"/>
      <c r="U59" s="426"/>
      <c r="V59" s="427"/>
      <c r="W59" s="431"/>
      <c r="X59" s="431"/>
      <c r="Y59" s="431"/>
      <c r="Z59" s="431"/>
      <c r="AA59" s="426"/>
      <c r="AB59" s="427"/>
      <c r="AC59" s="431"/>
      <c r="AD59" s="431"/>
      <c r="AE59" s="431"/>
      <c r="AF59" s="431"/>
      <c r="AG59" s="431"/>
      <c r="AH59" s="424"/>
      <c r="AI59" s="425"/>
      <c r="AJ59" s="425"/>
      <c r="AK59" s="425"/>
      <c r="AL59" s="426"/>
    </row>
    <row r="60" spans="2:38" ht="15" customHeight="1" x14ac:dyDescent="0.25">
      <c r="J60" s="427"/>
      <c r="K60" s="431"/>
      <c r="L60" s="431"/>
      <c r="M60" s="431"/>
      <c r="N60" s="431"/>
      <c r="O60" s="426"/>
      <c r="P60" s="427"/>
      <c r="Q60" s="431"/>
      <c r="R60" s="431"/>
      <c r="S60" s="431"/>
      <c r="T60" s="431"/>
      <c r="U60" s="426"/>
      <c r="V60" s="427"/>
      <c r="W60" s="431"/>
      <c r="X60" s="431"/>
      <c r="Y60" s="431"/>
      <c r="Z60" s="431"/>
      <c r="AA60" s="426"/>
      <c r="AB60" s="427"/>
      <c r="AC60" s="431"/>
      <c r="AD60" s="431"/>
      <c r="AE60" s="431"/>
      <c r="AF60" s="431"/>
      <c r="AG60" s="431"/>
      <c r="AH60" s="424"/>
      <c r="AI60" s="425"/>
      <c r="AJ60" s="425"/>
      <c r="AK60" s="425"/>
      <c r="AL60" s="426"/>
    </row>
    <row r="61" spans="2:38" ht="15" customHeight="1" x14ac:dyDescent="0.25">
      <c r="J61" s="427"/>
      <c r="K61" s="431"/>
      <c r="L61" s="431"/>
      <c r="M61" s="431"/>
      <c r="N61" s="431"/>
      <c r="O61" s="426"/>
      <c r="P61" s="427"/>
      <c r="Q61" s="431"/>
      <c r="R61" s="431"/>
      <c r="S61" s="431"/>
      <c r="T61" s="431"/>
      <c r="U61" s="426"/>
      <c r="V61" s="427"/>
      <c r="W61" s="431"/>
      <c r="X61" s="431"/>
      <c r="Y61" s="431"/>
      <c r="Z61" s="431"/>
      <c r="AA61" s="426"/>
      <c r="AB61" s="427"/>
      <c r="AC61" s="431"/>
      <c r="AD61" s="431"/>
      <c r="AE61" s="431"/>
      <c r="AF61" s="431"/>
      <c r="AG61" s="431"/>
      <c r="AH61" s="427"/>
      <c r="AI61" s="425"/>
      <c r="AJ61" s="425"/>
      <c r="AK61" s="425"/>
      <c r="AL61" s="426"/>
    </row>
    <row r="62" spans="2:38" ht="15" customHeight="1" x14ac:dyDescent="0.25">
      <c r="J62" s="427"/>
      <c r="K62" s="431"/>
      <c r="L62" s="431"/>
      <c r="M62" s="431"/>
      <c r="N62" s="431"/>
      <c r="O62" s="426"/>
      <c r="P62" s="427"/>
      <c r="Q62" s="431"/>
      <c r="R62" s="431"/>
      <c r="S62" s="431"/>
      <c r="T62" s="431"/>
      <c r="U62" s="426"/>
      <c r="V62" s="427"/>
      <c r="W62" s="431"/>
      <c r="X62" s="431"/>
      <c r="Y62" s="431"/>
      <c r="Z62" s="431"/>
      <c r="AA62" s="426"/>
      <c r="AB62" s="427"/>
      <c r="AC62" s="431"/>
      <c r="AD62" s="431"/>
      <c r="AE62" s="431"/>
      <c r="AF62" s="431"/>
      <c r="AG62" s="431"/>
      <c r="AH62" s="427"/>
      <c r="AI62" s="425"/>
      <c r="AJ62" s="425"/>
      <c r="AK62" s="425"/>
      <c r="AL62" s="426"/>
    </row>
    <row r="63" spans="2:38" ht="28.5" customHeight="1" thickBot="1" x14ac:dyDescent="0.3">
      <c r="J63" s="428"/>
      <c r="K63" s="429"/>
      <c r="L63" s="429"/>
      <c r="M63" s="429"/>
      <c r="N63" s="429"/>
      <c r="O63" s="430"/>
      <c r="P63" s="428"/>
      <c r="Q63" s="429"/>
      <c r="R63" s="429"/>
      <c r="S63" s="429"/>
      <c r="T63" s="429"/>
      <c r="U63" s="430"/>
      <c r="V63" s="428"/>
      <c r="W63" s="429"/>
      <c r="X63" s="429"/>
      <c r="Y63" s="429"/>
      <c r="Z63" s="429"/>
      <c r="AA63" s="430"/>
      <c r="AB63" s="428"/>
      <c r="AC63" s="429"/>
      <c r="AD63" s="429"/>
      <c r="AE63" s="429"/>
      <c r="AF63" s="429"/>
      <c r="AG63" s="429"/>
      <c r="AH63" s="428"/>
      <c r="AI63" s="429"/>
      <c r="AJ63" s="429"/>
      <c r="AK63" s="429"/>
      <c r="AL63" s="430"/>
    </row>
  </sheetData>
  <mergeCells count="22">
    <mergeCell ref="B4:I6"/>
    <mergeCell ref="J4:AL6"/>
    <mergeCell ref="AT4:AU6"/>
    <mergeCell ref="B8:D57"/>
    <mergeCell ref="E8:I17"/>
    <mergeCell ref="AN8:AS17"/>
    <mergeCell ref="AT8:AU14"/>
    <mergeCell ref="E18:I27"/>
    <mergeCell ref="AN18:AS27"/>
    <mergeCell ref="AT18:AU27"/>
    <mergeCell ref="AH58:AL63"/>
    <mergeCell ref="E28:I37"/>
    <mergeCell ref="AN28:AS37"/>
    <mergeCell ref="AT28:AU35"/>
    <mergeCell ref="E38:I47"/>
    <mergeCell ref="AN38:AS47"/>
    <mergeCell ref="AT38:AU44"/>
    <mergeCell ref="E48:I57"/>
    <mergeCell ref="J58:O63"/>
    <mergeCell ref="P58:U63"/>
    <mergeCell ref="V58:AA63"/>
    <mergeCell ref="AB58:AG6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E9D45-5DD1-467B-A6AD-0C1005509533}">
  <sheetPr>
    <tabColor rgb="FFFF0000"/>
  </sheetPr>
  <dimension ref="A1:JS59"/>
  <sheetViews>
    <sheetView topLeftCell="A49" zoomScale="71" zoomScaleNormal="71" workbookViewId="0">
      <selection activeCell="A50" sqref="A50:A54"/>
    </sheetView>
  </sheetViews>
  <sheetFormatPr baseColWidth="10" defaultColWidth="11.42578125" defaultRowHeight="15" x14ac:dyDescent="0.25"/>
  <cols>
    <col min="1" max="2" width="18.42578125" style="82" customWidth="1"/>
    <col min="3" max="3" width="15.5703125" customWidth="1"/>
    <col min="4" max="4" width="27.5703125" style="82" customWidth="1"/>
    <col min="5" max="5" width="18" style="265" customWidth="1"/>
    <col min="6" max="6" width="40.140625" customWidth="1"/>
    <col min="7" max="7" width="20.42578125" customWidth="1"/>
    <col min="8" max="8" width="10.42578125" style="266" customWidth="1"/>
    <col min="9" max="9" width="11.42578125" style="266" customWidth="1"/>
    <col min="10" max="10" width="10.140625" style="267" customWidth="1"/>
    <col min="11" max="11" width="11.42578125" style="266" customWidth="1"/>
    <col min="12" max="12" width="10.85546875" style="266" customWidth="1"/>
    <col min="13" max="13" width="18.28515625" style="266" bestFit="1" customWidth="1"/>
    <col min="14" max="14" width="18.28515625" bestFit="1" customWidth="1"/>
    <col min="15" max="15" width="32.85546875" customWidth="1"/>
    <col min="16" max="16" width="16.5703125" customWidth="1"/>
    <col min="17" max="18" width="14.28515625" customWidth="1"/>
    <col min="19" max="19" width="17.85546875" customWidth="1"/>
    <col min="20" max="20" width="15.140625" customWidth="1"/>
    <col min="21" max="21" width="16.140625" customWidth="1"/>
    <col min="22" max="177" width="11.42578125" style="7"/>
  </cols>
  <sheetData>
    <row r="1" spans="1:279" s="249" customFormat="1" ht="16.5" customHeight="1" x14ac:dyDescent="0.3">
      <c r="A1" s="377"/>
      <c r="B1" s="378"/>
      <c r="C1" s="378"/>
      <c r="D1" s="511" t="s">
        <v>535</v>
      </c>
      <c r="E1" s="511"/>
      <c r="F1" s="511"/>
      <c r="G1" s="511"/>
      <c r="H1" s="511"/>
      <c r="I1" s="511"/>
      <c r="J1" s="511"/>
      <c r="K1" s="511"/>
      <c r="L1" s="511"/>
      <c r="M1" s="511"/>
      <c r="N1" s="511"/>
      <c r="O1" s="511"/>
      <c r="P1" s="511"/>
      <c r="Q1" s="512"/>
      <c r="R1" s="270"/>
      <c r="S1" s="369" t="s">
        <v>67</v>
      </c>
      <c r="T1" s="369"/>
      <c r="U1" s="369"/>
      <c r="V1" s="248"/>
      <c r="W1" s="248"/>
      <c r="X1" s="248"/>
      <c r="Y1" s="248"/>
      <c r="Z1" s="248"/>
      <c r="AA1" s="248"/>
      <c r="AB1" s="248"/>
      <c r="AC1" s="248"/>
      <c r="AD1" s="248"/>
      <c r="AE1" s="248"/>
      <c r="AF1" s="248"/>
      <c r="AG1" s="248"/>
      <c r="AH1" s="248"/>
      <c r="AI1" s="248"/>
      <c r="AJ1" s="248"/>
      <c r="AK1" s="248"/>
      <c r="AL1" s="248"/>
      <c r="AM1" s="248"/>
      <c r="AN1" s="248"/>
      <c r="AO1" s="248"/>
      <c r="AP1" s="248"/>
      <c r="AQ1" s="248"/>
      <c r="AR1" s="248"/>
      <c r="AS1" s="248"/>
      <c r="AT1" s="248"/>
      <c r="AU1" s="248"/>
      <c r="AV1" s="248"/>
      <c r="AW1" s="248"/>
      <c r="AX1" s="248"/>
      <c r="AY1" s="248"/>
      <c r="AZ1" s="248"/>
      <c r="BA1" s="248"/>
      <c r="BB1" s="248"/>
      <c r="BC1" s="248"/>
      <c r="BD1" s="248"/>
      <c r="BE1" s="248"/>
      <c r="BF1" s="248"/>
      <c r="BG1" s="248"/>
      <c r="BH1" s="248"/>
      <c r="BI1" s="248"/>
      <c r="BJ1" s="248"/>
      <c r="BK1" s="248"/>
      <c r="BL1" s="248"/>
      <c r="BM1" s="248"/>
      <c r="BN1" s="248"/>
      <c r="BO1" s="248"/>
      <c r="BP1" s="248"/>
      <c r="BQ1" s="248"/>
      <c r="BR1" s="248"/>
      <c r="BS1" s="248"/>
      <c r="BT1" s="248"/>
      <c r="BU1" s="248"/>
      <c r="BV1" s="248"/>
      <c r="BW1" s="248"/>
      <c r="BX1" s="248"/>
      <c r="BY1" s="248"/>
      <c r="BZ1" s="248"/>
      <c r="CA1" s="248"/>
      <c r="CB1" s="248"/>
      <c r="CC1" s="248"/>
      <c r="CD1" s="248"/>
      <c r="CE1" s="248"/>
      <c r="CF1" s="248"/>
      <c r="CG1" s="248"/>
      <c r="CH1" s="248"/>
      <c r="CI1" s="248"/>
      <c r="CJ1" s="248"/>
      <c r="CK1" s="248"/>
      <c r="CL1" s="248"/>
      <c r="CM1" s="248"/>
      <c r="CN1" s="248"/>
      <c r="CO1" s="248"/>
      <c r="CP1" s="248"/>
      <c r="CQ1" s="248"/>
      <c r="CR1" s="248"/>
      <c r="CS1" s="248"/>
      <c r="CT1" s="248"/>
      <c r="CU1" s="248"/>
      <c r="CV1" s="248"/>
      <c r="CW1" s="248"/>
      <c r="CX1" s="248"/>
      <c r="CY1" s="248"/>
      <c r="CZ1" s="248"/>
      <c r="DA1" s="248"/>
      <c r="DB1" s="248"/>
      <c r="DC1" s="248"/>
      <c r="DD1" s="248"/>
      <c r="DE1" s="248"/>
      <c r="DF1" s="248"/>
      <c r="DG1" s="248"/>
      <c r="DH1" s="248"/>
      <c r="DI1" s="248"/>
      <c r="DJ1" s="248"/>
      <c r="DK1" s="248"/>
      <c r="DL1" s="248"/>
      <c r="DM1" s="248"/>
      <c r="DN1" s="248"/>
      <c r="DO1" s="248"/>
      <c r="DP1" s="248"/>
      <c r="DQ1" s="248"/>
      <c r="DR1" s="248"/>
      <c r="DS1" s="248"/>
      <c r="DT1" s="248"/>
      <c r="DU1" s="248"/>
      <c r="DV1" s="248"/>
      <c r="DW1" s="248"/>
      <c r="DX1" s="248"/>
      <c r="DY1" s="248"/>
      <c r="DZ1" s="248"/>
      <c r="EA1" s="248"/>
      <c r="EB1" s="248"/>
      <c r="EC1" s="248"/>
      <c r="ED1" s="248"/>
      <c r="EE1" s="248"/>
      <c r="EF1" s="248"/>
      <c r="EG1" s="248"/>
      <c r="EH1" s="248"/>
      <c r="EI1" s="248"/>
      <c r="EJ1" s="248"/>
      <c r="EK1" s="248"/>
      <c r="EL1" s="248"/>
      <c r="EM1" s="248"/>
      <c r="EN1" s="248"/>
      <c r="EO1" s="248"/>
      <c r="EP1" s="248"/>
      <c r="EQ1" s="248"/>
      <c r="ER1" s="248"/>
      <c r="ES1" s="248"/>
      <c r="ET1" s="248"/>
      <c r="EU1" s="248"/>
      <c r="EV1" s="248"/>
      <c r="EW1" s="248"/>
      <c r="EX1" s="248"/>
      <c r="EY1" s="248"/>
      <c r="EZ1" s="248"/>
      <c r="FA1" s="248"/>
      <c r="FB1" s="248"/>
      <c r="FC1" s="248"/>
      <c r="FD1" s="248"/>
      <c r="FE1" s="248"/>
      <c r="FF1" s="248"/>
      <c r="FG1" s="248"/>
      <c r="FH1" s="248"/>
      <c r="FI1" s="248"/>
      <c r="FJ1" s="248"/>
      <c r="FK1" s="248"/>
      <c r="FL1" s="248"/>
      <c r="FM1" s="248"/>
      <c r="FN1" s="248"/>
      <c r="FO1" s="248"/>
      <c r="FP1" s="248"/>
      <c r="FQ1" s="248"/>
      <c r="FR1" s="248"/>
      <c r="FS1" s="248"/>
      <c r="FT1" s="248"/>
      <c r="FU1" s="248"/>
      <c r="FV1" s="248"/>
      <c r="FW1" s="248"/>
      <c r="FX1" s="248"/>
      <c r="FY1" s="248"/>
      <c r="FZ1" s="248"/>
      <c r="GA1" s="248"/>
      <c r="GB1" s="248"/>
      <c r="GC1" s="248"/>
      <c r="GD1" s="248"/>
      <c r="GE1" s="248"/>
      <c r="GF1" s="248"/>
      <c r="GG1" s="248"/>
      <c r="GH1" s="248"/>
      <c r="GI1" s="248"/>
      <c r="GJ1" s="248"/>
      <c r="GK1" s="248"/>
      <c r="GL1" s="248"/>
      <c r="GM1" s="248"/>
      <c r="GN1" s="248"/>
      <c r="GO1" s="248"/>
      <c r="GP1" s="248"/>
      <c r="GQ1" s="248"/>
      <c r="GR1" s="248"/>
      <c r="GS1" s="248"/>
      <c r="GT1" s="248"/>
      <c r="GU1" s="248"/>
      <c r="GV1" s="248"/>
      <c r="GW1" s="248"/>
      <c r="GX1" s="248"/>
      <c r="GY1" s="248"/>
      <c r="GZ1" s="248"/>
      <c r="HA1" s="248"/>
      <c r="HB1" s="248"/>
      <c r="HC1" s="248"/>
      <c r="HD1" s="248"/>
      <c r="HE1" s="248"/>
      <c r="HF1" s="248"/>
      <c r="HG1" s="248"/>
      <c r="HH1" s="248"/>
      <c r="HI1" s="248"/>
      <c r="HJ1" s="248"/>
      <c r="HK1" s="248"/>
      <c r="HL1" s="248"/>
      <c r="HM1" s="248"/>
      <c r="HN1" s="248"/>
      <c r="HO1" s="248"/>
      <c r="HP1" s="248"/>
      <c r="HQ1" s="248"/>
      <c r="HR1" s="248"/>
      <c r="HS1" s="248"/>
      <c r="HT1" s="248"/>
      <c r="HU1" s="248"/>
      <c r="HV1" s="248"/>
      <c r="HW1" s="248"/>
      <c r="HX1" s="248"/>
      <c r="HY1" s="248"/>
      <c r="HZ1" s="248"/>
      <c r="IA1" s="248"/>
      <c r="IB1" s="248"/>
      <c r="IC1" s="248"/>
      <c r="ID1" s="248"/>
      <c r="IE1" s="248"/>
      <c r="IF1" s="248"/>
      <c r="IG1" s="248"/>
      <c r="IH1" s="248"/>
      <c r="II1" s="248"/>
      <c r="IJ1" s="248"/>
      <c r="IK1" s="248"/>
      <c r="IL1" s="248"/>
      <c r="IM1" s="248"/>
      <c r="IN1" s="248"/>
      <c r="IO1" s="248"/>
      <c r="IP1" s="248"/>
      <c r="IQ1" s="248"/>
      <c r="IR1" s="248"/>
      <c r="IS1" s="248"/>
      <c r="IT1" s="248"/>
      <c r="IU1" s="248"/>
      <c r="IV1" s="248"/>
      <c r="IW1" s="248"/>
      <c r="IX1" s="248"/>
      <c r="IY1" s="248"/>
      <c r="IZ1" s="248"/>
      <c r="JA1" s="248"/>
      <c r="JB1" s="248"/>
      <c r="JC1" s="248"/>
      <c r="JD1" s="248"/>
      <c r="JE1" s="248"/>
      <c r="JF1" s="248"/>
      <c r="JG1" s="248"/>
      <c r="JH1" s="248"/>
      <c r="JI1" s="248"/>
      <c r="JJ1" s="248"/>
      <c r="JK1" s="248"/>
      <c r="JL1" s="248"/>
      <c r="JM1" s="248"/>
      <c r="JN1" s="248"/>
      <c r="JO1" s="248"/>
      <c r="JP1" s="248"/>
      <c r="JQ1" s="248"/>
      <c r="JR1" s="248"/>
      <c r="JS1" s="248"/>
    </row>
    <row r="2" spans="1:279" s="249" customFormat="1" ht="39.75" customHeight="1" x14ac:dyDescent="0.3">
      <c r="A2" s="379"/>
      <c r="B2" s="380"/>
      <c r="C2" s="380"/>
      <c r="D2" s="513"/>
      <c r="E2" s="513"/>
      <c r="F2" s="513"/>
      <c r="G2" s="513"/>
      <c r="H2" s="513"/>
      <c r="I2" s="513"/>
      <c r="J2" s="513"/>
      <c r="K2" s="513"/>
      <c r="L2" s="513"/>
      <c r="M2" s="513"/>
      <c r="N2" s="513"/>
      <c r="O2" s="513"/>
      <c r="P2" s="513"/>
      <c r="Q2" s="514"/>
      <c r="R2" s="270"/>
      <c r="S2" s="369"/>
      <c r="T2" s="369"/>
      <c r="U2" s="369"/>
      <c r="V2" s="248"/>
      <c r="W2" s="248"/>
      <c r="X2" s="248"/>
      <c r="Y2" s="248"/>
      <c r="Z2" s="248"/>
      <c r="AA2" s="248"/>
      <c r="AB2" s="248"/>
      <c r="AC2" s="248"/>
      <c r="AD2" s="248"/>
      <c r="AE2" s="248"/>
      <c r="AF2" s="248"/>
      <c r="AG2" s="248"/>
      <c r="AH2" s="248"/>
      <c r="AI2" s="248"/>
      <c r="AJ2" s="248"/>
      <c r="AK2" s="248"/>
      <c r="AL2" s="248"/>
      <c r="AM2" s="248"/>
      <c r="AN2" s="248"/>
      <c r="AO2" s="248"/>
      <c r="AP2" s="248"/>
      <c r="AQ2" s="248"/>
      <c r="AR2" s="248"/>
      <c r="AS2" s="248"/>
      <c r="AT2" s="248"/>
      <c r="AU2" s="248"/>
      <c r="AV2" s="248"/>
      <c r="AW2" s="248"/>
      <c r="AX2" s="248"/>
      <c r="AY2" s="248"/>
      <c r="AZ2" s="248"/>
      <c r="BA2" s="248"/>
      <c r="BB2" s="248"/>
      <c r="BC2" s="248"/>
      <c r="BD2" s="248"/>
      <c r="BE2" s="248"/>
      <c r="BF2" s="248"/>
      <c r="BG2" s="248"/>
      <c r="BH2" s="248"/>
      <c r="BI2" s="248"/>
      <c r="BJ2" s="248"/>
      <c r="BK2" s="248"/>
      <c r="BL2" s="248"/>
      <c r="BM2" s="248"/>
      <c r="BN2" s="248"/>
      <c r="BO2" s="248"/>
      <c r="BP2" s="248"/>
      <c r="BQ2" s="248"/>
      <c r="BR2" s="248"/>
      <c r="BS2" s="248"/>
      <c r="BT2" s="248"/>
      <c r="BU2" s="248"/>
      <c r="BV2" s="248"/>
      <c r="BW2" s="248"/>
      <c r="BX2" s="248"/>
      <c r="BY2" s="248"/>
      <c r="BZ2" s="248"/>
      <c r="CA2" s="248"/>
      <c r="CB2" s="248"/>
      <c r="CC2" s="248"/>
      <c r="CD2" s="248"/>
      <c r="CE2" s="248"/>
      <c r="CF2" s="248"/>
      <c r="CG2" s="248"/>
      <c r="CH2" s="248"/>
      <c r="CI2" s="248"/>
      <c r="CJ2" s="248"/>
      <c r="CK2" s="248"/>
      <c r="CL2" s="248"/>
      <c r="CM2" s="248"/>
      <c r="CN2" s="248"/>
      <c r="CO2" s="248"/>
      <c r="CP2" s="248"/>
      <c r="CQ2" s="248"/>
      <c r="CR2" s="248"/>
      <c r="CS2" s="248"/>
      <c r="CT2" s="248"/>
      <c r="CU2" s="248"/>
      <c r="CV2" s="248"/>
      <c r="CW2" s="248"/>
      <c r="CX2" s="248"/>
      <c r="CY2" s="248"/>
      <c r="CZ2" s="248"/>
      <c r="DA2" s="248"/>
      <c r="DB2" s="248"/>
      <c r="DC2" s="248"/>
      <c r="DD2" s="248"/>
      <c r="DE2" s="248"/>
      <c r="DF2" s="248"/>
      <c r="DG2" s="248"/>
      <c r="DH2" s="248"/>
      <c r="DI2" s="248"/>
      <c r="DJ2" s="248"/>
      <c r="DK2" s="248"/>
      <c r="DL2" s="248"/>
      <c r="DM2" s="248"/>
      <c r="DN2" s="248"/>
      <c r="DO2" s="248"/>
      <c r="DP2" s="248"/>
      <c r="DQ2" s="248"/>
      <c r="DR2" s="248"/>
      <c r="DS2" s="248"/>
      <c r="DT2" s="248"/>
      <c r="DU2" s="248"/>
      <c r="DV2" s="248"/>
      <c r="DW2" s="248"/>
      <c r="DX2" s="248"/>
      <c r="DY2" s="248"/>
      <c r="DZ2" s="248"/>
      <c r="EA2" s="248"/>
      <c r="EB2" s="248"/>
      <c r="EC2" s="248"/>
      <c r="ED2" s="248"/>
      <c r="EE2" s="248"/>
      <c r="EF2" s="248"/>
      <c r="EG2" s="248"/>
      <c r="EH2" s="248"/>
      <c r="EI2" s="248"/>
      <c r="EJ2" s="248"/>
      <c r="EK2" s="248"/>
      <c r="EL2" s="248"/>
      <c r="EM2" s="248"/>
      <c r="EN2" s="248"/>
      <c r="EO2" s="248"/>
      <c r="EP2" s="248"/>
      <c r="EQ2" s="248"/>
      <c r="ER2" s="248"/>
      <c r="ES2" s="248"/>
      <c r="ET2" s="248"/>
      <c r="EU2" s="248"/>
      <c r="EV2" s="248"/>
      <c r="EW2" s="248"/>
      <c r="EX2" s="248"/>
      <c r="EY2" s="248"/>
      <c r="EZ2" s="248"/>
      <c r="FA2" s="248"/>
      <c r="FB2" s="248"/>
      <c r="FC2" s="248"/>
      <c r="FD2" s="248"/>
      <c r="FE2" s="248"/>
      <c r="FF2" s="248"/>
      <c r="FG2" s="248"/>
      <c r="FH2" s="248"/>
      <c r="FI2" s="248"/>
      <c r="FJ2" s="248"/>
      <c r="FK2" s="248"/>
      <c r="FL2" s="248"/>
      <c r="FM2" s="248"/>
      <c r="FN2" s="248"/>
      <c r="FO2" s="248"/>
      <c r="FP2" s="248"/>
      <c r="FQ2" s="248"/>
      <c r="FR2" s="248"/>
      <c r="FS2" s="248"/>
      <c r="FT2" s="248"/>
      <c r="FU2" s="248"/>
      <c r="FV2" s="248"/>
      <c r="FW2" s="248"/>
      <c r="FX2" s="248"/>
      <c r="FY2" s="248"/>
      <c r="FZ2" s="248"/>
      <c r="GA2" s="248"/>
      <c r="GB2" s="248"/>
      <c r="GC2" s="248"/>
      <c r="GD2" s="248"/>
      <c r="GE2" s="248"/>
      <c r="GF2" s="248"/>
      <c r="GG2" s="248"/>
      <c r="GH2" s="248"/>
      <c r="GI2" s="248"/>
      <c r="GJ2" s="248"/>
      <c r="GK2" s="248"/>
      <c r="GL2" s="248"/>
      <c r="GM2" s="248"/>
      <c r="GN2" s="248"/>
      <c r="GO2" s="248"/>
      <c r="GP2" s="248"/>
      <c r="GQ2" s="248"/>
      <c r="GR2" s="248"/>
      <c r="GS2" s="248"/>
      <c r="GT2" s="248"/>
      <c r="GU2" s="248"/>
      <c r="GV2" s="248"/>
      <c r="GW2" s="248"/>
      <c r="GX2" s="248"/>
      <c r="GY2" s="248"/>
      <c r="GZ2" s="248"/>
      <c r="HA2" s="248"/>
      <c r="HB2" s="248"/>
      <c r="HC2" s="248"/>
      <c r="HD2" s="248"/>
      <c r="HE2" s="248"/>
      <c r="HF2" s="248"/>
      <c r="HG2" s="248"/>
      <c r="HH2" s="248"/>
      <c r="HI2" s="248"/>
      <c r="HJ2" s="248"/>
      <c r="HK2" s="248"/>
      <c r="HL2" s="248"/>
      <c r="HM2" s="248"/>
      <c r="HN2" s="248"/>
      <c r="HO2" s="248"/>
      <c r="HP2" s="248"/>
      <c r="HQ2" s="248"/>
      <c r="HR2" s="248"/>
      <c r="HS2" s="248"/>
      <c r="HT2" s="248"/>
      <c r="HU2" s="248"/>
      <c r="HV2" s="248"/>
      <c r="HW2" s="248"/>
      <c r="HX2" s="248"/>
      <c r="HY2" s="248"/>
      <c r="HZ2" s="248"/>
      <c r="IA2" s="248"/>
      <c r="IB2" s="248"/>
      <c r="IC2" s="248"/>
      <c r="ID2" s="248"/>
      <c r="IE2" s="248"/>
      <c r="IF2" s="248"/>
      <c r="IG2" s="248"/>
      <c r="IH2" s="248"/>
      <c r="II2" s="248"/>
      <c r="IJ2" s="248"/>
      <c r="IK2" s="248"/>
      <c r="IL2" s="248"/>
      <c r="IM2" s="248"/>
      <c r="IN2" s="248"/>
      <c r="IO2" s="248"/>
      <c r="IP2" s="248"/>
      <c r="IQ2" s="248"/>
      <c r="IR2" s="248"/>
      <c r="IS2" s="248"/>
      <c r="IT2" s="248"/>
      <c r="IU2" s="248"/>
      <c r="IV2" s="248"/>
      <c r="IW2" s="248"/>
      <c r="IX2" s="248"/>
      <c r="IY2" s="248"/>
      <c r="IZ2" s="248"/>
      <c r="JA2" s="248"/>
      <c r="JB2" s="248"/>
      <c r="JC2" s="248"/>
      <c r="JD2" s="248"/>
      <c r="JE2" s="248"/>
      <c r="JF2" s="248"/>
      <c r="JG2" s="248"/>
      <c r="JH2" s="248"/>
      <c r="JI2" s="248"/>
      <c r="JJ2" s="248"/>
      <c r="JK2" s="248"/>
      <c r="JL2" s="248"/>
      <c r="JM2" s="248"/>
      <c r="JN2" s="248"/>
      <c r="JO2" s="248"/>
      <c r="JP2" s="248"/>
      <c r="JQ2" s="248"/>
      <c r="JR2" s="248"/>
      <c r="JS2" s="248"/>
    </row>
    <row r="3" spans="1:279" s="249" customFormat="1" ht="3" customHeight="1" x14ac:dyDescent="0.3">
      <c r="A3" s="2"/>
      <c r="B3" s="2"/>
      <c r="C3" s="244"/>
      <c r="D3" s="513"/>
      <c r="E3" s="513"/>
      <c r="F3" s="513"/>
      <c r="G3" s="513"/>
      <c r="H3" s="513"/>
      <c r="I3" s="513"/>
      <c r="J3" s="513"/>
      <c r="K3" s="513"/>
      <c r="L3" s="513"/>
      <c r="M3" s="513"/>
      <c r="N3" s="513"/>
      <c r="O3" s="513"/>
      <c r="P3" s="513"/>
      <c r="Q3" s="514"/>
      <c r="R3" s="270"/>
      <c r="S3" s="369"/>
      <c r="T3" s="369"/>
      <c r="U3" s="369"/>
      <c r="V3" s="248"/>
      <c r="W3" s="248"/>
      <c r="X3" s="248"/>
      <c r="Y3" s="248"/>
      <c r="Z3" s="248"/>
      <c r="AA3" s="248"/>
      <c r="AB3" s="248"/>
      <c r="AC3" s="248"/>
      <c r="AD3" s="248"/>
      <c r="AE3" s="248"/>
      <c r="AF3" s="248"/>
      <c r="AG3" s="248"/>
      <c r="AH3" s="248"/>
      <c r="AI3" s="248"/>
      <c r="AJ3" s="248"/>
      <c r="AK3" s="248"/>
      <c r="AL3" s="248"/>
      <c r="AM3" s="248"/>
      <c r="AN3" s="248"/>
      <c r="AO3" s="248"/>
      <c r="AP3" s="248"/>
      <c r="AQ3" s="248"/>
      <c r="AR3" s="248"/>
      <c r="AS3" s="248"/>
      <c r="AT3" s="248"/>
      <c r="AU3" s="248"/>
      <c r="AV3" s="248"/>
      <c r="AW3" s="248"/>
      <c r="AX3" s="248"/>
      <c r="AY3" s="248"/>
      <c r="AZ3" s="248"/>
      <c r="BA3" s="248"/>
      <c r="BB3" s="248"/>
      <c r="BC3" s="248"/>
      <c r="BD3" s="248"/>
      <c r="BE3" s="248"/>
      <c r="BF3" s="248"/>
      <c r="BG3" s="248"/>
      <c r="BH3" s="248"/>
      <c r="BI3" s="248"/>
      <c r="BJ3" s="248"/>
      <c r="BK3" s="248"/>
      <c r="BL3" s="248"/>
      <c r="BM3" s="248"/>
      <c r="BN3" s="248"/>
      <c r="BO3" s="248"/>
      <c r="BP3" s="248"/>
      <c r="BQ3" s="248"/>
      <c r="BR3" s="248"/>
      <c r="BS3" s="248"/>
      <c r="BT3" s="248"/>
      <c r="BU3" s="248"/>
      <c r="BV3" s="248"/>
      <c r="BW3" s="248"/>
      <c r="BX3" s="248"/>
      <c r="BY3" s="248"/>
      <c r="BZ3" s="248"/>
      <c r="CA3" s="248"/>
      <c r="CB3" s="248"/>
      <c r="CC3" s="248"/>
      <c r="CD3" s="248"/>
      <c r="CE3" s="248"/>
      <c r="CF3" s="248"/>
      <c r="CG3" s="248"/>
      <c r="CH3" s="248"/>
      <c r="CI3" s="248"/>
      <c r="CJ3" s="248"/>
      <c r="CK3" s="248"/>
      <c r="CL3" s="248"/>
      <c r="CM3" s="248"/>
      <c r="CN3" s="248"/>
      <c r="CO3" s="248"/>
      <c r="CP3" s="248"/>
      <c r="CQ3" s="248"/>
      <c r="CR3" s="248"/>
      <c r="CS3" s="248"/>
      <c r="CT3" s="248"/>
      <c r="CU3" s="248"/>
      <c r="CV3" s="248"/>
      <c r="CW3" s="248"/>
      <c r="CX3" s="248"/>
      <c r="CY3" s="248"/>
      <c r="CZ3" s="248"/>
      <c r="DA3" s="248"/>
      <c r="DB3" s="248"/>
      <c r="DC3" s="248"/>
      <c r="DD3" s="248"/>
      <c r="DE3" s="248"/>
      <c r="DF3" s="248"/>
      <c r="DG3" s="248"/>
      <c r="DH3" s="248"/>
      <c r="DI3" s="248"/>
      <c r="DJ3" s="248"/>
      <c r="DK3" s="248"/>
      <c r="DL3" s="248"/>
      <c r="DM3" s="248"/>
      <c r="DN3" s="248"/>
      <c r="DO3" s="248"/>
      <c r="DP3" s="248"/>
      <c r="DQ3" s="248"/>
      <c r="DR3" s="248"/>
      <c r="DS3" s="248"/>
      <c r="DT3" s="248"/>
      <c r="DU3" s="248"/>
      <c r="DV3" s="248"/>
      <c r="DW3" s="248"/>
      <c r="DX3" s="248"/>
      <c r="DY3" s="248"/>
      <c r="DZ3" s="248"/>
      <c r="EA3" s="248"/>
      <c r="EB3" s="248"/>
      <c r="EC3" s="248"/>
      <c r="ED3" s="248"/>
      <c r="EE3" s="248"/>
      <c r="EF3" s="248"/>
      <c r="EG3" s="248"/>
      <c r="EH3" s="248"/>
      <c r="EI3" s="248"/>
      <c r="EJ3" s="248"/>
      <c r="EK3" s="248"/>
      <c r="EL3" s="248"/>
      <c r="EM3" s="248"/>
      <c r="EN3" s="248"/>
      <c r="EO3" s="248"/>
      <c r="EP3" s="248"/>
      <c r="EQ3" s="248"/>
      <c r="ER3" s="248"/>
      <c r="ES3" s="248"/>
      <c r="ET3" s="248"/>
      <c r="EU3" s="248"/>
      <c r="EV3" s="248"/>
      <c r="EW3" s="248"/>
      <c r="EX3" s="248"/>
      <c r="EY3" s="248"/>
      <c r="EZ3" s="248"/>
      <c r="FA3" s="248"/>
      <c r="FB3" s="248"/>
      <c r="FC3" s="248"/>
      <c r="FD3" s="248"/>
      <c r="FE3" s="248"/>
      <c r="FF3" s="248"/>
      <c r="FG3" s="248"/>
      <c r="FH3" s="248"/>
      <c r="FI3" s="248"/>
      <c r="FJ3" s="248"/>
      <c r="FK3" s="248"/>
      <c r="FL3" s="248"/>
      <c r="FM3" s="248"/>
      <c r="FN3" s="248"/>
      <c r="FO3" s="248"/>
      <c r="FP3" s="248"/>
      <c r="FQ3" s="248"/>
      <c r="FR3" s="248"/>
      <c r="FS3" s="248"/>
      <c r="FT3" s="248"/>
      <c r="FU3" s="248"/>
      <c r="FV3" s="248"/>
      <c r="FW3" s="248"/>
      <c r="FX3" s="248"/>
      <c r="FY3" s="248"/>
      <c r="FZ3" s="248"/>
      <c r="GA3" s="248"/>
      <c r="GB3" s="248"/>
      <c r="GC3" s="248"/>
      <c r="GD3" s="248"/>
      <c r="GE3" s="248"/>
      <c r="GF3" s="248"/>
      <c r="GG3" s="248"/>
      <c r="GH3" s="248"/>
      <c r="GI3" s="248"/>
      <c r="GJ3" s="248"/>
      <c r="GK3" s="248"/>
      <c r="GL3" s="248"/>
      <c r="GM3" s="248"/>
      <c r="GN3" s="248"/>
      <c r="GO3" s="248"/>
      <c r="GP3" s="248"/>
      <c r="GQ3" s="248"/>
      <c r="GR3" s="248"/>
      <c r="GS3" s="248"/>
      <c r="GT3" s="248"/>
      <c r="GU3" s="248"/>
      <c r="GV3" s="248"/>
      <c r="GW3" s="248"/>
      <c r="GX3" s="248"/>
      <c r="GY3" s="248"/>
      <c r="GZ3" s="248"/>
      <c r="HA3" s="248"/>
      <c r="HB3" s="248"/>
      <c r="HC3" s="248"/>
      <c r="HD3" s="248"/>
      <c r="HE3" s="248"/>
      <c r="HF3" s="248"/>
      <c r="HG3" s="248"/>
      <c r="HH3" s="248"/>
      <c r="HI3" s="248"/>
      <c r="HJ3" s="248"/>
      <c r="HK3" s="248"/>
      <c r="HL3" s="248"/>
      <c r="HM3" s="248"/>
      <c r="HN3" s="248"/>
      <c r="HO3" s="248"/>
      <c r="HP3" s="248"/>
      <c r="HQ3" s="248"/>
      <c r="HR3" s="248"/>
      <c r="HS3" s="248"/>
      <c r="HT3" s="248"/>
      <c r="HU3" s="248"/>
      <c r="HV3" s="248"/>
      <c r="HW3" s="248"/>
      <c r="HX3" s="248"/>
      <c r="HY3" s="248"/>
      <c r="HZ3" s="248"/>
      <c r="IA3" s="248"/>
      <c r="IB3" s="248"/>
      <c r="IC3" s="248"/>
      <c r="ID3" s="248"/>
      <c r="IE3" s="248"/>
      <c r="IF3" s="248"/>
      <c r="IG3" s="248"/>
      <c r="IH3" s="248"/>
      <c r="II3" s="248"/>
      <c r="IJ3" s="248"/>
      <c r="IK3" s="248"/>
      <c r="IL3" s="248"/>
      <c r="IM3" s="248"/>
      <c r="IN3" s="248"/>
      <c r="IO3" s="248"/>
      <c r="IP3" s="248"/>
      <c r="IQ3" s="248"/>
      <c r="IR3" s="248"/>
      <c r="IS3" s="248"/>
      <c r="IT3" s="248"/>
      <c r="IU3" s="248"/>
      <c r="IV3" s="248"/>
      <c r="IW3" s="248"/>
      <c r="IX3" s="248"/>
      <c r="IY3" s="248"/>
      <c r="IZ3" s="248"/>
      <c r="JA3" s="248"/>
      <c r="JB3" s="248"/>
      <c r="JC3" s="248"/>
      <c r="JD3" s="248"/>
      <c r="JE3" s="248"/>
      <c r="JF3" s="248"/>
      <c r="JG3" s="248"/>
      <c r="JH3" s="248"/>
      <c r="JI3" s="248"/>
      <c r="JJ3" s="248"/>
      <c r="JK3" s="248"/>
      <c r="JL3" s="248"/>
      <c r="JM3" s="248"/>
      <c r="JN3" s="248"/>
      <c r="JO3" s="248"/>
      <c r="JP3" s="248"/>
      <c r="JQ3" s="248"/>
      <c r="JR3" s="248"/>
      <c r="JS3" s="248"/>
    </row>
    <row r="4" spans="1:279" s="249" customFormat="1" ht="41.25" customHeight="1" x14ac:dyDescent="0.3">
      <c r="A4" s="370" t="s">
        <v>0</v>
      </c>
      <c r="B4" s="371"/>
      <c r="C4" s="372"/>
      <c r="D4" s="373" t="str">
        <f>'Mapa Final'!D4</f>
        <v>Administración de Justicia</v>
      </c>
      <c r="E4" s="374"/>
      <c r="F4" s="374"/>
      <c r="G4" s="374"/>
      <c r="H4" s="374"/>
      <c r="I4" s="374"/>
      <c r="J4" s="374"/>
      <c r="K4" s="374"/>
      <c r="L4" s="374"/>
      <c r="M4" s="374"/>
      <c r="N4" s="375"/>
      <c r="O4" s="376"/>
      <c r="P4" s="376"/>
      <c r="Q4" s="376"/>
      <c r="R4" s="268"/>
      <c r="S4" s="1"/>
      <c r="T4" s="1"/>
      <c r="U4" s="1"/>
      <c r="V4" s="248"/>
      <c r="W4" s="248"/>
      <c r="X4" s="248"/>
      <c r="Y4" s="248"/>
      <c r="Z4" s="248"/>
      <c r="AA4" s="248"/>
      <c r="AB4" s="248"/>
      <c r="AC4" s="248"/>
      <c r="AD4" s="248"/>
      <c r="AE4" s="248"/>
      <c r="AF4" s="248"/>
      <c r="AG4" s="248"/>
      <c r="AH4" s="248"/>
      <c r="AI4" s="248"/>
      <c r="AJ4" s="248"/>
      <c r="AK4" s="248"/>
      <c r="AL4" s="248"/>
      <c r="AM4" s="248"/>
      <c r="AN4" s="248"/>
      <c r="AO4" s="248"/>
      <c r="AP4" s="248"/>
      <c r="AQ4" s="248"/>
      <c r="AR4" s="248"/>
      <c r="AS4" s="248"/>
      <c r="AT4" s="248"/>
      <c r="AU4" s="248"/>
      <c r="AV4" s="248"/>
      <c r="AW4" s="248"/>
      <c r="AX4" s="248"/>
      <c r="AY4" s="248"/>
      <c r="AZ4" s="248"/>
      <c r="BA4" s="248"/>
      <c r="BB4" s="248"/>
      <c r="BC4" s="248"/>
      <c r="BD4" s="248"/>
      <c r="BE4" s="248"/>
      <c r="BF4" s="248"/>
      <c r="BG4" s="248"/>
      <c r="BH4" s="248"/>
      <c r="BI4" s="248"/>
      <c r="BJ4" s="248"/>
      <c r="BK4" s="248"/>
      <c r="BL4" s="248"/>
      <c r="BM4" s="248"/>
      <c r="BN4" s="248"/>
      <c r="BO4" s="248"/>
      <c r="BP4" s="248"/>
      <c r="BQ4" s="248"/>
      <c r="BR4" s="248"/>
      <c r="BS4" s="248"/>
      <c r="BT4" s="248"/>
      <c r="BU4" s="248"/>
      <c r="BV4" s="248"/>
      <c r="BW4" s="248"/>
      <c r="BX4" s="248"/>
      <c r="BY4" s="248"/>
      <c r="BZ4" s="248"/>
      <c r="CA4" s="248"/>
      <c r="CB4" s="248"/>
      <c r="CC4" s="248"/>
      <c r="CD4" s="248"/>
      <c r="CE4" s="248"/>
      <c r="CF4" s="248"/>
      <c r="CG4" s="248"/>
      <c r="CH4" s="248"/>
      <c r="CI4" s="248"/>
      <c r="CJ4" s="248"/>
      <c r="CK4" s="248"/>
      <c r="CL4" s="248"/>
      <c r="CM4" s="248"/>
      <c r="CN4" s="248"/>
      <c r="CO4" s="248"/>
      <c r="CP4" s="248"/>
      <c r="CQ4" s="248"/>
      <c r="CR4" s="248"/>
      <c r="CS4" s="248"/>
      <c r="CT4" s="248"/>
      <c r="CU4" s="248"/>
      <c r="CV4" s="248"/>
      <c r="CW4" s="248"/>
      <c r="CX4" s="248"/>
      <c r="CY4" s="248"/>
      <c r="CZ4" s="248"/>
      <c r="DA4" s="248"/>
      <c r="DB4" s="248"/>
      <c r="DC4" s="248"/>
      <c r="DD4" s="248"/>
      <c r="DE4" s="248"/>
      <c r="DF4" s="248"/>
      <c r="DG4" s="248"/>
      <c r="DH4" s="248"/>
      <c r="DI4" s="248"/>
      <c r="DJ4" s="248"/>
      <c r="DK4" s="248"/>
      <c r="DL4" s="248"/>
      <c r="DM4" s="248"/>
      <c r="DN4" s="248"/>
      <c r="DO4" s="248"/>
      <c r="DP4" s="248"/>
      <c r="DQ4" s="248"/>
      <c r="DR4" s="248"/>
      <c r="DS4" s="248"/>
      <c r="DT4" s="248"/>
      <c r="DU4" s="248"/>
      <c r="DV4" s="248"/>
      <c r="DW4" s="248"/>
      <c r="DX4" s="248"/>
      <c r="DY4" s="248"/>
      <c r="DZ4" s="248"/>
      <c r="EA4" s="248"/>
      <c r="EB4" s="248"/>
      <c r="EC4" s="248"/>
      <c r="ED4" s="248"/>
      <c r="EE4" s="248"/>
      <c r="EF4" s="248"/>
      <c r="EG4" s="248"/>
      <c r="EH4" s="248"/>
      <c r="EI4" s="248"/>
      <c r="EJ4" s="248"/>
      <c r="EK4" s="248"/>
      <c r="EL4" s="248"/>
      <c r="EM4" s="248"/>
      <c r="EN4" s="248"/>
      <c r="EO4" s="248"/>
      <c r="EP4" s="248"/>
      <c r="EQ4" s="248"/>
      <c r="ER4" s="248"/>
      <c r="ES4" s="248"/>
      <c r="ET4" s="248"/>
      <c r="EU4" s="248"/>
      <c r="EV4" s="248"/>
      <c r="EW4" s="248"/>
      <c r="EX4" s="248"/>
      <c r="EY4" s="248"/>
      <c r="EZ4" s="248"/>
      <c r="FA4" s="248"/>
      <c r="FB4" s="248"/>
      <c r="FC4" s="248"/>
      <c r="FD4" s="248"/>
      <c r="FE4" s="248"/>
      <c r="FF4" s="248"/>
      <c r="FG4" s="248"/>
      <c r="FH4" s="248"/>
      <c r="FI4" s="248"/>
      <c r="FJ4" s="248"/>
      <c r="FK4" s="248"/>
      <c r="FL4" s="248"/>
      <c r="FM4" s="248"/>
      <c r="FN4" s="248"/>
      <c r="FO4" s="248"/>
      <c r="FP4" s="248"/>
      <c r="FQ4" s="248"/>
      <c r="FR4" s="248"/>
      <c r="FS4" s="248"/>
      <c r="FT4" s="248"/>
      <c r="FU4" s="248"/>
      <c r="FV4" s="248"/>
      <c r="FW4" s="248"/>
      <c r="FX4" s="248"/>
      <c r="FY4" s="248"/>
      <c r="FZ4" s="248"/>
      <c r="GA4" s="248"/>
      <c r="GB4" s="248"/>
      <c r="GC4" s="248"/>
      <c r="GD4" s="248"/>
      <c r="GE4" s="248"/>
      <c r="GF4" s="248"/>
      <c r="GG4" s="248"/>
      <c r="GH4" s="248"/>
      <c r="GI4" s="248"/>
      <c r="GJ4" s="248"/>
      <c r="GK4" s="248"/>
      <c r="GL4" s="248"/>
      <c r="GM4" s="248"/>
      <c r="GN4" s="248"/>
      <c r="GO4" s="248"/>
      <c r="GP4" s="248"/>
      <c r="GQ4" s="248"/>
      <c r="GR4" s="248"/>
      <c r="GS4" s="248"/>
      <c r="GT4" s="248"/>
      <c r="GU4" s="248"/>
      <c r="GV4" s="248"/>
      <c r="GW4" s="248"/>
      <c r="GX4" s="248"/>
      <c r="GY4" s="248"/>
      <c r="GZ4" s="248"/>
      <c r="HA4" s="248"/>
      <c r="HB4" s="248"/>
      <c r="HC4" s="248"/>
      <c r="HD4" s="248"/>
      <c r="HE4" s="248"/>
      <c r="HF4" s="248"/>
      <c r="HG4" s="248"/>
      <c r="HH4" s="248"/>
      <c r="HI4" s="248"/>
      <c r="HJ4" s="248"/>
      <c r="HK4" s="248"/>
      <c r="HL4" s="248"/>
      <c r="HM4" s="248"/>
      <c r="HN4" s="248"/>
      <c r="HO4" s="248"/>
      <c r="HP4" s="248"/>
      <c r="HQ4" s="248"/>
      <c r="HR4" s="248"/>
      <c r="HS4" s="248"/>
      <c r="HT4" s="248"/>
      <c r="HU4" s="248"/>
      <c r="HV4" s="248"/>
      <c r="HW4" s="248"/>
      <c r="HX4" s="248"/>
      <c r="HY4" s="248"/>
      <c r="HZ4" s="248"/>
      <c r="IA4" s="248"/>
      <c r="IB4" s="248"/>
      <c r="IC4" s="248"/>
      <c r="ID4" s="248"/>
      <c r="IE4" s="248"/>
      <c r="IF4" s="248"/>
      <c r="IG4" s="248"/>
      <c r="IH4" s="248"/>
      <c r="II4" s="248"/>
      <c r="IJ4" s="248"/>
      <c r="IK4" s="248"/>
      <c r="IL4" s="248"/>
      <c r="IM4" s="248"/>
      <c r="IN4" s="248"/>
      <c r="IO4" s="248"/>
      <c r="IP4" s="248"/>
      <c r="IQ4" s="248"/>
      <c r="IR4" s="248"/>
      <c r="IS4" s="248"/>
      <c r="IT4" s="248"/>
      <c r="IU4" s="248"/>
      <c r="IV4" s="248"/>
      <c r="IW4" s="248"/>
      <c r="IX4" s="248"/>
      <c r="IY4" s="248"/>
      <c r="IZ4" s="248"/>
      <c r="JA4" s="248"/>
      <c r="JB4" s="248"/>
      <c r="JC4" s="248"/>
      <c r="JD4" s="248"/>
      <c r="JE4" s="248"/>
      <c r="JF4" s="248"/>
      <c r="JG4" s="248"/>
      <c r="JH4" s="248"/>
      <c r="JI4" s="248"/>
      <c r="JJ4" s="248"/>
      <c r="JK4" s="248"/>
      <c r="JL4" s="248"/>
      <c r="JM4" s="248"/>
      <c r="JN4" s="248"/>
      <c r="JO4" s="248"/>
      <c r="JP4" s="248"/>
      <c r="JQ4" s="248"/>
      <c r="JR4" s="248"/>
      <c r="JS4" s="248"/>
    </row>
    <row r="5" spans="1:279" s="249" customFormat="1" ht="52.5" customHeight="1" x14ac:dyDescent="0.3">
      <c r="A5" s="370" t="s">
        <v>1</v>
      </c>
      <c r="B5" s="371"/>
      <c r="C5" s="372"/>
      <c r="D5" s="381" t="str">
        <f>'Mapa Final'!D5</f>
        <v>Administrar justicia dirigiendo la actuación procesal, hacia la emisión de una decisión de carácter definitivo mediante la aplicación de la normatividad vigente.</v>
      </c>
      <c r="E5" s="382"/>
      <c r="F5" s="382"/>
      <c r="G5" s="382"/>
      <c r="H5" s="382"/>
      <c r="I5" s="382"/>
      <c r="J5" s="382"/>
      <c r="K5" s="382"/>
      <c r="L5" s="382"/>
      <c r="M5" s="382"/>
      <c r="N5" s="383"/>
      <c r="O5" s="1"/>
      <c r="P5" s="1"/>
      <c r="Q5" s="1"/>
      <c r="R5" s="1"/>
      <c r="S5" s="1"/>
      <c r="T5" s="1"/>
      <c r="U5" s="1"/>
      <c r="V5" s="248"/>
      <c r="W5" s="248"/>
      <c r="X5" s="248"/>
      <c r="Y5" s="248"/>
      <c r="Z5" s="248"/>
      <c r="AA5" s="248"/>
      <c r="AB5" s="248"/>
      <c r="AC5" s="248"/>
      <c r="AD5" s="248"/>
      <c r="AE5" s="248"/>
      <c r="AF5" s="248"/>
      <c r="AG5" s="248"/>
      <c r="AH5" s="248"/>
      <c r="AI5" s="248"/>
      <c r="AJ5" s="248"/>
      <c r="AK5" s="248"/>
      <c r="AL5" s="248"/>
      <c r="AM5" s="248"/>
      <c r="AN5" s="248"/>
      <c r="AO5" s="248"/>
      <c r="AP5" s="248"/>
      <c r="AQ5" s="248"/>
      <c r="AR5" s="248"/>
      <c r="AS5" s="248"/>
      <c r="AT5" s="248"/>
      <c r="AU5" s="248"/>
      <c r="AV5" s="248"/>
      <c r="AW5" s="248"/>
      <c r="AX5" s="248"/>
      <c r="AY5" s="248"/>
      <c r="AZ5" s="248"/>
      <c r="BA5" s="248"/>
      <c r="BB5" s="248"/>
      <c r="BC5" s="248"/>
      <c r="BD5" s="248"/>
      <c r="BE5" s="248"/>
      <c r="BF5" s="248"/>
      <c r="BG5" s="248"/>
      <c r="BH5" s="248"/>
      <c r="BI5" s="248"/>
      <c r="BJ5" s="248"/>
      <c r="BK5" s="248"/>
      <c r="BL5" s="248"/>
      <c r="BM5" s="248"/>
      <c r="BN5" s="248"/>
      <c r="BO5" s="248"/>
      <c r="BP5" s="248"/>
      <c r="BQ5" s="248"/>
      <c r="BR5" s="248"/>
      <c r="BS5" s="248"/>
      <c r="BT5" s="248"/>
      <c r="BU5" s="248"/>
      <c r="BV5" s="248"/>
      <c r="BW5" s="248"/>
      <c r="BX5" s="248"/>
      <c r="BY5" s="248"/>
      <c r="BZ5" s="248"/>
      <c r="CA5" s="248"/>
      <c r="CB5" s="248"/>
      <c r="CC5" s="248"/>
      <c r="CD5" s="248"/>
      <c r="CE5" s="248"/>
      <c r="CF5" s="248"/>
      <c r="CG5" s="248"/>
      <c r="CH5" s="248"/>
      <c r="CI5" s="248"/>
      <c r="CJ5" s="248"/>
      <c r="CK5" s="248"/>
      <c r="CL5" s="248"/>
      <c r="CM5" s="248"/>
      <c r="CN5" s="248"/>
      <c r="CO5" s="248"/>
      <c r="CP5" s="248"/>
      <c r="CQ5" s="248"/>
      <c r="CR5" s="248"/>
      <c r="CS5" s="248"/>
      <c r="CT5" s="248"/>
      <c r="CU5" s="248"/>
      <c r="CV5" s="248"/>
      <c r="CW5" s="248"/>
      <c r="CX5" s="248"/>
      <c r="CY5" s="248"/>
      <c r="CZ5" s="248"/>
      <c r="DA5" s="248"/>
      <c r="DB5" s="248"/>
      <c r="DC5" s="248"/>
      <c r="DD5" s="248"/>
      <c r="DE5" s="248"/>
      <c r="DF5" s="248"/>
      <c r="DG5" s="248"/>
      <c r="DH5" s="248"/>
      <c r="DI5" s="248"/>
      <c r="DJ5" s="248"/>
      <c r="DK5" s="248"/>
      <c r="DL5" s="248"/>
      <c r="DM5" s="248"/>
      <c r="DN5" s="248"/>
      <c r="DO5" s="248"/>
      <c r="DP5" s="248"/>
      <c r="DQ5" s="248"/>
      <c r="DR5" s="248"/>
      <c r="DS5" s="248"/>
      <c r="DT5" s="248"/>
      <c r="DU5" s="248"/>
      <c r="DV5" s="248"/>
      <c r="DW5" s="248"/>
      <c r="DX5" s="248"/>
      <c r="DY5" s="248"/>
      <c r="DZ5" s="248"/>
      <c r="EA5" s="248"/>
      <c r="EB5" s="248"/>
      <c r="EC5" s="248"/>
      <c r="ED5" s="248"/>
      <c r="EE5" s="248"/>
      <c r="EF5" s="248"/>
      <c r="EG5" s="248"/>
      <c r="EH5" s="248"/>
      <c r="EI5" s="248"/>
      <c r="EJ5" s="248"/>
      <c r="EK5" s="248"/>
      <c r="EL5" s="248"/>
      <c r="EM5" s="248"/>
      <c r="EN5" s="248"/>
      <c r="EO5" s="248"/>
      <c r="EP5" s="248"/>
      <c r="EQ5" s="248"/>
      <c r="ER5" s="248"/>
      <c r="ES5" s="248"/>
      <c r="ET5" s="248"/>
      <c r="EU5" s="248"/>
      <c r="EV5" s="248"/>
      <c r="EW5" s="248"/>
      <c r="EX5" s="248"/>
      <c r="EY5" s="248"/>
      <c r="EZ5" s="248"/>
      <c r="FA5" s="248"/>
      <c r="FB5" s="248"/>
      <c r="FC5" s="248"/>
      <c r="FD5" s="248"/>
      <c r="FE5" s="248"/>
      <c r="FF5" s="248"/>
      <c r="FG5" s="248"/>
      <c r="FH5" s="248"/>
      <c r="FI5" s="248"/>
      <c r="FJ5" s="248"/>
      <c r="FK5" s="248"/>
      <c r="FL5" s="248"/>
      <c r="FM5" s="248"/>
      <c r="FN5" s="248"/>
      <c r="FO5" s="248"/>
      <c r="FP5" s="248"/>
      <c r="FQ5" s="248"/>
      <c r="FR5" s="248"/>
      <c r="FS5" s="248"/>
      <c r="FT5" s="248"/>
      <c r="FU5" s="248"/>
      <c r="FV5" s="248"/>
      <c r="FW5" s="248"/>
      <c r="FX5" s="248"/>
      <c r="FY5" s="248"/>
      <c r="FZ5" s="248"/>
      <c r="GA5" s="248"/>
      <c r="GB5" s="248"/>
      <c r="GC5" s="248"/>
      <c r="GD5" s="248"/>
      <c r="GE5" s="248"/>
      <c r="GF5" s="248"/>
      <c r="GG5" s="248"/>
      <c r="GH5" s="248"/>
      <c r="GI5" s="248"/>
      <c r="GJ5" s="248"/>
      <c r="GK5" s="248"/>
      <c r="GL5" s="248"/>
      <c r="GM5" s="248"/>
      <c r="GN5" s="248"/>
      <c r="GO5" s="248"/>
      <c r="GP5" s="248"/>
      <c r="GQ5" s="248"/>
      <c r="GR5" s="248"/>
      <c r="GS5" s="248"/>
      <c r="GT5" s="248"/>
      <c r="GU5" s="248"/>
      <c r="GV5" s="248"/>
      <c r="GW5" s="248"/>
      <c r="GX5" s="248"/>
      <c r="GY5" s="248"/>
      <c r="GZ5" s="248"/>
      <c r="HA5" s="248"/>
      <c r="HB5" s="248"/>
      <c r="HC5" s="248"/>
      <c r="HD5" s="248"/>
      <c r="HE5" s="248"/>
      <c r="HF5" s="248"/>
      <c r="HG5" s="248"/>
      <c r="HH5" s="248"/>
      <c r="HI5" s="248"/>
      <c r="HJ5" s="248"/>
      <c r="HK5" s="248"/>
      <c r="HL5" s="248"/>
      <c r="HM5" s="248"/>
      <c r="HN5" s="248"/>
      <c r="HO5" s="248"/>
      <c r="HP5" s="248"/>
      <c r="HQ5" s="248"/>
      <c r="HR5" s="248"/>
      <c r="HS5" s="248"/>
      <c r="HT5" s="248"/>
      <c r="HU5" s="248"/>
      <c r="HV5" s="248"/>
      <c r="HW5" s="248"/>
      <c r="HX5" s="248"/>
      <c r="HY5" s="248"/>
      <c r="HZ5" s="248"/>
      <c r="IA5" s="248"/>
      <c r="IB5" s="248"/>
      <c r="IC5" s="248"/>
      <c r="ID5" s="248"/>
      <c r="IE5" s="248"/>
      <c r="IF5" s="248"/>
      <c r="IG5" s="248"/>
      <c r="IH5" s="248"/>
      <c r="II5" s="248"/>
      <c r="IJ5" s="248"/>
      <c r="IK5" s="248"/>
      <c r="IL5" s="248"/>
      <c r="IM5" s="248"/>
      <c r="IN5" s="248"/>
      <c r="IO5" s="248"/>
      <c r="IP5" s="248"/>
      <c r="IQ5" s="248"/>
      <c r="IR5" s="248"/>
      <c r="IS5" s="248"/>
      <c r="IT5" s="248"/>
      <c r="IU5" s="248"/>
      <c r="IV5" s="248"/>
      <c r="IW5" s="248"/>
      <c r="IX5" s="248"/>
      <c r="IY5" s="248"/>
      <c r="IZ5" s="248"/>
      <c r="JA5" s="248"/>
      <c r="JB5" s="248"/>
      <c r="JC5" s="248"/>
      <c r="JD5" s="248"/>
      <c r="JE5" s="248"/>
      <c r="JF5" s="248"/>
      <c r="JG5" s="248"/>
      <c r="JH5" s="248"/>
      <c r="JI5" s="248"/>
      <c r="JJ5" s="248"/>
      <c r="JK5" s="248"/>
      <c r="JL5" s="248"/>
      <c r="JM5" s="248"/>
      <c r="JN5" s="248"/>
      <c r="JO5" s="248"/>
      <c r="JP5" s="248"/>
      <c r="JQ5" s="248"/>
      <c r="JR5" s="248"/>
      <c r="JS5" s="248"/>
    </row>
    <row r="6" spans="1:279" s="249" customFormat="1" ht="32.25" customHeight="1" thickBot="1" x14ac:dyDescent="0.35">
      <c r="A6" s="370" t="s">
        <v>2</v>
      </c>
      <c r="B6" s="371"/>
      <c r="C6" s="372"/>
      <c r="D6" s="381" t="str">
        <f>'Mapa Final'!D6</f>
        <v xml:space="preserve">Despachos Judiciales </v>
      </c>
      <c r="E6" s="382"/>
      <c r="F6" s="382"/>
      <c r="G6" s="382"/>
      <c r="H6" s="382"/>
      <c r="I6" s="382"/>
      <c r="J6" s="382"/>
      <c r="K6" s="382"/>
      <c r="L6" s="382"/>
      <c r="M6" s="382"/>
      <c r="N6" s="383"/>
      <c r="O6" s="1"/>
      <c r="P6" s="1"/>
      <c r="Q6" s="1"/>
      <c r="R6" s="1"/>
      <c r="S6" s="1"/>
      <c r="T6" s="1"/>
      <c r="U6" s="1"/>
      <c r="V6" s="248"/>
      <c r="W6" s="248"/>
      <c r="X6" s="248"/>
      <c r="Y6" s="248"/>
      <c r="Z6" s="248"/>
      <c r="AA6" s="248"/>
      <c r="AB6" s="248"/>
      <c r="AC6" s="248"/>
      <c r="AD6" s="248"/>
      <c r="AE6" s="248"/>
      <c r="AF6" s="248"/>
      <c r="AG6" s="248"/>
      <c r="AH6" s="248"/>
      <c r="AI6" s="248"/>
      <c r="AJ6" s="248"/>
      <c r="AK6" s="248"/>
      <c r="AL6" s="248"/>
      <c r="AM6" s="248"/>
      <c r="AN6" s="248"/>
      <c r="AO6" s="248"/>
      <c r="AP6" s="248"/>
      <c r="AQ6" s="248"/>
      <c r="AR6" s="248"/>
      <c r="AS6" s="248"/>
      <c r="AT6" s="248"/>
      <c r="AU6" s="248"/>
      <c r="AV6" s="248"/>
      <c r="AW6" s="248"/>
      <c r="AX6" s="248"/>
      <c r="AY6" s="248"/>
      <c r="AZ6" s="248"/>
      <c r="BA6" s="248"/>
      <c r="BB6" s="248"/>
      <c r="BC6" s="248"/>
      <c r="BD6" s="248"/>
      <c r="BE6" s="248"/>
      <c r="BF6" s="248"/>
      <c r="BG6" s="248"/>
      <c r="BH6" s="248"/>
      <c r="BI6" s="248"/>
      <c r="BJ6" s="248"/>
      <c r="BK6" s="248"/>
      <c r="BL6" s="248"/>
      <c r="BM6" s="248"/>
      <c r="BN6" s="248"/>
      <c r="BO6" s="248"/>
      <c r="BP6" s="248"/>
      <c r="BQ6" s="248"/>
      <c r="BR6" s="248"/>
      <c r="BS6" s="248"/>
      <c r="BT6" s="248"/>
      <c r="BU6" s="248"/>
      <c r="BV6" s="248"/>
      <c r="BW6" s="248"/>
      <c r="BX6" s="248"/>
      <c r="BY6" s="248"/>
      <c r="BZ6" s="248"/>
      <c r="CA6" s="248"/>
      <c r="CB6" s="248"/>
      <c r="CC6" s="248"/>
      <c r="CD6" s="248"/>
      <c r="CE6" s="248"/>
      <c r="CF6" s="248"/>
      <c r="CG6" s="248"/>
      <c r="CH6" s="248"/>
      <c r="CI6" s="248"/>
      <c r="CJ6" s="248"/>
      <c r="CK6" s="248"/>
      <c r="CL6" s="248"/>
      <c r="CM6" s="248"/>
      <c r="CN6" s="248"/>
      <c r="CO6" s="248"/>
      <c r="CP6" s="248"/>
      <c r="CQ6" s="248"/>
      <c r="CR6" s="248"/>
      <c r="CS6" s="248"/>
      <c r="CT6" s="248"/>
      <c r="CU6" s="248"/>
      <c r="CV6" s="248"/>
      <c r="CW6" s="248"/>
      <c r="CX6" s="248"/>
      <c r="CY6" s="248"/>
      <c r="CZ6" s="248"/>
      <c r="DA6" s="248"/>
      <c r="DB6" s="248"/>
      <c r="DC6" s="248"/>
      <c r="DD6" s="248"/>
      <c r="DE6" s="248"/>
      <c r="DF6" s="248"/>
      <c r="DG6" s="248"/>
      <c r="DH6" s="248"/>
      <c r="DI6" s="248"/>
      <c r="DJ6" s="248"/>
      <c r="DK6" s="248"/>
      <c r="DL6" s="248"/>
      <c r="DM6" s="248"/>
      <c r="DN6" s="248"/>
      <c r="DO6" s="248"/>
      <c r="DP6" s="248"/>
      <c r="DQ6" s="248"/>
      <c r="DR6" s="248"/>
      <c r="DS6" s="248"/>
      <c r="DT6" s="248"/>
      <c r="DU6" s="248"/>
      <c r="DV6" s="248"/>
      <c r="DW6" s="248"/>
      <c r="DX6" s="248"/>
      <c r="DY6" s="248"/>
      <c r="DZ6" s="248"/>
      <c r="EA6" s="248"/>
      <c r="EB6" s="248"/>
      <c r="EC6" s="248"/>
      <c r="ED6" s="248"/>
      <c r="EE6" s="248"/>
      <c r="EF6" s="248"/>
      <c r="EG6" s="248"/>
      <c r="EH6" s="248"/>
      <c r="EI6" s="248"/>
      <c r="EJ6" s="248"/>
      <c r="EK6" s="248"/>
      <c r="EL6" s="248"/>
      <c r="EM6" s="248"/>
      <c r="EN6" s="248"/>
      <c r="EO6" s="248"/>
      <c r="EP6" s="248"/>
      <c r="EQ6" s="248"/>
      <c r="ER6" s="248"/>
      <c r="ES6" s="248"/>
      <c r="ET6" s="248"/>
      <c r="EU6" s="248"/>
      <c r="EV6" s="248"/>
      <c r="EW6" s="248"/>
      <c r="EX6" s="248"/>
      <c r="EY6" s="248"/>
      <c r="EZ6" s="248"/>
      <c r="FA6" s="248"/>
      <c r="FB6" s="248"/>
      <c r="FC6" s="248"/>
      <c r="FD6" s="248"/>
      <c r="FE6" s="248"/>
      <c r="FF6" s="248"/>
      <c r="FG6" s="248"/>
      <c r="FH6" s="248"/>
      <c r="FI6" s="248"/>
      <c r="FJ6" s="248"/>
      <c r="FK6" s="248"/>
      <c r="FL6" s="248"/>
      <c r="FM6" s="248"/>
      <c r="FN6" s="248"/>
      <c r="FO6" s="248"/>
      <c r="FP6" s="248"/>
      <c r="FQ6" s="248"/>
      <c r="FR6" s="248"/>
      <c r="FS6" s="248"/>
      <c r="FT6" s="248"/>
      <c r="FU6" s="248"/>
      <c r="FV6" s="248"/>
      <c r="FW6" s="248"/>
      <c r="FX6" s="248"/>
      <c r="FY6" s="248"/>
      <c r="FZ6" s="248"/>
      <c r="GA6" s="248"/>
      <c r="GB6" s="248"/>
      <c r="GC6" s="248"/>
      <c r="GD6" s="248"/>
      <c r="GE6" s="248"/>
      <c r="GF6" s="248"/>
      <c r="GG6" s="248"/>
      <c r="GH6" s="248"/>
      <c r="GI6" s="248"/>
      <c r="GJ6" s="248"/>
      <c r="GK6" s="248"/>
      <c r="GL6" s="248"/>
      <c r="GM6" s="248"/>
      <c r="GN6" s="248"/>
      <c r="GO6" s="248"/>
      <c r="GP6" s="248"/>
      <c r="GQ6" s="248"/>
      <c r="GR6" s="248"/>
      <c r="GS6" s="248"/>
      <c r="GT6" s="248"/>
      <c r="GU6" s="248"/>
      <c r="GV6" s="248"/>
      <c r="GW6" s="248"/>
      <c r="GX6" s="248"/>
      <c r="GY6" s="248"/>
      <c r="GZ6" s="248"/>
      <c r="HA6" s="248"/>
      <c r="HB6" s="248"/>
      <c r="HC6" s="248"/>
      <c r="HD6" s="248"/>
      <c r="HE6" s="248"/>
      <c r="HF6" s="248"/>
      <c r="HG6" s="248"/>
      <c r="HH6" s="248"/>
      <c r="HI6" s="248"/>
      <c r="HJ6" s="248"/>
      <c r="HK6" s="248"/>
      <c r="HL6" s="248"/>
      <c r="HM6" s="248"/>
      <c r="HN6" s="248"/>
      <c r="HO6" s="248"/>
      <c r="HP6" s="248"/>
      <c r="HQ6" s="248"/>
      <c r="HR6" s="248"/>
      <c r="HS6" s="248"/>
      <c r="HT6" s="248"/>
      <c r="HU6" s="248"/>
      <c r="HV6" s="248"/>
      <c r="HW6" s="248"/>
      <c r="HX6" s="248"/>
      <c r="HY6" s="248"/>
      <c r="HZ6" s="248"/>
      <c r="IA6" s="248"/>
      <c r="IB6" s="248"/>
      <c r="IC6" s="248"/>
      <c r="ID6" s="248"/>
      <c r="IE6" s="248"/>
      <c r="IF6" s="248"/>
      <c r="IG6" s="248"/>
      <c r="IH6" s="248"/>
      <c r="II6" s="248"/>
      <c r="IJ6" s="248"/>
      <c r="IK6" s="248"/>
      <c r="IL6" s="248"/>
      <c r="IM6" s="248"/>
      <c r="IN6" s="248"/>
      <c r="IO6" s="248"/>
      <c r="IP6" s="248"/>
      <c r="IQ6" s="248"/>
      <c r="IR6" s="248"/>
      <c r="IS6" s="248"/>
      <c r="IT6" s="248"/>
      <c r="IU6" s="248"/>
      <c r="IV6" s="248"/>
      <c r="IW6" s="248"/>
      <c r="IX6" s="248"/>
      <c r="IY6" s="248"/>
      <c r="IZ6" s="248"/>
      <c r="JA6" s="248"/>
      <c r="JB6" s="248"/>
      <c r="JC6" s="248"/>
      <c r="JD6" s="248"/>
      <c r="JE6" s="248"/>
      <c r="JF6" s="248"/>
      <c r="JG6" s="248"/>
      <c r="JH6" s="248"/>
      <c r="JI6" s="248"/>
      <c r="JJ6" s="248"/>
      <c r="JK6" s="248"/>
      <c r="JL6" s="248"/>
      <c r="JM6" s="248"/>
      <c r="JN6" s="248"/>
      <c r="JO6" s="248"/>
      <c r="JP6" s="248"/>
      <c r="JQ6" s="248"/>
      <c r="JR6" s="248"/>
      <c r="JS6" s="248"/>
    </row>
    <row r="7" spans="1:279" s="252" customFormat="1" ht="38.25" customHeight="1" thickTop="1" thickBot="1" x14ac:dyDescent="0.3">
      <c r="A7" s="506" t="s">
        <v>536</v>
      </c>
      <c r="B7" s="507"/>
      <c r="C7" s="507"/>
      <c r="D7" s="507"/>
      <c r="E7" s="507"/>
      <c r="F7" s="508"/>
      <c r="G7" s="250"/>
      <c r="H7" s="509" t="s">
        <v>537</v>
      </c>
      <c r="I7" s="509"/>
      <c r="J7" s="509"/>
      <c r="K7" s="509" t="s">
        <v>538</v>
      </c>
      <c r="L7" s="509"/>
      <c r="M7" s="509"/>
      <c r="N7" s="510" t="s">
        <v>402</v>
      </c>
      <c r="O7" s="515" t="s">
        <v>539</v>
      </c>
      <c r="P7" s="517" t="s">
        <v>540</v>
      </c>
      <c r="Q7" s="520"/>
      <c r="R7" s="518"/>
      <c r="S7" s="517" t="s">
        <v>541</v>
      </c>
      <c r="T7" s="518"/>
      <c r="U7" s="519" t="s">
        <v>542</v>
      </c>
      <c r="V7" s="251"/>
      <c r="W7" s="251"/>
      <c r="X7" s="251"/>
      <c r="Y7" s="251"/>
      <c r="Z7" s="251"/>
      <c r="AA7" s="251"/>
      <c r="AB7" s="251"/>
      <c r="AC7" s="251"/>
      <c r="AD7" s="251"/>
      <c r="AE7" s="251"/>
      <c r="AF7" s="251"/>
      <c r="AG7" s="251"/>
      <c r="AH7" s="251"/>
      <c r="AI7" s="251"/>
      <c r="AJ7" s="251"/>
      <c r="AK7" s="251"/>
      <c r="AL7" s="251"/>
      <c r="AM7" s="251"/>
      <c r="AN7" s="251"/>
      <c r="AO7" s="251"/>
      <c r="AP7" s="251"/>
      <c r="AQ7" s="251"/>
      <c r="AR7" s="251"/>
      <c r="AS7" s="251"/>
      <c r="AT7" s="251"/>
      <c r="AU7" s="251"/>
      <c r="AV7" s="251"/>
      <c r="AW7" s="251"/>
      <c r="AX7" s="251"/>
      <c r="AY7" s="251"/>
      <c r="AZ7" s="251"/>
      <c r="BA7" s="251"/>
      <c r="BB7" s="251"/>
      <c r="BC7" s="251"/>
      <c r="BD7" s="251"/>
      <c r="BE7" s="251"/>
      <c r="BF7" s="251"/>
      <c r="BG7" s="251"/>
      <c r="BH7" s="251"/>
      <c r="BI7" s="251"/>
      <c r="BJ7" s="251"/>
      <c r="BK7" s="251"/>
      <c r="BL7" s="251"/>
      <c r="BM7" s="251"/>
      <c r="BN7" s="251"/>
      <c r="BO7" s="251"/>
      <c r="BP7" s="251"/>
      <c r="BQ7" s="251"/>
      <c r="BR7" s="251"/>
      <c r="BS7" s="251"/>
      <c r="BT7" s="251"/>
      <c r="BU7" s="251"/>
      <c r="BV7" s="251"/>
      <c r="BW7" s="251"/>
      <c r="BX7" s="251"/>
      <c r="BY7" s="251"/>
      <c r="BZ7" s="251"/>
      <c r="CA7" s="251"/>
      <c r="CB7" s="251"/>
      <c r="CC7" s="251"/>
      <c r="CD7" s="251"/>
      <c r="CE7" s="251"/>
      <c r="CF7" s="251"/>
      <c r="CG7" s="251"/>
      <c r="CH7" s="251"/>
      <c r="CI7" s="251"/>
      <c r="CJ7" s="251"/>
      <c r="CK7" s="251"/>
      <c r="CL7" s="251"/>
      <c r="CM7" s="251"/>
      <c r="CN7" s="251"/>
      <c r="CO7" s="251"/>
      <c r="CP7" s="251"/>
      <c r="CQ7" s="251"/>
      <c r="CR7" s="251"/>
      <c r="CS7" s="251"/>
      <c r="CT7" s="251"/>
      <c r="CU7" s="251"/>
      <c r="CV7" s="251"/>
      <c r="CW7" s="251"/>
      <c r="CX7" s="251"/>
      <c r="CY7" s="251"/>
      <c r="CZ7" s="251"/>
      <c r="DA7" s="251"/>
      <c r="DB7" s="251"/>
      <c r="DC7" s="251"/>
      <c r="DD7" s="251"/>
      <c r="DE7" s="251"/>
      <c r="DF7" s="251"/>
      <c r="DG7" s="251"/>
      <c r="DH7" s="251"/>
      <c r="DI7" s="251"/>
      <c r="DJ7" s="251"/>
      <c r="DK7" s="251"/>
      <c r="DL7" s="251"/>
      <c r="DM7" s="251"/>
      <c r="DN7" s="251"/>
      <c r="DO7" s="251"/>
      <c r="DP7" s="251"/>
      <c r="DQ7" s="251"/>
      <c r="DR7" s="251"/>
      <c r="DS7" s="251"/>
      <c r="DT7" s="251"/>
      <c r="DU7" s="251"/>
      <c r="DV7" s="251"/>
      <c r="DW7" s="251"/>
      <c r="DX7" s="251"/>
      <c r="DY7" s="251"/>
      <c r="DZ7" s="251"/>
      <c r="EA7" s="251"/>
      <c r="EB7" s="251"/>
      <c r="EC7" s="251"/>
      <c r="ED7" s="251"/>
      <c r="EE7" s="251"/>
      <c r="EF7" s="251"/>
      <c r="EG7" s="251"/>
      <c r="EH7" s="251"/>
      <c r="EI7" s="251"/>
      <c r="EJ7" s="251"/>
      <c r="EK7" s="251"/>
      <c r="EL7" s="251"/>
      <c r="EM7" s="251"/>
      <c r="EN7" s="251"/>
      <c r="EO7" s="251"/>
      <c r="EP7" s="251"/>
      <c r="EQ7" s="251"/>
      <c r="ER7" s="251"/>
      <c r="ES7" s="251"/>
      <c r="ET7" s="251"/>
      <c r="EU7" s="251"/>
      <c r="EV7" s="251"/>
      <c r="EW7" s="251"/>
      <c r="EX7" s="251"/>
      <c r="EY7" s="251"/>
      <c r="EZ7" s="251"/>
      <c r="FA7" s="251"/>
      <c r="FB7" s="251"/>
      <c r="FC7" s="251"/>
      <c r="FD7" s="251"/>
      <c r="FE7" s="251"/>
      <c r="FF7" s="251"/>
      <c r="FG7" s="251"/>
      <c r="FH7" s="251"/>
      <c r="FI7" s="251"/>
      <c r="FJ7" s="251"/>
      <c r="FK7" s="251"/>
      <c r="FL7" s="251"/>
      <c r="FM7" s="251"/>
      <c r="FN7" s="251"/>
      <c r="FO7" s="251"/>
      <c r="FP7" s="251"/>
      <c r="FQ7" s="251"/>
      <c r="FR7" s="251"/>
      <c r="FS7" s="251"/>
      <c r="FT7" s="251"/>
      <c r="FU7" s="251"/>
    </row>
    <row r="8" spans="1:279" s="260" customFormat="1" ht="81" customHeight="1" thickTop="1" thickBot="1" x14ac:dyDescent="0.3">
      <c r="A8" s="253" t="s">
        <v>244</v>
      </c>
      <c r="B8" s="253" t="s">
        <v>557</v>
      </c>
      <c r="C8" s="254" t="s">
        <v>8</v>
      </c>
      <c r="D8" s="255" t="s">
        <v>543</v>
      </c>
      <c r="E8" s="256" t="s">
        <v>10</v>
      </c>
      <c r="F8" s="256" t="s">
        <v>11</v>
      </c>
      <c r="G8" s="256" t="s">
        <v>12</v>
      </c>
      <c r="H8" s="257" t="s">
        <v>544</v>
      </c>
      <c r="I8" s="257" t="s">
        <v>38</v>
      </c>
      <c r="J8" s="257" t="s">
        <v>545</v>
      </c>
      <c r="K8" s="257" t="s">
        <v>544</v>
      </c>
      <c r="L8" s="257" t="s">
        <v>546</v>
      </c>
      <c r="M8" s="257" t="s">
        <v>545</v>
      </c>
      <c r="N8" s="510"/>
      <c r="O8" s="516"/>
      <c r="P8" s="258" t="s">
        <v>547</v>
      </c>
      <c r="Q8" s="258" t="s">
        <v>548</v>
      </c>
      <c r="R8" s="258" t="s">
        <v>596</v>
      </c>
      <c r="S8" s="258" t="s">
        <v>549</v>
      </c>
      <c r="T8" s="258" t="s">
        <v>550</v>
      </c>
      <c r="U8" s="519"/>
      <c r="V8" s="259"/>
      <c r="W8" s="259"/>
      <c r="X8" s="259"/>
      <c r="Y8" s="259"/>
      <c r="Z8" s="259"/>
      <c r="AA8" s="259"/>
      <c r="AB8" s="259"/>
      <c r="AC8" s="259"/>
      <c r="AD8" s="259"/>
      <c r="AE8" s="259"/>
      <c r="AF8" s="259"/>
      <c r="AG8" s="259"/>
      <c r="AH8" s="259"/>
      <c r="AI8" s="259"/>
      <c r="AJ8" s="259"/>
      <c r="AK8" s="259"/>
      <c r="AL8" s="259"/>
      <c r="AM8" s="259"/>
      <c r="AN8" s="259"/>
      <c r="AO8" s="259"/>
      <c r="AP8" s="259"/>
      <c r="AQ8" s="259"/>
      <c r="AR8" s="259"/>
      <c r="AS8" s="259"/>
      <c r="AT8" s="259"/>
      <c r="AU8" s="259"/>
      <c r="AV8" s="259"/>
      <c r="AW8" s="259"/>
      <c r="AX8" s="259"/>
      <c r="AY8" s="259"/>
      <c r="AZ8" s="259"/>
      <c r="BA8" s="259"/>
      <c r="BB8" s="259"/>
      <c r="BC8" s="259"/>
      <c r="BD8" s="259"/>
      <c r="BE8" s="259"/>
      <c r="BF8" s="259"/>
      <c r="BG8" s="259"/>
      <c r="BH8" s="259"/>
      <c r="BI8" s="259"/>
      <c r="BJ8" s="259"/>
      <c r="BK8" s="259"/>
      <c r="BL8" s="259"/>
      <c r="BM8" s="259"/>
      <c r="BN8" s="259"/>
      <c r="BO8" s="259"/>
      <c r="BP8" s="259"/>
      <c r="BQ8" s="259"/>
      <c r="BR8" s="259"/>
      <c r="BS8" s="259"/>
      <c r="BT8" s="259"/>
      <c r="BU8" s="259"/>
      <c r="BV8" s="259"/>
      <c r="BW8" s="259"/>
      <c r="BX8" s="259"/>
      <c r="BY8" s="259"/>
      <c r="BZ8" s="259"/>
      <c r="CA8" s="259"/>
      <c r="CB8" s="259"/>
      <c r="CC8" s="259"/>
      <c r="CD8" s="259"/>
      <c r="CE8" s="259"/>
      <c r="CF8" s="259"/>
      <c r="CG8" s="259"/>
      <c r="CH8" s="259"/>
      <c r="CI8" s="259"/>
      <c r="CJ8" s="259"/>
      <c r="CK8" s="259"/>
      <c r="CL8" s="259"/>
      <c r="CM8" s="259"/>
      <c r="CN8" s="259"/>
      <c r="CO8" s="259"/>
      <c r="CP8" s="259"/>
      <c r="CQ8" s="259"/>
      <c r="CR8" s="259"/>
      <c r="CS8" s="259"/>
      <c r="CT8" s="259"/>
      <c r="CU8" s="259"/>
      <c r="CV8" s="259"/>
      <c r="CW8" s="259"/>
      <c r="CX8" s="259"/>
      <c r="CY8" s="259"/>
      <c r="CZ8" s="259"/>
      <c r="DA8" s="259"/>
      <c r="DB8" s="259"/>
      <c r="DC8" s="259"/>
      <c r="DD8" s="259"/>
      <c r="DE8" s="259"/>
      <c r="DF8" s="259"/>
      <c r="DG8" s="259"/>
      <c r="DH8" s="259"/>
      <c r="DI8" s="259"/>
      <c r="DJ8" s="259"/>
      <c r="DK8" s="259"/>
      <c r="DL8" s="259"/>
      <c r="DM8" s="259"/>
      <c r="DN8" s="259"/>
      <c r="DO8" s="259"/>
      <c r="DP8" s="259"/>
      <c r="DQ8" s="259"/>
      <c r="DR8" s="259"/>
      <c r="DS8" s="259"/>
      <c r="DT8" s="259"/>
      <c r="DU8" s="259"/>
      <c r="DV8" s="259"/>
      <c r="DW8" s="259"/>
      <c r="DX8" s="259"/>
      <c r="DY8" s="259"/>
      <c r="DZ8" s="259"/>
      <c r="EA8" s="259"/>
      <c r="EB8" s="259"/>
      <c r="EC8" s="259"/>
      <c r="ED8" s="259"/>
      <c r="EE8" s="259"/>
      <c r="EF8" s="259"/>
      <c r="EG8" s="259"/>
      <c r="EH8" s="259"/>
      <c r="EI8" s="259"/>
      <c r="EJ8" s="259"/>
      <c r="EK8" s="259"/>
      <c r="EL8" s="259"/>
      <c r="EM8" s="259"/>
      <c r="EN8" s="259"/>
      <c r="EO8" s="259"/>
      <c r="EP8" s="259"/>
      <c r="EQ8" s="259"/>
      <c r="ER8" s="259"/>
      <c r="ES8" s="259"/>
      <c r="ET8" s="259"/>
      <c r="EU8" s="259"/>
      <c r="EV8" s="259"/>
      <c r="EW8" s="259"/>
      <c r="EX8" s="259"/>
      <c r="EY8" s="259"/>
      <c r="EZ8" s="259"/>
      <c r="FA8" s="259"/>
      <c r="FB8" s="259"/>
      <c r="FC8" s="259"/>
      <c r="FD8" s="259"/>
      <c r="FE8" s="259"/>
      <c r="FF8" s="259"/>
      <c r="FG8" s="259"/>
      <c r="FH8" s="259"/>
      <c r="FI8" s="259"/>
      <c r="FJ8" s="259"/>
      <c r="FK8" s="259"/>
      <c r="FL8" s="259"/>
      <c r="FM8" s="259"/>
      <c r="FN8" s="259"/>
      <c r="FO8" s="259"/>
      <c r="FP8" s="259"/>
      <c r="FQ8" s="259"/>
      <c r="FR8" s="259"/>
      <c r="FS8" s="259"/>
      <c r="FT8" s="259"/>
      <c r="FU8" s="259"/>
    </row>
    <row r="9" spans="1:279" s="261" customFormat="1" ht="10.5" customHeight="1" thickTop="1" thickBot="1" x14ac:dyDescent="0.3">
      <c r="A9" s="504"/>
      <c r="B9" s="505"/>
      <c r="C9" s="505"/>
      <c r="D9" s="505"/>
      <c r="E9" s="505"/>
      <c r="F9" s="505"/>
      <c r="G9" s="505"/>
      <c r="H9" s="505"/>
      <c r="I9" s="505"/>
      <c r="J9" s="505"/>
      <c r="K9" s="505"/>
      <c r="L9" s="505"/>
      <c r="M9" s="505"/>
      <c r="N9" s="505"/>
      <c r="U9" s="262"/>
      <c r="V9" s="263"/>
      <c r="W9" s="263"/>
      <c r="X9" s="263"/>
      <c r="Y9" s="263"/>
      <c r="Z9" s="263"/>
      <c r="AA9" s="263"/>
      <c r="AB9" s="263"/>
      <c r="AC9" s="263"/>
      <c r="AD9" s="263"/>
      <c r="AE9" s="263"/>
      <c r="AF9" s="263"/>
      <c r="AG9" s="263"/>
      <c r="AH9" s="263"/>
      <c r="AI9" s="263"/>
      <c r="AJ9" s="263"/>
      <c r="AK9" s="263"/>
      <c r="AL9" s="263"/>
      <c r="AM9" s="263"/>
      <c r="AN9" s="263"/>
      <c r="AO9" s="263"/>
      <c r="AP9" s="263"/>
      <c r="AQ9" s="263"/>
      <c r="AR9" s="263"/>
      <c r="AS9" s="263"/>
      <c r="AT9" s="263"/>
      <c r="AU9" s="263"/>
      <c r="AV9" s="263"/>
      <c r="AW9" s="263"/>
      <c r="AX9" s="263"/>
      <c r="AY9" s="263"/>
      <c r="AZ9" s="263"/>
      <c r="BA9" s="263"/>
      <c r="BB9" s="263"/>
      <c r="BC9" s="263"/>
      <c r="BD9" s="263"/>
      <c r="BE9" s="263"/>
      <c r="BF9" s="263"/>
      <c r="BG9" s="263"/>
      <c r="BH9" s="263"/>
      <c r="BI9" s="263"/>
      <c r="BJ9" s="263"/>
      <c r="BK9" s="263"/>
      <c r="BL9" s="263"/>
      <c r="BM9" s="263"/>
      <c r="BN9" s="263"/>
      <c r="BO9" s="263"/>
      <c r="BP9" s="263"/>
      <c r="BQ9" s="263"/>
      <c r="BR9" s="263"/>
      <c r="BS9" s="263"/>
      <c r="BT9" s="263"/>
      <c r="BU9" s="263"/>
      <c r="BV9" s="263"/>
      <c r="BW9" s="263"/>
      <c r="BX9" s="263"/>
      <c r="BY9" s="263"/>
      <c r="BZ9" s="263"/>
      <c r="CA9" s="263"/>
      <c r="CB9" s="263"/>
      <c r="CC9" s="263"/>
      <c r="CD9" s="263"/>
      <c r="CE9" s="263"/>
      <c r="CF9" s="263"/>
      <c r="CG9" s="263"/>
      <c r="CH9" s="263"/>
      <c r="CI9" s="263"/>
      <c r="CJ9" s="263"/>
      <c r="CK9" s="263"/>
      <c r="CL9" s="263"/>
      <c r="CM9" s="263"/>
      <c r="CN9" s="263"/>
      <c r="CO9" s="263"/>
      <c r="CP9" s="263"/>
      <c r="CQ9" s="263"/>
      <c r="CR9" s="263"/>
      <c r="CS9" s="263"/>
      <c r="CT9" s="263"/>
      <c r="CU9" s="263"/>
      <c r="CV9" s="263"/>
      <c r="CW9" s="263"/>
      <c r="CX9" s="263"/>
      <c r="CY9" s="263"/>
      <c r="CZ9" s="263"/>
      <c r="DA9" s="263"/>
      <c r="DB9" s="263"/>
      <c r="DC9" s="263"/>
      <c r="DD9" s="263"/>
      <c r="DE9" s="263"/>
      <c r="DF9" s="263"/>
      <c r="DG9" s="263"/>
      <c r="DH9" s="263"/>
      <c r="DI9" s="263"/>
      <c r="DJ9" s="263"/>
      <c r="DK9" s="263"/>
      <c r="DL9" s="263"/>
      <c r="DM9" s="263"/>
      <c r="DN9" s="263"/>
      <c r="DO9" s="263"/>
      <c r="DP9" s="263"/>
      <c r="DQ9" s="263"/>
      <c r="DR9" s="263"/>
      <c r="DS9" s="263"/>
      <c r="DT9" s="263"/>
      <c r="DU9" s="263"/>
      <c r="DV9" s="263"/>
      <c r="DW9" s="263"/>
      <c r="DX9" s="263"/>
      <c r="DY9" s="263"/>
      <c r="DZ9" s="263"/>
      <c r="EA9" s="263"/>
      <c r="EB9" s="263"/>
      <c r="EC9" s="263"/>
      <c r="ED9" s="263"/>
      <c r="EE9" s="263"/>
      <c r="EF9" s="263"/>
      <c r="EG9" s="263"/>
      <c r="EH9" s="263"/>
      <c r="EI9" s="263"/>
      <c r="EJ9" s="263"/>
      <c r="EK9" s="263"/>
      <c r="EL9" s="263"/>
      <c r="EM9" s="263"/>
      <c r="EN9" s="263"/>
      <c r="EO9" s="263"/>
      <c r="EP9" s="263"/>
      <c r="EQ9" s="263"/>
      <c r="ER9" s="263"/>
      <c r="ES9" s="263"/>
      <c r="ET9" s="263"/>
      <c r="EU9" s="263"/>
      <c r="EV9" s="263"/>
      <c r="EW9" s="263"/>
      <c r="EX9" s="263"/>
      <c r="EY9" s="263"/>
      <c r="EZ9" s="263"/>
      <c r="FA9" s="263"/>
      <c r="FB9" s="263"/>
      <c r="FC9" s="263"/>
      <c r="FD9" s="263"/>
      <c r="FE9" s="263"/>
      <c r="FF9" s="263"/>
      <c r="FG9" s="263"/>
      <c r="FH9" s="263"/>
      <c r="FI9" s="263"/>
      <c r="FJ9" s="263"/>
      <c r="FK9" s="263"/>
      <c r="FL9" s="263"/>
      <c r="FM9" s="263"/>
      <c r="FN9" s="263"/>
      <c r="FO9" s="263"/>
      <c r="FP9" s="263"/>
      <c r="FQ9" s="263"/>
      <c r="FR9" s="263"/>
      <c r="FS9" s="263"/>
      <c r="FT9" s="263"/>
      <c r="FU9" s="263"/>
    </row>
    <row r="10" spans="1:279" s="264" customFormat="1" ht="15" customHeight="1" x14ac:dyDescent="0.2">
      <c r="A10" s="492">
        <f>'Mapa Final'!A10</f>
        <v>1</v>
      </c>
      <c r="B10" s="480" t="str">
        <f>'Mapa Final'!B10</f>
        <v>Vencimiento de Términos</v>
      </c>
      <c r="C10" s="480" t="str">
        <f>'Mapa Final'!C10</f>
        <v>Vulneración de los derechos fundamentales de los ciudadanos</v>
      </c>
      <c r="D10" s="480" t="str">
        <f>'Mapa Final'!D10</f>
        <v>1. Falta de implementación de modelos operativos de preparación de audiencias (MOPA's) y guías de realización de audiencias para reducir el tiempo de las diligencias.
2.Insuficiencia de personal para la carga laboral presentada.
3.Incremento de solicitudes vía correo electrónico, reparto de demandas y solicitudes judiciales.
4.Demora en la entrega del reparto por parte de la Oficina de Apoyo
5.Afectación del orden público, genera mayor demanda y congestión de la justicia.</v>
      </c>
      <c r="E10" s="495" t="str">
        <f>'Mapa Final'!E10</f>
        <v xml:space="preserve"> Actuaciones procesales después del vencimiento de los términos legales  </v>
      </c>
      <c r="F10" s="495" t="str">
        <f>'Mapa Final'!F10</f>
        <v xml:space="preserve">Posibilidad de vulneración de los derechos fundamentales de los ciudadanos  debido a las  actuaciones procesales después del vencimiento de los términos legales  </v>
      </c>
      <c r="G10" s="495" t="str">
        <f>'Mapa Final'!G10</f>
        <v>Usuarios, productos y prácticas organizacionales</v>
      </c>
      <c r="H10" s="498" t="str">
        <f>'Mapa Final'!I10</f>
        <v>Alta</v>
      </c>
      <c r="I10" s="501" t="str">
        <f>'Mapa Final'!L10</f>
        <v>Mayor</v>
      </c>
      <c r="J10" s="483" t="str">
        <f>'Mapa Final'!N10</f>
        <v xml:space="preserve">Alto </v>
      </c>
      <c r="K10" s="486" t="str">
        <f>'Mapa Final'!AA10</f>
        <v>Media</v>
      </c>
      <c r="L10" s="486" t="str">
        <f>'Mapa Final'!AE10</f>
        <v>Mayor</v>
      </c>
      <c r="M10" s="489" t="str">
        <f>'Mapa Final'!AG10</f>
        <v xml:space="preserve">Alto </v>
      </c>
      <c r="N10" s="486" t="str">
        <f>'Mapa Final'!AH10</f>
        <v>Evitar</v>
      </c>
      <c r="O10" s="477"/>
      <c r="P10" s="477"/>
      <c r="Q10" s="477"/>
      <c r="R10" s="477"/>
      <c r="S10" s="477"/>
      <c r="T10" s="477"/>
      <c r="U10" s="477"/>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c r="FU10" s="35"/>
    </row>
    <row r="11" spans="1:279" s="264" customFormat="1" ht="13.5" customHeight="1" x14ac:dyDescent="0.2">
      <c r="A11" s="493"/>
      <c r="B11" s="481"/>
      <c r="C11" s="481"/>
      <c r="D11" s="481"/>
      <c r="E11" s="496"/>
      <c r="F11" s="496"/>
      <c r="G11" s="496"/>
      <c r="H11" s="499"/>
      <c r="I11" s="502"/>
      <c r="J11" s="484"/>
      <c r="K11" s="487"/>
      <c r="L11" s="487"/>
      <c r="M11" s="490"/>
      <c r="N11" s="487"/>
      <c r="O11" s="478"/>
      <c r="P11" s="478"/>
      <c r="Q11" s="478"/>
      <c r="R11" s="478"/>
      <c r="S11" s="478"/>
      <c r="T11" s="478"/>
      <c r="U11" s="478"/>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c r="FU11" s="35"/>
    </row>
    <row r="12" spans="1:279" s="264" customFormat="1" ht="13.5" customHeight="1" x14ac:dyDescent="0.2">
      <c r="A12" s="493"/>
      <c r="B12" s="481"/>
      <c r="C12" s="481"/>
      <c r="D12" s="481"/>
      <c r="E12" s="496"/>
      <c r="F12" s="496"/>
      <c r="G12" s="496"/>
      <c r="H12" s="499"/>
      <c r="I12" s="502"/>
      <c r="J12" s="484"/>
      <c r="K12" s="487"/>
      <c r="L12" s="487"/>
      <c r="M12" s="490"/>
      <c r="N12" s="487"/>
      <c r="O12" s="478"/>
      <c r="P12" s="478"/>
      <c r="Q12" s="478"/>
      <c r="R12" s="478"/>
      <c r="S12" s="478"/>
      <c r="T12" s="478"/>
      <c r="U12" s="478"/>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c r="FU12" s="35"/>
    </row>
    <row r="13" spans="1:279" s="264" customFormat="1" ht="13.5" customHeight="1" x14ac:dyDescent="0.2">
      <c r="A13" s="493"/>
      <c r="B13" s="481"/>
      <c r="C13" s="481"/>
      <c r="D13" s="481"/>
      <c r="E13" s="496"/>
      <c r="F13" s="496"/>
      <c r="G13" s="496"/>
      <c r="H13" s="499"/>
      <c r="I13" s="502"/>
      <c r="J13" s="484"/>
      <c r="K13" s="487"/>
      <c r="L13" s="487"/>
      <c r="M13" s="490"/>
      <c r="N13" s="487"/>
      <c r="O13" s="478"/>
      <c r="P13" s="478"/>
      <c r="Q13" s="478"/>
      <c r="R13" s="478"/>
      <c r="S13" s="478"/>
      <c r="T13" s="478"/>
      <c r="U13" s="478"/>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c r="FU13" s="35"/>
    </row>
    <row r="14" spans="1:279" s="264" customFormat="1" ht="238.5" customHeight="1" thickBot="1" x14ac:dyDescent="0.25">
      <c r="A14" s="494"/>
      <c r="B14" s="482"/>
      <c r="C14" s="482"/>
      <c r="D14" s="482"/>
      <c r="E14" s="497"/>
      <c r="F14" s="497"/>
      <c r="G14" s="497"/>
      <c r="H14" s="500"/>
      <c r="I14" s="503"/>
      <c r="J14" s="485"/>
      <c r="K14" s="488"/>
      <c r="L14" s="488"/>
      <c r="M14" s="491"/>
      <c r="N14" s="488"/>
      <c r="O14" s="479"/>
      <c r="P14" s="479"/>
      <c r="Q14" s="479"/>
      <c r="R14" s="479"/>
      <c r="S14" s="479"/>
      <c r="T14" s="479"/>
      <c r="U14" s="479"/>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c r="FU14" s="35"/>
    </row>
    <row r="15" spans="1:279" s="264" customFormat="1" ht="15" customHeight="1" x14ac:dyDescent="0.2">
      <c r="A15" s="492">
        <f>'Mapa Final'!A15</f>
        <v>2</v>
      </c>
      <c r="B15" s="480" t="str">
        <f>'Mapa Final'!B15</f>
        <v>Suspensión o no realización de las Audiencias Programadas</v>
      </c>
      <c r="C15" s="480" t="str">
        <f>'Mapa Final'!C15</f>
        <v>Vulneración de los derechos fundamentales de los ciudadanos</v>
      </c>
      <c r="D15" s="480" t="str">
        <f>'Mapa Final'!D15</f>
        <v xml:space="preserve">1.Falta de herramientas tecnológicas que permitan el buen desarrollo de la audiencia (Sistema de Grabación, Software, Hardware, microfonos, diademas entre otros)
2.Programación de audiencias sin tener en cuenta tiempos de duración para su realización.
3.Falta de comunicación oportuna o errores en la notificación a las partes interesadas externas
4.Carencia de internet y  conectividad adecuada para los  equipos en las sedes judiciales y salas de audiencias.
5.Desactualización de la información suministrada por el usuario para la debida citación.
</v>
      </c>
      <c r="E15" s="495" t="str">
        <f>'Mapa Final'!E15</f>
        <v>Incumplimiento en la realización de las audiencias programadas</v>
      </c>
      <c r="F15" s="495" t="str">
        <f>'Mapa Final'!F15</f>
        <v>Posibilidad de vulneración de los derechos fundamentales de los ciudadanos  debido al Incumplimiento en la realización de las audiencias programadas</v>
      </c>
      <c r="G15" s="495" t="str">
        <f>'Mapa Final'!G15</f>
        <v>Usuarios, productos y prácticas organizacionales</v>
      </c>
      <c r="H15" s="498" t="str">
        <f>'Mapa Final'!I15</f>
        <v>Muy Alta</v>
      </c>
      <c r="I15" s="501" t="str">
        <f>'Mapa Final'!L15</f>
        <v>Mayor</v>
      </c>
      <c r="J15" s="483" t="str">
        <f>'Mapa Final'!N15</f>
        <v xml:space="preserve">Alto </v>
      </c>
      <c r="K15" s="486" t="str">
        <f>'Mapa Final'!AA15</f>
        <v>Media</v>
      </c>
      <c r="L15" s="486" t="str">
        <f>'Mapa Final'!AE15</f>
        <v>Mayor</v>
      </c>
      <c r="M15" s="489" t="str">
        <f>'Mapa Final'!AG15</f>
        <v xml:space="preserve">Alto </v>
      </c>
      <c r="N15" s="486" t="str">
        <f>'Mapa Final'!AH15</f>
        <v>Evitar</v>
      </c>
      <c r="O15" s="477"/>
      <c r="P15" s="477"/>
      <c r="Q15" s="477"/>
      <c r="R15" s="477"/>
      <c r="S15" s="477"/>
      <c r="T15" s="477"/>
      <c r="U15" s="477"/>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c r="FU15" s="35"/>
    </row>
    <row r="16" spans="1:279" s="264" customFormat="1" ht="13.5" customHeight="1" x14ac:dyDescent="0.2">
      <c r="A16" s="493"/>
      <c r="B16" s="481"/>
      <c r="C16" s="481"/>
      <c r="D16" s="481"/>
      <c r="E16" s="496"/>
      <c r="F16" s="496"/>
      <c r="G16" s="496"/>
      <c r="H16" s="499"/>
      <c r="I16" s="502"/>
      <c r="J16" s="484"/>
      <c r="K16" s="487"/>
      <c r="L16" s="487"/>
      <c r="M16" s="490"/>
      <c r="N16" s="487"/>
      <c r="O16" s="478"/>
      <c r="P16" s="478"/>
      <c r="Q16" s="478"/>
      <c r="R16" s="478"/>
      <c r="S16" s="478"/>
      <c r="T16" s="478"/>
      <c r="U16" s="478"/>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c r="FU16" s="35"/>
    </row>
    <row r="17" spans="1:177" s="264" customFormat="1" ht="13.5" customHeight="1" x14ac:dyDescent="0.2">
      <c r="A17" s="493"/>
      <c r="B17" s="481"/>
      <c r="C17" s="481"/>
      <c r="D17" s="481"/>
      <c r="E17" s="496"/>
      <c r="F17" s="496"/>
      <c r="G17" s="496"/>
      <c r="H17" s="499"/>
      <c r="I17" s="502"/>
      <c r="J17" s="484"/>
      <c r="K17" s="487"/>
      <c r="L17" s="487"/>
      <c r="M17" s="490"/>
      <c r="N17" s="487"/>
      <c r="O17" s="478"/>
      <c r="P17" s="478"/>
      <c r="Q17" s="478"/>
      <c r="R17" s="478"/>
      <c r="S17" s="478"/>
      <c r="T17" s="478"/>
      <c r="U17" s="478"/>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c r="FU17" s="35"/>
    </row>
    <row r="18" spans="1:177" s="264" customFormat="1" ht="13.5" customHeight="1" x14ac:dyDescent="0.2">
      <c r="A18" s="493"/>
      <c r="B18" s="481"/>
      <c r="C18" s="481"/>
      <c r="D18" s="481"/>
      <c r="E18" s="496"/>
      <c r="F18" s="496"/>
      <c r="G18" s="496"/>
      <c r="H18" s="499"/>
      <c r="I18" s="502"/>
      <c r="J18" s="484"/>
      <c r="K18" s="487"/>
      <c r="L18" s="487"/>
      <c r="M18" s="490"/>
      <c r="N18" s="487"/>
      <c r="O18" s="478"/>
      <c r="P18" s="478"/>
      <c r="Q18" s="478"/>
      <c r="R18" s="478"/>
      <c r="S18" s="478"/>
      <c r="T18" s="478"/>
      <c r="U18" s="478"/>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c r="FU18" s="35"/>
    </row>
    <row r="19" spans="1:177" s="264" customFormat="1" ht="255.75" customHeight="1" thickBot="1" x14ac:dyDescent="0.25">
      <c r="A19" s="494"/>
      <c r="B19" s="482"/>
      <c r="C19" s="482"/>
      <c r="D19" s="482"/>
      <c r="E19" s="497"/>
      <c r="F19" s="497"/>
      <c r="G19" s="497"/>
      <c r="H19" s="500"/>
      <c r="I19" s="503"/>
      <c r="J19" s="485"/>
      <c r="K19" s="488"/>
      <c r="L19" s="488"/>
      <c r="M19" s="491"/>
      <c r="N19" s="488"/>
      <c r="O19" s="479"/>
      <c r="P19" s="479"/>
      <c r="Q19" s="479"/>
      <c r="R19" s="479"/>
      <c r="S19" s="479"/>
      <c r="T19" s="479"/>
      <c r="U19" s="479"/>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c r="FU19" s="35"/>
    </row>
    <row r="20" spans="1:177" ht="15" customHeight="1" x14ac:dyDescent="0.25">
      <c r="A20" s="492">
        <f>'Mapa Final'!A20</f>
        <v>3</v>
      </c>
      <c r="B20" s="480" t="str">
        <f>'Mapa Final'!B20</f>
        <v>Incumplimiento de los objetivos y metas trazadas para el cumplimiento de los términos legales.</v>
      </c>
      <c r="C20" s="480" t="str">
        <f>'Mapa Final'!C20</f>
        <v>Incumplimiento de las metas establecidas</v>
      </c>
      <c r="D20" s="480" t="str">
        <f>'Mapa Final'!D20</f>
        <v xml:space="preserve">1.Imprecisión al establecer lineamientos de planeaciòn  para el desarrollo de las tareas propias del despacho.
2.Deficiencia en las competencias necesarias del personal del despacho. 
3.Insuficiencia de equipos y soporte tecnológicos para el trabajo presencial y  virtual.
4.Complejidad de los procesos judiciales.
5.Insuficiencia de personal para la carga laboral presentada.
</v>
      </c>
      <c r="E20" s="495" t="str">
        <f>'Mapa Final'!E20</f>
        <v>Alto de volumen  de los trámites procesales</v>
      </c>
      <c r="F20" s="495" t="str">
        <f>'Mapa Final'!F20</f>
        <v>Posibilidad de Incumplimiento de las metas establecidas debido al alto de volumen  de trámites procesales</v>
      </c>
      <c r="G20" s="495" t="str">
        <f>'Mapa Final'!G20</f>
        <v>Usuarios, productos y prácticas organizacionales</v>
      </c>
      <c r="H20" s="498" t="str">
        <f>'Mapa Final'!I20</f>
        <v>Muy Alta</v>
      </c>
      <c r="I20" s="501" t="str">
        <f>'Mapa Final'!L20</f>
        <v>Moderado</v>
      </c>
      <c r="J20" s="483" t="str">
        <f>'Mapa Final'!N20</f>
        <v xml:space="preserve">Alto </v>
      </c>
      <c r="K20" s="486" t="str">
        <f>'Mapa Final'!AA20</f>
        <v>Media</v>
      </c>
      <c r="L20" s="486" t="str">
        <f>'Mapa Final'!AE20</f>
        <v>Moderado</v>
      </c>
      <c r="M20" s="489" t="str">
        <f>'Mapa Final'!AG20</f>
        <v>Moderado</v>
      </c>
      <c r="N20" s="486" t="str">
        <f>'Mapa Final'!AH20</f>
        <v>Reducir(mitigar)</v>
      </c>
      <c r="O20" s="477"/>
      <c r="P20" s="477"/>
      <c r="Q20" s="477"/>
      <c r="R20" s="477"/>
      <c r="S20" s="477"/>
      <c r="T20" s="477"/>
      <c r="U20" s="477"/>
      <c r="V20" s="35"/>
      <c r="W20" s="35"/>
    </row>
    <row r="21" spans="1:177" x14ac:dyDescent="0.25">
      <c r="A21" s="493"/>
      <c r="B21" s="481"/>
      <c r="C21" s="481"/>
      <c r="D21" s="481"/>
      <c r="E21" s="496"/>
      <c r="F21" s="496"/>
      <c r="G21" s="496"/>
      <c r="H21" s="499"/>
      <c r="I21" s="502"/>
      <c r="J21" s="484"/>
      <c r="K21" s="487"/>
      <c r="L21" s="487"/>
      <c r="M21" s="490"/>
      <c r="N21" s="487"/>
      <c r="O21" s="478"/>
      <c r="P21" s="478"/>
      <c r="Q21" s="478"/>
      <c r="R21" s="478"/>
      <c r="S21" s="478"/>
      <c r="T21" s="478"/>
      <c r="U21" s="478"/>
      <c r="V21" s="35"/>
      <c r="W21" s="35"/>
    </row>
    <row r="22" spans="1:177" x14ac:dyDescent="0.25">
      <c r="A22" s="493"/>
      <c r="B22" s="481"/>
      <c r="C22" s="481"/>
      <c r="D22" s="481"/>
      <c r="E22" s="496"/>
      <c r="F22" s="496"/>
      <c r="G22" s="496"/>
      <c r="H22" s="499"/>
      <c r="I22" s="502"/>
      <c r="J22" s="484"/>
      <c r="K22" s="487"/>
      <c r="L22" s="487"/>
      <c r="M22" s="490"/>
      <c r="N22" s="487"/>
      <c r="O22" s="478"/>
      <c r="P22" s="478"/>
      <c r="Q22" s="478"/>
      <c r="R22" s="478"/>
      <c r="S22" s="478"/>
      <c r="T22" s="478"/>
      <c r="U22" s="478"/>
      <c r="V22" s="35"/>
      <c r="W22" s="35"/>
    </row>
    <row r="23" spans="1:177" x14ac:dyDescent="0.25">
      <c r="A23" s="493"/>
      <c r="B23" s="481"/>
      <c r="C23" s="481"/>
      <c r="D23" s="481"/>
      <c r="E23" s="496"/>
      <c r="F23" s="496"/>
      <c r="G23" s="496"/>
      <c r="H23" s="499"/>
      <c r="I23" s="502"/>
      <c r="J23" s="484"/>
      <c r="K23" s="487"/>
      <c r="L23" s="487"/>
      <c r="M23" s="490"/>
      <c r="N23" s="487"/>
      <c r="O23" s="478"/>
      <c r="P23" s="478"/>
      <c r="Q23" s="478"/>
      <c r="R23" s="478"/>
      <c r="S23" s="478"/>
      <c r="T23" s="478"/>
      <c r="U23" s="478"/>
      <c r="V23" s="35"/>
      <c r="W23" s="35"/>
    </row>
    <row r="24" spans="1:177" ht="307.5" customHeight="1" thickBot="1" x14ac:dyDescent="0.3">
      <c r="A24" s="494"/>
      <c r="B24" s="482"/>
      <c r="C24" s="482"/>
      <c r="D24" s="482"/>
      <c r="E24" s="497"/>
      <c r="F24" s="497"/>
      <c r="G24" s="497"/>
      <c r="H24" s="500"/>
      <c r="I24" s="503"/>
      <c r="J24" s="485"/>
      <c r="K24" s="488"/>
      <c r="L24" s="488"/>
      <c r="M24" s="491"/>
      <c r="N24" s="488"/>
      <c r="O24" s="479"/>
      <c r="P24" s="479"/>
      <c r="Q24" s="479"/>
      <c r="R24" s="479"/>
      <c r="S24" s="479"/>
      <c r="T24" s="479"/>
      <c r="U24" s="479"/>
      <c r="V24" s="35"/>
      <c r="W24" s="35"/>
    </row>
    <row r="25" spans="1:177" ht="15" customHeight="1" x14ac:dyDescent="0.25">
      <c r="A25" s="492">
        <f>'Mapa Final'!A25</f>
        <v>4</v>
      </c>
      <c r="B25" s="480" t="str">
        <f>'Mapa Final'!B25</f>
        <v xml:space="preserve">Inexactitud en el registro de la gestion de los procesos misionales y actuaciones administrativa </v>
      </c>
      <c r="C25" s="480" t="str">
        <f>'Mapa Final'!C25</f>
        <v>Incumplimiento de las metas establecidas</v>
      </c>
      <c r="D25" s="480" t="str">
        <f>'Mapa Final'!D25</f>
        <v xml:space="preserve">1. Errores en la información registrada en los aplicativos Justicia XXI WEB y SIERJU-BI
2.Insuficiencia de personal para la carga laboral presentada. 
3.Fallas en la funcionalidad de los aplicativos    
4.Incremento de solicitudes  por la  alta demanda judiciales 
5.Inadecuado control de verificación del registro de la información </v>
      </c>
      <c r="E25" s="495" t="str">
        <f>'Mapa Final'!E25</f>
        <v xml:space="preserve">Inadecuado registro de la gestion de los procesos misionales y actuaciones administrativa </v>
      </c>
      <c r="F25" s="495" t="str">
        <f>'Mapa Final'!F25</f>
        <v xml:space="preserve">Posibilidad de incumplimiento de las metas establecidas debido al  inadecuado registro de la gestion de los procesos misionales y actuaciones administrativa </v>
      </c>
      <c r="G25" s="495" t="str">
        <f>'Mapa Final'!G25</f>
        <v>Usuarios, productos y prácticas organizacionales</v>
      </c>
      <c r="H25" s="498" t="str">
        <f>'Mapa Final'!I25</f>
        <v>Muy Alta</v>
      </c>
      <c r="I25" s="501" t="str">
        <f>'Mapa Final'!L25</f>
        <v>Moderado</v>
      </c>
      <c r="J25" s="483" t="str">
        <f>'Mapa Final'!N25</f>
        <v xml:space="preserve">Alto </v>
      </c>
      <c r="K25" s="486" t="str">
        <f>'Mapa Final'!AA25</f>
        <v>Media</v>
      </c>
      <c r="L25" s="486" t="str">
        <f>'Mapa Final'!AE25</f>
        <v>Moderado</v>
      </c>
      <c r="M25" s="489" t="str">
        <f>'Mapa Final'!AG25</f>
        <v>Moderado</v>
      </c>
      <c r="N25" s="486" t="str">
        <f>'Mapa Final'!AH25</f>
        <v>Reducir(mitigar)</v>
      </c>
      <c r="O25" s="477"/>
      <c r="P25" s="477"/>
      <c r="Q25" s="477"/>
      <c r="R25" s="477"/>
      <c r="S25" s="477"/>
      <c r="T25" s="477"/>
      <c r="U25" s="477"/>
    </row>
    <row r="26" spans="1:177" x14ac:dyDescent="0.25">
      <c r="A26" s="493"/>
      <c r="B26" s="481"/>
      <c r="C26" s="481"/>
      <c r="D26" s="481"/>
      <c r="E26" s="496"/>
      <c r="F26" s="496"/>
      <c r="G26" s="496"/>
      <c r="H26" s="499"/>
      <c r="I26" s="502"/>
      <c r="J26" s="484"/>
      <c r="K26" s="487"/>
      <c r="L26" s="487"/>
      <c r="M26" s="490"/>
      <c r="N26" s="487"/>
      <c r="O26" s="478"/>
      <c r="P26" s="478"/>
      <c r="Q26" s="478"/>
      <c r="R26" s="478"/>
      <c r="S26" s="478"/>
      <c r="T26" s="478"/>
      <c r="U26" s="478"/>
    </row>
    <row r="27" spans="1:177" x14ac:dyDescent="0.25">
      <c r="A27" s="493"/>
      <c r="B27" s="481"/>
      <c r="C27" s="481"/>
      <c r="D27" s="481"/>
      <c r="E27" s="496"/>
      <c r="F27" s="496"/>
      <c r="G27" s="496"/>
      <c r="H27" s="499"/>
      <c r="I27" s="502"/>
      <c r="J27" s="484"/>
      <c r="K27" s="487"/>
      <c r="L27" s="487"/>
      <c r="M27" s="490"/>
      <c r="N27" s="487"/>
      <c r="O27" s="478"/>
      <c r="P27" s="478"/>
      <c r="Q27" s="478"/>
      <c r="R27" s="478"/>
      <c r="S27" s="478"/>
      <c r="T27" s="478"/>
      <c r="U27" s="478"/>
    </row>
    <row r="28" spans="1:177" x14ac:dyDescent="0.25">
      <c r="A28" s="493"/>
      <c r="B28" s="481"/>
      <c r="C28" s="481"/>
      <c r="D28" s="481"/>
      <c r="E28" s="496"/>
      <c r="F28" s="496"/>
      <c r="G28" s="496"/>
      <c r="H28" s="499"/>
      <c r="I28" s="502"/>
      <c r="J28" s="484"/>
      <c r="K28" s="487"/>
      <c r="L28" s="487"/>
      <c r="M28" s="490"/>
      <c r="N28" s="487"/>
      <c r="O28" s="478"/>
      <c r="P28" s="478"/>
      <c r="Q28" s="478"/>
      <c r="R28" s="478"/>
      <c r="S28" s="478"/>
      <c r="T28" s="478"/>
      <c r="U28" s="478"/>
    </row>
    <row r="29" spans="1:177" ht="254.25" customHeight="1" thickBot="1" x14ac:dyDescent="0.3">
      <c r="A29" s="494"/>
      <c r="B29" s="482"/>
      <c r="C29" s="482"/>
      <c r="D29" s="482"/>
      <c r="E29" s="497"/>
      <c r="F29" s="497"/>
      <c r="G29" s="497"/>
      <c r="H29" s="500"/>
      <c r="I29" s="503"/>
      <c r="J29" s="485"/>
      <c r="K29" s="488"/>
      <c r="L29" s="488"/>
      <c r="M29" s="491"/>
      <c r="N29" s="488"/>
      <c r="O29" s="479"/>
      <c r="P29" s="479"/>
      <c r="Q29" s="479"/>
      <c r="R29" s="479"/>
      <c r="S29" s="479"/>
      <c r="T29" s="479"/>
      <c r="U29" s="479"/>
    </row>
    <row r="30" spans="1:177" ht="15" customHeight="1" x14ac:dyDescent="0.25">
      <c r="A30" s="492">
        <f>'Mapa Final'!A30</f>
        <v>5</v>
      </c>
      <c r="B30" s="480" t="str">
        <f>'Mapa Final'!B30</f>
        <v>Inconsistencias en el reparto</v>
      </c>
      <c r="C30" s="480" t="str">
        <f>'Mapa Final'!C30</f>
        <v>Incumplimiento de las metas establecidas</v>
      </c>
      <c r="D30" s="480" t="str">
        <f>'Mapa Final'!D30</f>
        <v xml:space="preserve">1.Falta de planeacion y organizacion en el proceso de reparto. 
2. Falta de capacidad instalada para atender el alto volúmen de trabajo debido a la cantidad de expedientes que se recepcionan.           
3.Inconsistencias entre el órden establecido por el administrador del sistema y el órden previsto en los Acuerdos que norman el reparto.
4. No realizar el reparto de las demandas  y/o acciones Constitucionales  entre los Despachos competentes, dentro del término establecido. 
5. Errores en el diligenciamiento del acta de reparto.
</v>
      </c>
      <c r="E30" s="495" t="str">
        <f>'Mapa Final'!E30</f>
        <v>Falencia en la gestión, control y seguimiento del proceso de reparto</v>
      </c>
      <c r="F30" s="495" t="str">
        <f>'Mapa Final'!F30</f>
        <v>Posibilidad de incumplimiento de las metas establecidas debido a la falencia en la gestión, control y seguimiento del proceso de reparto</v>
      </c>
      <c r="G30" s="495" t="str">
        <f>'Mapa Final'!G30</f>
        <v>Ejecución y Administración de Procesos</v>
      </c>
      <c r="H30" s="498" t="str">
        <f>'Mapa Final'!I30</f>
        <v>Muy Alta</v>
      </c>
      <c r="I30" s="501" t="str">
        <f>'Mapa Final'!L30</f>
        <v>Moderado</v>
      </c>
      <c r="J30" s="483" t="str">
        <f>'Mapa Final'!N30</f>
        <v xml:space="preserve">Alto </v>
      </c>
      <c r="K30" s="486" t="str">
        <f>'Mapa Final'!AA30</f>
        <v>Media</v>
      </c>
      <c r="L30" s="486" t="str">
        <f>'Mapa Final'!AE30</f>
        <v>Moderado</v>
      </c>
      <c r="M30" s="489" t="str">
        <f>'Mapa Final'!AG30</f>
        <v>Moderado</v>
      </c>
      <c r="N30" s="486" t="str">
        <f>'Mapa Final'!AH30</f>
        <v>Reducir(mitigar)</v>
      </c>
      <c r="O30" s="477"/>
      <c r="P30" s="477"/>
      <c r="Q30" s="477"/>
      <c r="R30" s="477"/>
      <c r="S30" s="477"/>
      <c r="T30" s="477"/>
      <c r="U30" s="477"/>
    </row>
    <row r="31" spans="1:177" x14ac:dyDescent="0.25">
      <c r="A31" s="493"/>
      <c r="B31" s="481"/>
      <c r="C31" s="481"/>
      <c r="D31" s="481"/>
      <c r="E31" s="496"/>
      <c r="F31" s="496"/>
      <c r="G31" s="496"/>
      <c r="H31" s="499"/>
      <c r="I31" s="502"/>
      <c r="J31" s="484"/>
      <c r="K31" s="487"/>
      <c r="L31" s="487"/>
      <c r="M31" s="490"/>
      <c r="N31" s="487"/>
      <c r="O31" s="478"/>
      <c r="P31" s="478"/>
      <c r="Q31" s="478"/>
      <c r="R31" s="478"/>
      <c r="S31" s="478"/>
      <c r="T31" s="478"/>
      <c r="U31" s="478"/>
    </row>
    <row r="32" spans="1:177" x14ac:dyDescent="0.25">
      <c r="A32" s="493"/>
      <c r="B32" s="481"/>
      <c r="C32" s="481"/>
      <c r="D32" s="481"/>
      <c r="E32" s="496"/>
      <c r="F32" s="496"/>
      <c r="G32" s="496"/>
      <c r="H32" s="499"/>
      <c r="I32" s="502"/>
      <c r="J32" s="484"/>
      <c r="K32" s="487"/>
      <c r="L32" s="487"/>
      <c r="M32" s="490"/>
      <c r="N32" s="487"/>
      <c r="O32" s="478"/>
      <c r="P32" s="478"/>
      <c r="Q32" s="478"/>
      <c r="R32" s="478"/>
      <c r="S32" s="478"/>
      <c r="T32" s="478"/>
      <c r="U32" s="478"/>
    </row>
    <row r="33" spans="1:21" x14ac:dyDescent="0.25">
      <c r="A33" s="493"/>
      <c r="B33" s="481"/>
      <c r="C33" s="481"/>
      <c r="D33" s="481"/>
      <c r="E33" s="496"/>
      <c r="F33" s="496"/>
      <c r="G33" s="496"/>
      <c r="H33" s="499"/>
      <c r="I33" s="502"/>
      <c r="J33" s="484"/>
      <c r="K33" s="487"/>
      <c r="L33" s="487"/>
      <c r="M33" s="490"/>
      <c r="N33" s="487"/>
      <c r="O33" s="478"/>
      <c r="P33" s="478"/>
      <c r="Q33" s="478"/>
      <c r="R33" s="478"/>
      <c r="S33" s="478"/>
      <c r="T33" s="478"/>
      <c r="U33" s="478"/>
    </row>
    <row r="34" spans="1:21" ht="230.25" customHeight="1" thickBot="1" x14ac:dyDescent="0.3">
      <c r="A34" s="494"/>
      <c r="B34" s="482"/>
      <c r="C34" s="482"/>
      <c r="D34" s="482"/>
      <c r="E34" s="497"/>
      <c r="F34" s="497"/>
      <c r="G34" s="497"/>
      <c r="H34" s="500"/>
      <c r="I34" s="503"/>
      <c r="J34" s="485"/>
      <c r="K34" s="488"/>
      <c r="L34" s="488"/>
      <c r="M34" s="491"/>
      <c r="N34" s="488"/>
      <c r="O34" s="479"/>
      <c r="P34" s="479"/>
      <c r="Q34" s="479"/>
      <c r="R34" s="479"/>
      <c r="S34" s="479"/>
      <c r="T34" s="479"/>
      <c r="U34" s="479"/>
    </row>
    <row r="35" spans="1:21" ht="15" customHeight="1" x14ac:dyDescent="0.25">
      <c r="A35" s="492">
        <f>'Mapa Final'!A35</f>
        <v>6</v>
      </c>
      <c r="B35" s="480" t="str">
        <f>'Mapa Final'!B35</f>
        <v>Error en las notificaciones judiicales</v>
      </c>
      <c r="C35" s="480" t="str">
        <f>'Mapa Final'!C35</f>
        <v>Incumplimiento de las metas establecidas</v>
      </c>
      <c r="D35" s="480" t="str">
        <f>'Mapa Final'!D35</f>
        <v>1. Falta de seguimiento y control del cumplimiento efectivo de la actividad asignada. 
2. Falta de informaciòn pertinente para realizar la actividad (correos errados, direcciones erradas de las partes). 
3. Falta de recursos, medios electrònicos y tecnològicos para el cumplimiento de la actividad.  
4.Carencia de vinculaciòn de las partes y terceros que genera nulidades, demoras en el proceso.</v>
      </c>
      <c r="E35" s="495" t="str">
        <f>'Mapa Final'!E35</f>
        <v xml:space="preserve">Inadecuada comunicación de las notificaciones judiciales </v>
      </c>
      <c r="F35" s="495" t="str">
        <f>'Mapa Final'!F35</f>
        <v xml:space="preserve">Posibilidad de incumplimiento de las metas establecidas debido a la inadecuada comunicación de las notificaciones judiciales </v>
      </c>
      <c r="G35" s="495" t="str">
        <f>'Mapa Final'!G35</f>
        <v>Ejecución y Administración de Procesos</v>
      </c>
      <c r="H35" s="498" t="str">
        <f>'Mapa Final'!I35</f>
        <v>Muy Alta</v>
      </c>
      <c r="I35" s="501" t="str">
        <f>'Mapa Final'!L35</f>
        <v>Moderado</v>
      </c>
      <c r="J35" s="483" t="str">
        <f>'Mapa Final'!N35</f>
        <v xml:space="preserve">Alto </v>
      </c>
      <c r="K35" s="486" t="str">
        <f>'Mapa Final'!AA35</f>
        <v>Media</v>
      </c>
      <c r="L35" s="486" t="str">
        <f>'Mapa Final'!AE35</f>
        <v>Moderado</v>
      </c>
      <c r="M35" s="489" t="str">
        <f>'Mapa Final'!AG35</f>
        <v>Moderado</v>
      </c>
      <c r="N35" s="486" t="str">
        <f>'Mapa Final'!AH35</f>
        <v>Reducir(mitigar)</v>
      </c>
      <c r="O35" s="477"/>
      <c r="P35" s="477"/>
      <c r="Q35" s="477"/>
      <c r="R35" s="477"/>
      <c r="S35" s="477"/>
      <c r="T35" s="477"/>
      <c r="U35" s="477"/>
    </row>
    <row r="36" spans="1:21" x14ac:dyDescent="0.25">
      <c r="A36" s="493"/>
      <c r="B36" s="481"/>
      <c r="C36" s="481"/>
      <c r="D36" s="481"/>
      <c r="E36" s="496"/>
      <c r="F36" s="496"/>
      <c r="G36" s="496"/>
      <c r="H36" s="499"/>
      <c r="I36" s="502"/>
      <c r="J36" s="484"/>
      <c r="K36" s="487"/>
      <c r="L36" s="487"/>
      <c r="M36" s="490"/>
      <c r="N36" s="487"/>
      <c r="O36" s="478"/>
      <c r="P36" s="478"/>
      <c r="Q36" s="478"/>
      <c r="R36" s="478"/>
      <c r="S36" s="478"/>
      <c r="T36" s="478"/>
      <c r="U36" s="478"/>
    </row>
    <row r="37" spans="1:21" x14ac:dyDescent="0.25">
      <c r="A37" s="493"/>
      <c r="B37" s="481"/>
      <c r="C37" s="481"/>
      <c r="D37" s="481"/>
      <c r="E37" s="496"/>
      <c r="F37" s="496"/>
      <c r="G37" s="496"/>
      <c r="H37" s="499"/>
      <c r="I37" s="502"/>
      <c r="J37" s="484"/>
      <c r="K37" s="487"/>
      <c r="L37" s="487"/>
      <c r="M37" s="490"/>
      <c r="N37" s="487"/>
      <c r="O37" s="478"/>
      <c r="P37" s="478"/>
      <c r="Q37" s="478"/>
      <c r="R37" s="478"/>
      <c r="S37" s="478"/>
      <c r="T37" s="478"/>
      <c r="U37" s="478"/>
    </row>
    <row r="38" spans="1:21" x14ac:dyDescent="0.25">
      <c r="A38" s="493"/>
      <c r="B38" s="481"/>
      <c r="C38" s="481"/>
      <c r="D38" s="481"/>
      <c r="E38" s="496"/>
      <c r="F38" s="496"/>
      <c r="G38" s="496"/>
      <c r="H38" s="499"/>
      <c r="I38" s="502"/>
      <c r="J38" s="484"/>
      <c r="K38" s="487"/>
      <c r="L38" s="487"/>
      <c r="M38" s="490"/>
      <c r="N38" s="487"/>
      <c r="O38" s="478"/>
      <c r="P38" s="478"/>
      <c r="Q38" s="478"/>
      <c r="R38" s="478"/>
      <c r="S38" s="478"/>
      <c r="T38" s="478"/>
      <c r="U38" s="478"/>
    </row>
    <row r="39" spans="1:21" ht="234.75" customHeight="1" thickBot="1" x14ac:dyDescent="0.3">
      <c r="A39" s="494"/>
      <c r="B39" s="482"/>
      <c r="C39" s="482"/>
      <c r="D39" s="482"/>
      <c r="E39" s="497"/>
      <c r="F39" s="497"/>
      <c r="G39" s="497"/>
      <c r="H39" s="500"/>
      <c r="I39" s="503"/>
      <c r="J39" s="485"/>
      <c r="K39" s="488"/>
      <c r="L39" s="488"/>
      <c r="M39" s="491"/>
      <c r="N39" s="488"/>
      <c r="O39" s="479"/>
      <c r="P39" s="479"/>
      <c r="Q39" s="479"/>
      <c r="R39" s="479"/>
      <c r="S39" s="479"/>
      <c r="T39" s="479"/>
      <c r="U39" s="479"/>
    </row>
    <row r="40" spans="1:21" x14ac:dyDescent="0.25">
      <c r="A40" s="492">
        <f>'Mapa Final'!A40</f>
        <v>7</v>
      </c>
      <c r="B40" s="480" t="str">
        <f>'Mapa Final'!B40</f>
        <v>Pérdida de documentos</v>
      </c>
      <c r="C40" s="480" t="str">
        <f>'Mapa Final'!C40</f>
        <v>Afectación en la Prestación del Servicio de Justicia</v>
      </c>
      <c r="D40" s="480" t="str">
        <f>'Mapa Final'!D40</f>
        <v>1. Falta de implementación del expediente electrónico en todas las dependencias y juzgados
2.Falta de software institucional para el control en el archivo de documentos tanto físicos como virtuales.
3.Desconocimiento e inaplicabilidad de las Tablas de Retención Documental (TRD)
4.Volumen excesivo de ingreso de expedientes para el personal asignado,  generando demoras en la organización de los expediente
5. Carencia de organización documental</v>
      </c>
      <c r="E40" s="495" t="str">
        <f>'Mapa Final'!E40</f>
        <v>Extravío de documentos temporal o definitivo de los procesos judiciales</v>
      </c>
      <c r="F40" s="495" t="str">
        <f>'Mapa Final'!F40</f>
        <v>Posibilidad de la afectación en la Prestación del Servicio de Justicia debido al extravío de documentos temporal o definitivo de los procesos judiciales</v>
      </c>
      <c r="G40" s="495" t="str">
        <f>'Mapa Final'!G40</f>
        <v>Usuarios, productos y prácticas organizacionales</v>
      </c>
      <c r="H40" s="498" t="str">
        <f>'Mapa Final'!I40</f>
        <v>Muy Alta</v>
      </c>
      <c r="I40" s="501" t="str">
        <f>'Mapa Final'!L40</f>
        <v>Mayor</v>
      </c>
      <c r="J40" s="483" t="str">
        <f>'Mapa Final'!N40</f>
        <v xml:space="preserve">Alto </v>
      </c>
      <c r="K40" s="486" t="str">
        <f>'Mapa Final'!AA40</f>
        <v>Media</v>
      </c>
      <c r="L40" s="486" t="str">
        <f>'Mapa Final'!AE40</f>
        <v>Mayor</v>
      </c>
      <c r="M40" s="489" t="str">
        <f>'Mapa Final'!AG40</f>
        <v xml:space="preserve">Alto </v>
      </c>
      <c r="N40" s="486" t="str">
        <f>'Mapa Final'!AH40</f>
        <v>Evitar</v>
      </c>
      <c r="O40" s="477"/>
      <c r="P40" s="477"/>
      <c r="Q40" s="477"/>
      <c r="R40" s="477"/>
      <c r="S40" s="477"/>
      <c r="T40" s="477"/>
      <c r="U40" s="477"/>
    </row>
    <row r="41" spans="1:21" x14ac:dyDescent="0.25">
      <c r="A41" s="493"/>
      <c r="B41" s="481"/>
      <c r="C41" s="481"/>
      <c r="D41" s="481"/>
      <c r="E41" s="496"/>
      <c r="F41" s="496"/>
      <c r="G41" s="496"/>
      <c r="H41" s="499"/>
      <c r="I41" s="502"/>
      <c r="J41" s="484"/>
      <c r="K41" s="487"/>
      <c r="L41" s="487"/>
      <c r="M41" s="490"/>
      <c r="N41" s="487"/>
      <c r="O41" s="478"/>
      <c r="P41" s="478"/>
      <c r="Q41" s="478"/>
      <c r="R41" s="478"/>
      <c r="S41" s="478"/>
      <c r="T41" s="478"/>
      <c r="U41" s="478"/>
    </row>
    <row r="42" spans="1:21" x14ac:dyDescent="0.25">
      <c r="A42" s="493"/>
      <c r="B42" s="481"/>
      <c r="C42" s="481"/>
      <c r="D42" s="481"/>
      <c r="E42" s="496"/>
      <c r="F42" s="496"/>
      <c r="G42" s="496"/>
      <c r="H42" s="499"/>
      <c r="I42" s="502"/>
      <c r="J42" s="484"/>
      <c r="K42" s="487"/>
      <c r="L42" s="487"/>
      <c r="M42" s="490"/>
      <c r="N42" s="487"/>
      <c r="O42" s="478"/>
      <c r="P42" s="478"/>
      <c r="Q42" s="478"/>
      <c r="R42" s="478"/>
      <c r="S42" s="478"/>
      <c r="T42" s="478"/>
      <c r="U42" s="478"/>
    </row>
    <row r="43" spans="1:21" x14ac:dyDescent="0.25">
      <c r="A43" s="493"/>
      <c r="B43" s="481"/>
      <c r="C43" s="481"/>
      <c r="D43" s="481"/>
      <c r="E43" s="496"/>
      <c r="F43" s="496"/>
      <c r="G43" s="496"/>
      <c r="H43" s="499"/>
      <c r="I43" s="502"/>
      <c r="J43" s="484"/>
      <c r="K43" s="487"/>
      <c r="L43" s="487"/>
      <c r="M43" s="490"/>
      <c r="N43" s="487"/>
      <c r="O43" s="478"/>
      <c r="P43" s="478"/>
      <c r="Q43" s="478"/>
      <c r="R43" s="478"/>
      <c r="S43" s="478"/>
      <c r="T43" s="478"/>
      <c r="U43" s="478"/>
    </row>
    <row r="44" spans="1:21" ht="194.25" customHeight="1" thickBot="1" x14ac:dyDescent="0.3">
      <c r="A44" s="494"/>
      <c r="B44" s="482"/>
      <c r="C44" s="482"/>
      <c r="D44" s="482"/>
      <c r="E44" s="497"/>
      <c r="F44" s="497"/>
      <c r="G44" s="497"/>
      <c r="H44" s="500"/>
      <c r="I44" s="503"/>
      <c r="J44" s="485"/>
      <c r="K44" s="488"/>
      <c r="L44" s="488"/>
      <c r="M44" s="491"/>
      <c r="N44" s="488"/>
      <c r="O44" s="479"/>
      <c r="P44" s="479"/>
      <c r="Q44" s="479"/>
      <c r="R44" s="479"/>
      <c r="S44" s="479"/>
      <c r="T44" s="479"/>
      <c r="U44" s="479"/>
    </row>
    <row r="45" spans="1:21" x14ac:dyDescent="0.25">
      <c r="A45" s="492">
        <f>'Mapa Final'!A45</f>
        <v>8</v>
      </c>
      <c r="B45" s="480" t="str">
        <f>'Mapa Final'!B45</f>
        <v>Corrupción</v>
      </c>
      <c r="C45" s="480" t="str">
        <f>'Mapa Final'!C45</f>
        <v>Reputacional (Corrupción)</v>
      </c>
      <c r="D45" s="480" t="str">
        <f>'Mapa Final'!D45</f>
        <v xml:space="preserve">1.Insuficientes programas de capacitación para la toma de conciencia debido al desconocimiento de l ley antisoborno (ISO 37001:2016)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v>
      </c>
      <c r="E45" s="495" t="str">
        <f>'Mapa Final'!E45</f>
        <v xml:space="preserve">Carencia en transparencia, etica y valores . </v>
      </c>
      <c r="F45" s="495" t="str">
        <f>'Mapa Final'!F45</f>
        <v xml:space="preserve">Posibilidad de actos indebidos de  los servidores judiciales debido a  la carencia en transparencia, etica y valores </v>
      </c>
      <c r="G45" s="495" t="str">
        <f>'Mapa Final'!G45</f>
        <v>Fraude Interno</v>
      </c>
      <c r="H45" s="498" t="str">
        <f>'Mapa Final'!I45</f>
        <v>Muy Alta</v>
      </c>
      <c r="I45" s="501" t="str">
        <f>'Mapa Final'!L45</f>
        <v>Mayor</v>
      </c>
      <c r="J45" s="483" t="str">
        <f>'Mapa Final'!N45</f>
        <v xml:space="preserve">Alto </v>
      </c>
      <c r="K45" s="486" t="str">
        <f>'Mapa Final'!AA45</f>
        <v>Media</v>
      </c>
      <c r="L45" s="486" t="str">
        <f>'Mapa Final'!AE45</f>
        <v>Mayor</v>
      </c>
      <c r="M45" s="489" t="str">
        <f>'Mapa Final'!AG45</f>
        <v xml:space="preserve">Alto </v>
      </c>
      <c r="N45" s="486" t="str">
        <f>'Mapa Final'!AH45</f>
        <v>Evitar</v>
      </c>
      <c r="O45" s="477"/>
      <c r="P45" s="477"/>
      <c r="Q45" s="477"/>
      <c r="R45" s="477"/>
      <c r="S45" s="477"/>
      <c r="T45" s="477"/>
      <c r="U45" s="477"/>
    </row>
    <row r="46" spans="1:21" x14ac:dyDescent="0.25">
      <c r="A46" s="493"/>
      <c r="B46" s="481"/>
      <c r="C46" s="481"/>
      <c r="D46" s="481"/>
      <c r="E46" s="496"/>
      <c r="F46" s="496"/>
      <c r="G46" s="496"/>
      <c r="H46" s="499"/>
      <c r="I46" s="502"/>
      <c r="J46" s="484"/>
      <c r="K46" s="487"/>
      <c r="L46" s="487"/>
      <c r="M46" s="490"/>
      <c r="N46" s="487"/>
      <c r="O46" s="478"/>
      <c r="P46" s="478"/>
      <c r="Q46" s="478"/>
      <c r="R46" s="478"/>
      <c r="S46" s="478"/>
      <c r="T46" s="478"/>
      <c r="U46" s="478"/>
    </row>
    <row r="47" spans="1:21" x14ac:dyDescent="0.25">
      <c r="A47" s="493"/>
      <c r="B47" s="481"/>
      <c r="C47" s="481"/>
      <c r="D47" s="481"/>
      <c r="E47" s="496"/>
      <c r="F47" s="496"/>
      <c r="G47" s="496"/>
      <c r="H47" s="499"/>
      <c r="I47" s="502"/>
      <c r="J47" s="484"/>
      <c r="K47" s="487"/>
      <c r="L47" s="487"/>
      <c r="M47" s="490"/>
      <c r="N47" s="487"/>
      <c r="O47" s="478"/>
      <c r="P47" s="478"/>
      <c r="Q47" s="478"/>
      <c r="R47" s="478"/>
      <c r="S47" s="478"/>
      <c r="T47" s="478"/>
      <c r="U47" s="478"/>
    </row>
    <row r="48" spans="1:21" x14ac:dyDescent="0.25">
      <c r="A48" s="493"/>
      <c r="B48" s="481"/>
      <c r="C48" s="481"/>
      <c r="D48" s="481"/>
      <c r="E48" s="496"/>
      <c r="F48" s="496"/>
      <c r="G48" s="496"/>
      <c r="H48" s="499"/>
      <c r="I48" s="502"/>
      <c r="J48" s="484"/>
      <c r="K48" s="487"/>
      <c r="L48" s="487"/>
      <c r="M48" s="490"/>
      <c r="N48" s="487"/>
      <c r="O48" s="478"/>
      <c r="P48" s="478"/>
      <c r="Q48" s="478"/>
      <c r="R48" s="478"/>
      <c r="S48" s="478"/>
      <c r="T48" s="478"/>
      <c r="U48" s="478"/>
    </row>
    <row r="49" spans="1:21" ht="188.25" customHeight="1" thickBot="1" x14ac:dyDescent="0.3">
      <c r="A49" s="494"/>
      <c r="B49" s="482"/>
      <c r="C49" s="482"/>
      <c r="D49" s="482"/>
      <c r="E49" s="497"/>
      <c r="F49" s="497"/>
      <c r="G49" s="497"/>
      <c r="H49" s="500"/>
      <c r="I49" s="503"/>
      <c r="J49" s="485"/>
      <c r="K49" s="488"/>
      <c r="L49" s="488"/>
      <c r="M49" s="491"/>
      <c r="N49" s="488"/>
      <c r="O49" s="479"/>
      <c r="P49" s="479"/>
      <c r="Q49" s="479"/>
      <c r="R49" s="479"/>
      <c r="S49" s="479"/>
      <c r="T49" s="479"/>
      <c r="U49" s="479"/>
    </row>
    <row r="50" spans="1:21" x14ac:dyDescent="0.25">
      <c r="A50" s="492">
        <f>'Mapa Final'!A50</f>
        <v>9</v>
      </c>
      <c r="B50" s="480" t="str">
        <f>'Mapa Final'!B50</f>
        <v>Interrupción o demora en el Servicio Público de Administrar  Justicia</v>
      </c>
      <c r="C50" s="480" t="str">
        <f>'Mapa Final'!C50</f>
        <v>Afectación en la Prestación del Servicio de Justicia</v>
      </c>
      <c r="D50" s="480" t="str">
        <f>'Mapa Final'!D50</f>
        <v>1. Paro por sindicato
2. Huelgas, protestas ciudadana
3. Disturbios o hechos violentos
4.Pandemia
5.Emergencias Ambientales</v>
      </c>
      <c r="E50" s="495" t="str">
        <f>'Mapa Final'!E50</f>
        <v>Suceso de fuerza mayor que imposibilitan la gestión judicial</v>
      </c>
      <c r="F50" s="495" t="str">
        <f>'Mapa Final'!F50</f>
        <v>Posibilidad de  afectación en la Prestación del Servicio de Justicia debido a un suceso de fuerza mayor que imposibilita la gestión judicial</v>
      </c>
      <c r="G50" s="495" t="str">
        <f>'Mapa Final'!G50</f>
        <v>Usuarios, productos y prácticas organizacionales</v>
      </c>
      <c r="H50" s="498" t="str">
        <f>'Mapa Final'!I50</f>
        <v>Muy Alta</v>
      </c>
      <c r="I50" s="501" t="str">
        <f>'Mapa Final'!L50</f>
        <v>Moderado</v>
      </c>
      <c r="J50" s="483" t="str">
        <f>'Mapa Final'!N50</f>
        <v xml:space="preserve">Alto </v>
      </c>
      <c r="K50" s="486" t="str">
        <f>'Mapa Final'!AA50</f>
        <v>Media</v>
      </c>
      <c r="L50" s="486" t="str">
        <f>'Mapa Final'!AE50</f>
        <v>Moderado</v>
      </c>
      <c r="M50" s="489" t="str">
        <f>'Mapa Final'!AG50</f>
        <v>Moderado</v>
      </c>
      <c r="N50" s="486" t="str">
        <f>'Mapa Final'!AH50</f>
        <v>Reducir(mitigar)</v>
      </c>
      <c r="O50" s="477"/>
      <c r="P50" s="477"/>
      <c r="Q50" s="477"/>
      <c r="R50" s="477"/>
      <c r="S50" s="477"/>
      <c r="T50" s="477"/>
      <c r="U50" s="477"/>
    </row>
    <row r="51" spans="1:21" x14ac:dyDescent="0.25">
      <c r="A51" s="493"/>
      <c r="B51" s="481"/>
      <c r="C51" s="481"/>
      <c r="D51" s="481"/>
      <c r="E51" s="496"/>
      <c r="F51" s="496"/>
      <c r="G51" s="496"/>
      <c r="H51" s="499"/>
      <c r="I51" s="502"/>
      <c r="J51" s="484"/>
      <c r="K51" s="487"/>
      <c r="L51" s="487"/>
      <c r="M51" s="490"/>
      <c r="N51" s="487"/>
      <c r="O51" s="478"/>
      <c r="P51" s="478"/>
      <c r="Q51" s="478"/>
      <c r="R51" s="478"/>
      <c r="S51" s="478"/>
      <c r="T51" s="478"/>
      <c r="U51" s="478"/>
    </row>
    <row r="52" spans="1:21" x14ac:dyDescent="0.25">
      <c r="A52" s="493"/>
      <c r="B52" s="481"/>
      <c r="C52" s="481"/>
      <c r="D52" s="481"/>
      <c r="E52" s="496"/>
      <c r="F52" s="496"/>
      <c r="G52" s="496"/>
      <c r="H52" s="499"/>
      <c r="I52" s="502"/>
      <c r="J52" s="484"/>
      <c r="K52" s="487"/>
      <c r="L52" s="487"/>
      <c r="M52" s="490"/>
      <c r="N52" s="487"/>
      <c r="O52" s="478"/>
      <c r="P52" s="478"/>
      <c r="Q52" s="478"/>
      <c r="R52" s="478"/>
      <c r="S52" s="478"/>
      <c r="T52" s="478"/>
      <c r="U52" s="478"/>
    </row>
    <row r="53" spans="1:21" x14ac:dyDescent="0.25">
      <c r="A53" s="493"/>
      <c r="B53" s="481"/>
      <c r="C53" s="481"/>
      <c r="D53" s="481"/>
      <c r="E53" s="496"/>
      <c r="F53" s="496"/>
      <c r="G53" s="496"/>
      <c r="H53" s="499"/>
      <c r="I53" s="502"/>
      <c r="J53" s="484"/>
      <c r="K53" s="487"/>
      <c r="L53" s="487"/>
      <c r="M53" s="490"/>
      <c r="N53" s="487"/>
      <c r="O53" s="478"/>
      <c r="P53" s="478"/>
      <c r="Q53" s="478"/>
      <c r="R53" s="478"/>
      <c r="S53" s="478"/>
      <c r="T53" s="478"/>
      <c r="U53" s="478"/>
    </row>
    <row r="54" spans="1:21" ht="56.25" customHeight="1" thickBot="1" x14ac:dyDescent="0.3">
      <c r="A54" s="494"/>
      <c r="B54" s="482"/>
      <c r="C54" s="482"/>
      <c r="D54" s="482"/>
      <c r="E54" s="497"/>
      <c r="F54" s="497"/>
      <c r="G54" s="497"/>
      <c r="H54" s="500"/>
      <c r="I54" s="503"/>
      <c r="J54" s="485"/>
      <c r="K54" s="488"/>
      <c r="L54" s="488"/>
      <c r="M54" s="491"/>
      <c r="N54" s="488"/>
      <c r="O54" s="479"/>
      <c r="P54" s="479"/>
      <c r="Q54" s="479"/>
      <c r="R54" s="479"/>
      <c r="S54" s="479"/>
      <c r="T54" s="479"/>
      <c r="U54" s="479"/>
    </row>
    <row r="55" spans="1:21" x14ac:dyDescent="0.25">
      <c r="A55" s="492">
        <f>'Mapa Final'!A55</f>
        <v>10</v>
      </c>
      <c r="B55" s="480" t="str">
        <f>'Mapa Final'!B55</f>
        <v>Inaplicabilidad de la normavidad ambiental vigente</v>
      </c>
      <c r="C55" s="480" t="str">
        <f>'Mapa Final'!C55</f>
        <v>Afectación Ambiental</v>
      </c>
      <c r="D55" s="480" t="str">
        <f>'Mapa Final'!D55</f>
        <v>1. Falta de socialización del Acuerdo PSAA14-10160. 
2.Baja participación de los funcionarios y servidores judiciales en las actividades de formación en el Sistema de Gestión Ambiental
3.Uso de correos no institucionales, que no permiten la llegada de campañas enviadas por correos masivos
4.  Poco compromiso en la aplicabilidad y formación de la cultura ambiental
5. Carencia del liderazgo en el Sistema de Gestión Ambiental</v>
      </c>
      <c r="E55" s="495" t="str">
        <f>'Mapa Final'!E55</f>
        <v>Desconocimiento de los lineamientos ambientales y normatividad vigente ambiental</v>
      </c>
      <c r="F55" s="495" t="str">
        <f>'Mapa Final'!F55</f>
        <v>Posibilidad de afectación ambiental debido al desconocimiento de las lineamientos ambientales y normatividad vigente ambiental</v>
      </c>
      <c r="G55" s="495" t="str">
        <f>'Mapa Final'!G55</f>
        <v>Eventos Ambientales Internos</v>
      </c>
      <c r="H55" s="498" t="str">
        <f>'Mapa Final'!I55</f>
        <v>Media</v>
      </c>
      <c r="I55" s="501" t="str">
        <f>'Mapa Final'!L55</f>
        <v>Moderado</v>
      </c>
      <c r="J55" s="483" t="str">
        <f>'Mapa Final'!N55</f>
        <v>Moderado</v>
      </c>
      <c r="K55" s="486" t="str">
        <f>'Mapa Final'!AA55</f>
        <v>Baja</v>
      </c>
      <c r="L55" s="486" t="str">
        <f>'Mapa Final'!AE55</f>
        <v>Moderado</v>
      </c>
      <c r="M55" s="489" t="str">
        <f>'Mapa Final'!AG55</f>
        <v>Moderado</v>
      </c>
      <c r="N55" s="486" t="str">
        <f>'Mapa Final'!AH55</f>
        <v>Reducir(mitigar)</v>
      </c>
      <c r="O55" s="477"/>
      <c r="P55" s="477"/>
      <c r="Q55" s="477"/>
      <c r="R55" s="477"/>
      <c r="S55" s="477"/>
      <c r="T55" s="477"/>
      <c r="U55" s="477"/>
    </row>
    <row r="56" spans="1:21" x14ac:dyDescent="0.25">
      <c r="A56" s="493"/>
      <c r="B56" s="481"/>
      <c r="C56" s="481"/>
      <c r="D56" s="481"/>
      <c r="E56" s="496"/>
      <c r="F56" s="496"/>
      <c r="G56" s="496"/>
      <c r="H56" s="499"/>
      <c r="I56" s="502"/>
      <c r="J56" s="484"/>
      <c r="K56" s="487"/>
      <c r="L56" s="487"/>
      <c r="M56" s="490"/>
      <c r="N56" s="487"/>
      <c r="O56" s="478"/>
      <c r="P56" s="478"/>
      <c r="Q56" s="478"/>
      <c r="R56" s="478"/>
      <c r="S56" s="478"/>
      <c r="T56" s="478"/>
      <c r="U56" s="478"/>
    </row>
    <row r="57" spans="1:21" x14ac:dyDescent="0.25">
      <c r="A57" s="493"/>
      <c r="B57" s="481"/>
      <c r="C57" s="481"/>
      <c r="D57" s="481"/>
      <c r="E57" s="496"/>
      <c r="F57" s="496"/>
      <c r="G57" s="496"/>
      <c r="H57" s="499"/>
      <c r="I57" s="502"/>
      <c r="J57" s="484"/>
      <c r="K57" s="487"/>
      <c r="L57" s="487"/>
      <c r="M57" s="490"/>
      <c r="N57" s="487"/>
      <c r="O57" s="478"/>
      <c r="P57" s="478"/>
      <c r="Q57" s="478"/>
      <c r="R57" s="478"/>
      <c r="S57" s="478"/>
      <c r="T57" s="478"/>
      <c r="U57" s="478"/>
    </row>
    <row r="58" spans="1:21" x14ac:dyDescent="0.25">
      <c r="A58" s="493"/>
      <c r="B58" s="481"/>
      <c r="C58" s="481"/>
      <c r="D58" s="481"/>
      <c r="E58" s="496"/>
      <c r="F58" s="496"/>
      <c r="G58" s="496"/>
      <c r="H58" s="499"/>
      <c r="I58" s="502"/>
      <c r="J58" s="484"/>
      <c r="K58" s="487"/>
      <c r="L58" s="487"/>
      <c r="M58" s="490"/>
      <c r="N58" s="487"/>
      <c r="O58" s="478"/>
      <c r="P58" s="478"/>
      <c r="Q58" s="478"/>
      <c r="R58" s="478"/>
      <c r="S58" s="478"/>
      <c r="T58" s="478"/>
      <c r="U58" s="478"/>
    </row>
    <row r="59" spans="1:21" ht="159.75" customHeight="1" thickBot="1" x14ac:dyDescent="0.3">
      <c r="A59" s="494"/>
      <c r="B59" s="482"/>
      <c r="C59" s="482"/>
      <c r="D59" s="482"/>
      <c r="E59" s="497"/>
      <c r="F59" s="497"/>
      <c r="G59" s="497"/>
      <c r="H59" s="500"/>
      <c r="I59" s="503"/>
      <c r="J59" s="485"/>
      <c r="K59" s="488"/>
      <c r="L59" s="488"/>
      <c r="M59" s="491"/>
      <c r="N59" s="488"/>
      <c r="O59" s="479"/>
      <c r="P59" s="479"/>
      <c r="Q59" s="479"/>
      <c r="R59" s="479"/>
      <c r="S59" s="479"/>
      <c r="T59" s="479"/>
      <c r="U59" s="479"/>
    </row>
  </sheetData>
  <mergeCells count="229">
    <mergeCell ref="S1:U3"/>
    <mergeCell ref="A4:C4"/>
    <mergeCell ref="D4:N4"/>
    <mergeCell ref="O4:Q4"/>
    <mergeCell ref="A5:C5"/>
    <mergeCell ref="D5:N5"/>
    <mergeCell ref="A6:C6"/>
    <mergeCell ref="D6:N6"/>
    <mergeCell ref="A7:F7"/>
    <mergeCell ref="H7:J7"/>
    <mergeCell ref="K7:M7"/>
    <mergeCell ref="N7:N8"/>
    <mergeCell ref="A1:C2"/>
    <mergeCell ref="D1:Q3"/>
    <mergeCell ref="O7:O8"/>
    <mergeCell ref="S7:T7"/>
    <mergeCell ref="U7:U8"/>
    <mergeCell ref="P7:R7"/>
    <mergeCell ref="A9:N9"/>
    <mergeCell ref="A10:A14"/>
    <mergeCell ref="C10:C14"/>
    <mergeCell ref="D10:D14"/>
    <mergeCell ref="E10:E14"/>
    <mergeCell ref="F10:F14"/>
    <mergeCell ref="T10:T14"/>
    <mergeCell ref="U10:U14"/>
    <mergeCell ref="A15:A19"/>
    <mergeCell ref="C15:C19"/>
    <mergeCell ref="D15:D19"/>
    <mergeCell ref="E15:E19"/>
    <mergeCell ref="F15:F19"/>
    <mergeCell ref="G15:G19"/>
    <mergeCell ref="H15:H19"/>
    <mergeCell ref="I15:I19"/>
    <mergeCell ref="M10:M14"/>
    <mergeCell ref="N10:N14"/>
    <mergeCell ref="O10:O14"/>
    <mergeCell ref="P10:P14"/>
    <mergeCell ref="Q10:Q14"/>
    <mergeCell ref="S10:S14"/>
    <mergeCell ref="G10:G14"/>
    <mergeCell ref="H10:H14"/>
    <mergeCell ref="I10:I14"/>
    <mergeCell ref="J10:J14"/>
    <mergeCell ref="K10:K14"/>
    <mergeCell ref="L10:L14"/>
    <mergeCell ref="P15:P19"/>
    <mergeCell ref="Q15:Q19"/>
    <mergeCell ref="S15:S19"/>
    <mergeCell ref="T15:T19"/>
    <mergeCell ref="U15:U19"/>
    <mergeCell ref="N15:N19"/>
    <mergeCell ref="O15:O19"/>
    <mergeCell ref="R10:R14"/>
    <mergeCell ref="R15:R19"/>
    <mergeCell ref="A20:A24"/>
    <mergeCell ref="C20:C24"/>
    <mergeCell ref="D20:D24"/>
    <mergeCell ref="E20:E24"/>
    <mergeCell ref="F20:F24"/>
    <mergeCell ref="J15:J19"/>
    <mergeCell ref="K15:K19"/>
    <mergeCell ref="L15:L19"/>
    <mergeCell ref="M15:M19"/>
    <mergeCell ref="T20:T24"/>
    <mergeCell ref="U20:U24"/>
    <mergeCell ref="A25:A29"/>
    <mergeCell ref="C25:C29"/>
    <mergeCell ref="D25:D29"/>
    <mergeCell ref="E25:E29"/>
    <mergeCell ref="F25:F29"/>
    <mergeCell ref="G25:G29"/>
    <mergeCell ref="H25:H29"/>
    <mergeCell ref="I25:I29"/>
    <mergeCell ref="M20:M24"/>
    <mergeCell ref="N20:N24"/>
    <mergeCell ref="O20:O24"/>
    <mergeCell ref="P20:P24"/>
    <mergeCell ref="Q20:Q24"/>
    <mergeCell ref="S20:S24"/>
    <mergeCell ref="G20:G24"/>
    <mergeCell ref="H20:H24"/>
    <mergeCell ref="I20:I24"/>
    <mergeCell ref="J20:J24"/>
    <mergeCell ref="K20:K24"/>
    <mergeCell ref="L20:L24"/>
    <mergeCell ref="P25:P29"/>
    <mergeCell ref="Q25:Q29"/>
    <mergeCell ref="S25:S29"/>
    <mergeCell ref="T25:T29"/>
    <mergeCell ref="U25:U29"/>
    <mergeCell ref="A30:A34"/>
    <mergeCell ref="C30:C34"/>
    <mergeCell ref="D30:D34"/>
    <mergeCell ref="E30:E34"/>
    <mergeCell ref="F30:F34"/>
    <mergeCell ref="J25:J29"/>
    <mergeCell ref="K25:K29"/>
    <mergeCell ref="L25:L29"/>
    <mergeCell ref="M25:M29"/>
    <mergeCell ref="N25:N29"/>
    <mergeCell ref="O25:O29"/>
    <mergeCell ref="T30:T34"/>
    <mergeCell ref="U30:U34"/>
    <mergeCell ref="N30:N34"/>
    <mergeCell ref="O30:O34"/>
    <mergeCell ref="P30:P34"/>
    <mergeCell ref="Q30:Q34"/>
    <mergeCell ref="S30:S34"/>
    <mergeCell ref="C35:C39"/>
    <mergeCell ref="D35:D39"/>
    <mergeCell ref="E35:E39"/>
    <mergeCell ref="F35:F39"/>
    <mergeCell ref="G35:G39"/>
    <mergeCell ref="H35:H39"/>
    <mergeCell ref="I35:I39"/>
    <mergeCell ref="M30:M34"/>
    <mergeCell ref="G30:G34"/>
    <mergeCell ref="H30:H34"/>
    <mergeCell ref="I30:I34"/>
    <mergeCell ref="J30:J34"/>
    <mergeCell ref="K30:K34"/>
    <mergeCell ref="L30:L34"/>
    <mergeCell ref="P35:P39"/>
    <mergeCell ref="Q35:Q39"/>
    <mergeCell ref="S35:S39"/>
    <mergeCell ref="T35:T39"/>
    <mergeCell ref="U35:U39"/>
    <mergeCell ref="A40:A44"/>
    <mergeCell ref="C40:C44"/>
    <mergeCell ref="D40:D44"/>
    <mergeCell ref="E40:E44"/>
    <mergeCell ref="F40:F44"/>
    <mergeCell ref="J35:J39"/>
    <mergeCell ref="K35:K39"/>
    <mergeCell ref="L35:L39"/>
    <mergeCell ref="M35:M39"/>
    <mergeCell ref="N35:N39"/>
    <mergeCell ref="O35:O39"/>
    <mergeCell ref="T40:T44"/>
    <mergeCell ref="U40:U44"/>
    <mergeCell ref="N40:N44"/>
    <mergeCell ref="O40:O44"/>
    <mergeCell ref="P40:P44"/>
    <mergeCell ref="Q40:Q44"/>
    <mergeCell ref="S40:S44"/>
    <mergeCell ref="A35:A39"/>
    <mergeCell ref="H45:H49"/>
    <mergeCell ref="I45:I49"/>
    <mergeCell ref="M40:M44"/>
    <mergeCell ref="G40:G44"/>
    <mergeCell ref="H40:H44"/>
    <mergeCell ref="I40:I44"/>
    <mergeCell ref="J40:J44"/>
    <mergeCell ref="K40:K44"/>
    <mergeCell ref="L40:L44"/>
    <mergeCell ref="S45:S49"/>
    <mergeCell ref="T45:T49"/>
    <mergeCell ref="U45:U49"/>
    <mergeCell ref="A50:A54"/>
    <mergeCell ref="C50:C54"/>
    <mergeCell ref="D50:D54"/>
    <mergeCell ref="E50:E54"/>
    <mergeCell ref="F50:F54"/>
    <mergeCell ref="J45:J49"/>
    <mergeCell ref="K45:K49"/>
    <mergeCell ref="L45:L49"/>
    <mergeCell ref="M45:M49"/>
    <mergeCell ref="N45:N49"/>
    <mergeCell ref="O45:O49"/>
    <mergeCell ref="T50:T54"/>
    <mergeCell ref="U50:U54"/>
    <mergeCell ref="N50:N54"/>
    <mergeCell ref="O50:O54"/>
    <mergeCell ref="P50:P54"/>
    <mergeCell ref="Q50:Q54"/>
    <mergeCell ref="S50:S54"/>
    <mergeCell ref="A45:A49"/>
    <mergeCell ref="C45:C49"/>
    <mergeCell ref="D45:D49"/>
    <mergeCell ref="A55:A59"/>
    <mergeCell ref="C55:C59"/>
    <mergeCell ref="D55:D59"/>
    <mergeCell ref="E55:E59"/>
    <mergeCell ref="F55:F59"/>
    <mergeCell ref="G55:G59"/>
    <mergeCell ref="H55:H59"/>
    <mergeCell ref="I55:I59"/>
    <mergeCell ref="M50:M54"/>
    <mergeCell ref="G50:G54"/>
    <mergeCell ref="H50:H54"/>
    <mergeCell ref="I50:I54"/>
    <mergeCell ref="J50:J54"/>
    <mergeCell ref="K50:K54"/>
    <mergeCell ref="L50:L54"/>
    <mergeCell ref="B55:B59"/>
    <mergeCell ref="S55:S59"/>
    <mergeCell ref="T55:T59"/>
    <mergeCell ref="U55:U59"/>
    <mergeCell ref="J55:J59"/>
    <mergeCell ref="K55:K59"/>
    <mergeCell ref="L55:L59"/>
    <mergeCell ref="M55:M59"/>
    <mergeCell ref="N55:N59"/>
    <mergeCell ref="O55:O59"/>
    <mergeCell ref="R20:R24"/>
    <mergeCell ref="R25:R29"/>
    <mergeCell ref="R30:R34"/>
    <mergeCell ref="R35:R39"/>
    <mergeCell ref="R40:R44"/>
    <mergeCell ref="R45:R49"/>
    <mergeCell ref="R50:R54"/>
    <mergeCell ref="R55:R59"/>
    <mergeCell ref="B10:B14"/>
    <mergeCell ref="B15:B19"/>
    <mergeCell ref="B20:B24"/>
    <mergeCell ref="B25:B29"/>
    <mergeCell ref="B30:B34"/>
    <mergeCell ref="B35:B39"/>
    <mergeCell ref="B40:B44"/>
    <mergeCell ref="B45:B49"/>
    <mergeCell ref="B50:B54"/>
    <mergeCell ref="P55:P59"/>
    <mergeCell ref="Q55:Q59"/>
    <mergeCell ref="P45:P49"/>
    <mergeCell ref="Q45:Q49"/>
    <mergeCell ref="E45:E49"/>
    <mergeCell ref="F45:F49"/>
    <mergeCell ref="G45:G49"/>
  </mergeCells>
  <conditionalFormatting sqref="D8:G8 H7 H60:J1048576 A7:B7">
    <cfRule type="containsText" dxfId="2791" priority="1339" operator="containsText" text="3- Moderado">
      <formula>NOT(ISERROR(SEARCH("3- Moderado",A7)))</formula>
    </cfRule>
    <cfRule type="containsText" dxfId="2790" priority="1340" operator="containsText" text="6- Moderado">
      <formula>NOT(ISERROR(SEARCH("6- Moderado",A7)))</formula>
    </cfRule>
    <cfRule type="containsText" dxfId="2789" priority="1341" operator="containsText" text="4- Moderado">
      <formula>NOT(ISERROR(SEARCH("4- Moderado",A7)))</formula>
    </cfRule>
    <cfRule type="containsText" dxfId="2788" priority="1342" operator="containsText" text="3- Bajo">
      <formula>NOT(ISERROR(SEARCH("3- Bajo",A7)))</formula>
    </cfRule>
    <cfRule type="containsText" dxfId="2787" priority="1343" operator="containsText" text="4- Bajo">
      <formula>NOT(ISERROR(SEARCH("4- Bajo",A7)))</formula>
    </cfRule>
    <cfRule type="containsText" dxfId="2786" priority="1344" operator="containsText" text="1- Bajo">
      <formula>NOT(ISERROR(SEARCH("1- Bajo",A7)))</formula>
    </cfRule>
  </conditionalFormatting>
  <conditionalFormatting sqref="H8:J8">
    <cfRule type="containsText" dxfId="2785" priority="1332" operator="containsText" text="3- Moderado">
      <formula>NOT(ISERROR(SEARCH("3- Moderado",H8)))</formula>
    </cfRule>
    <cfRule type="containsText" dxfId="2784" priority="1333" operator="containsText" text="6- Moderado">
      <formula>NOT(ISERROR(SEARCH("6- Moderado",H8)))</formula>
    </cfRule>
    <cfRule type="containsText" dxfId="2783" priority="1334" operator="containsText" text="4- Moderado">
      <formula>NOT(ISERROR(SEARCH("4- Moderado",H8)))</formula>
    </cfRule>
    <cfRule type="containsText" dxfId="2782" priority="1335" operator="containsText" text="3- Bajo">
      <formula>NOT(ISERROR(SEARCH("3- Bajo",H8)))</formula>
    </cfRule>
    <cfRule type="containsText" dxfId="2781" priority="1336" operator="containsText" text="4- Bajo">
      <formula>NOT(ISERROR(SEARCH("4- Bajo",H8)))</formula>
    </cfRule>
    <cfRule type="containsText" dxfId="2780" priority="1338" operator="containsText" text="1- Bajo">
      <formula>NOT(ISERROR(SEARCH("1- Bajo",H8)))</formula>
    </cfRule>
  </conditionalFormatting>
  <conditionalFormatting sqref="J8 J60:J1048576">
    <cfRule type="containsText" dxfId="2779" priority="1321" operator="containsText" text="25- Extremo">
      <formula>NOT(ISERROR(SEARCH("25- Extremo",J8)))</formula>
    </cfRule>
    <cfRule type="containsText" dxfId="2778" priority="1322" operator="containsText" text="20- Extremo">
      <formula>NOT(ISERROR(SEARCH("20- Extremo",J8)))</formula>
    </cfRule>
    <cfRule type="containsText" dxfId="2777" priority="1323" operator="containsText" text="15- Extremo">
      <formula>NOT(ISERROR(SEARCH("15- Extremo",J8)))</formula>
    </cfRule>
    <cfRule type="containsText" dxfId="2776" priority="1324" operator="containsText" text="10- Extremo">
      <formula>NOT(ISERROR(SEARCH("10- Extremo",J8)))</formula>
    </cfRule>
    <cfRule type="containsText" dxfId="2775" priority="1325" operator="containsText" text="5- Extremo">
      <formula>NOT(ISERROR(SEARCH("5- Extremo",J8)))</formula>
    </cfRule>
    <cfRule type="containsText" dxfId="2774" priority="1326" operator="containsText" text="12- Alto">
      <formula>NOT(ISERROR(SEARCH("12- Alto",J8)))</formula>
    </cfRule>
    <cfRule type="containsText" dxfId="2773" priority="1327" operator="containsText" text="10- Alto">
      <formula>NOT(ISERROR(SEARCH("10- Alto",J8)))</formula>
    </cfRule>
    <cfRule type="containsText" dxfId="2772" priority="1328" operator="containsText" text="9- Alto">
      <formula>NOT(ISERROR(SEARCH("9- Alto",J8)))</formula>
    </cfRule>
    <cfRule type="containsText" dxfId="2771" priority="1329" operator="containsText" text="8- Alto">
      <formula>NOT(ISERROR(SEARCH("8- Alto",J8)))</formula>
    </cfRule>
    <cfRule type="containsText" dxfId="2770" priority="1330" operator="containsText" text="5- Alto">
      <formula>NOT(ISERROR(SEARCH("5- Alto",J8)))</formula>
    </cfRule>
    <cfRule type="containsText" dxfId="2769" priority="1331" operator="containsText" text="4- Alto">
      <formula>NOT(ISERROR(SEARCH("4- Alto",J8)))</formula>
    </cfRule>
    <cfRule type="containsText" dxfId="2768" priority="1337" operator="containsText" text="2- Bajo">
      <formula>NOT(ISERROR(SEARCH("2- Bajo",J8)))</formula>
    </cfRule>
  </conditionalFormatting>
  <conditionalFormatting sqref="K10:L10">
    <cfRule type="containsText" dxfId="2767" priority="1315" operator="containsText" text="3- Moderado">
      <formula>NOT(ISERROR(SEARCH("3- Moderado",K10)))</formula>
    </cfRule>
    <cfRule type="containsText" dxfId="2766" priority="1316" operator="containsText" text="6- Moderado">
      <formula>NOT(ISERROR(SEARCH("6- Moderado",K10)))</formula>
    </cfRule>
    <cfRule type="containsText" dxfId="2765" priority="1317" operator="containsText" text="4- Moderado">
      <formula>NOT(ISERROR(SEARCH("4- Moderado",K10)))</formula>
    </cfRule>
    <cfRule type="containsText" dxfId="2764" priority="1318" operator="containsText" text="3- Bajo">
      <formula>NOT(ISERROR(SEARCH("3- Bajo",K10)))</formula>
    </cfRule>
    <cfRule type="containsText" dxfId="2763" priority="1319" operator="containsText" text="4- Bajo">
      <formula>NOT(ISERROR(SEARCH("4- Bajo",K10)))</formula>
    </cfRule>
    <cfRule type="containsText" dxfId="2762" priority="1320" operator="containsText" text="1- Bajo">
      <formula>NOT(ISERROR(SEARCH("1- Bajo",K10)))</formula>
    </cfRule>
  </conditionalFormatting>
  <conditionalFormatting sqref="H10:I10">
    <cfRule type="containsText" dxfId="2761" priority="1309" operator="containsText" text="3- Moderado">
      <formula>NOT(ISERROR(SEARCH("3- Moderado",H10)))</formula>
    </cfRule>
    <cfRule type="containsText" dxfId="2760" priority="1310" operator="containsText" text="6- Moderado">
      <formula>NOT(ISERROR(SEARCH("6- Moderado",H10)))</formula>
    </cfRule>
    <cfRule type="containsText" dxfId="2759" priority="1311" operator="containsText" text="4- Moderado">
      <formula>NOT(ISERROR(SEARCH("4- Moderado",H10)))</formula>
    </cfRule>
    <cfRule type="containsText" dxfId="2758" priority="1312" operator="containsText" text="3- Bajo">
      <formula>NOT(ISERROR(SEARCH("3- Bajo",H10)))</formula>
    </cfRule>
    <cfRule type="containsText" dxfId="2757" priority="1313" operator="containsText" text="4- Bajo">
      <formula>NOT(ISERROR(SEARCH("4- Bajo",H10)))</formula>
    </cfRule>
    <cfRule type="containsText" dxfId="2756" priority="1314" operator="containsText" text="1- Bajo">
      <formula>NOT(ISERROR(SEARCH("1- Bajo",H10)))</formula>
    </cfRule>
  </conditionalFormatting>
  <conditionalFormatting sqref="A10 C10:E10">
    <cfRule type="containsText" dxfId="2755" priority="1303" operator="containsText" text="3- Moderado">
      <formula>NOT(ISERROR(SEARCH("3- Moderado",A10)))</formula>
    </cfRule>
    <cfRule type="containsText" dxfId="2754" priority="1304" operator="containsText" text="6- Moderado">
      <formula>NOT(ISERROR(SEARCH("6- Moderado",A10)))</formula>
    </cfRule>
    <cfRule type="containsText" dxfId="2753" priority="1305" operator="containsText" text="4- Moderado">
      <formula>NOT(ISERROR(SEARCH("4- Moderado",A10)))</formula>
    </cfRule>
    <cfRule type="containsText" dxfId="2752" priority="1306" operator="containsText" text="3- Bajo">
      <formula>NOT(ISERROR(SEARCH("3- Bajo",A10)))</formula>
    </cfRule>
    <cfRule type="containsText" dxfId="2751" priority="1307" operator="containsText" text="4- Bajo">
      <formula>NOT(ISERROR(SEARCH("4- Bajo",A10)))</formula>
    </cfRule>
    <cfRule type="containsText" dxfId="2750" priority="1308" operator="containsText" text="1- Bajo">
      <formula>NOT(ISERROR(SEARCH("1- Bajo",A10)))</formula>
    </cfRule>
  </conditionalFormatting>
  <conditionalFormatting sqref="F10:G10">
    <cfRule type="containsText" dxfId="2749" priority="1297" operator="containsText" text="3- Moderado">
      <formula>NOT(ISERROR(SEARCH("3- Moderado",F10)))</formula>
    </cfRule>
    <cfRule type="containsText" dxfId="2748" priority="1298" operator="containsText" text="6- Moderado">
      <formula>NOT(ISERROR(SEARCH("6- Moderado",F10)))</formula>
    </cfRule>
    <cfRule type="containsText" dxfId="2747" priority="1299" operator="containsText" text="4- Moderado">
      <formula>NOT(ISERROR(SEARCH("4- Moderado",F10)))</formula>
    </cfRule>
    <cfRule type="containsText" dxfId="2746" priority="1300" operator="containsText" text="3- Bajo">
      <formula>NOT(ISERROR(SEARCH("3- Bajo",F10)))</formula>
    </cfRule>
    <cfRule type="containsText" dxfId="2745" priority="1301" operator="containsText" text="4- Bajo">
      <formula>NOT(ISERROR(SEARCH("4- Bajo",F10)))</formula>
    </cfRule>
    <cfRule type="containsText" dxfId="2744" priority="1302" operator="containsText" text="1- Bajo">
      <formula>NOT(ISERROR(SEARCH("1- Bajo",F10)))</formula>
    </cfRule>
  </conditionalFormatting>
  <conditionalFormatting sqref="K8">
    <cfRule type="containsText" dxfId="2743" priority="1291" operator="containsText" text="3- Moderado">
      <formula>NOT(ISERROR(SEARCH("3- Moderado",K8)))</formula>
    </cfRule>
    <cfRule type="containsText" dxfId="2742" priority="1292" operator="containsText" text="6- Moderado">
      <formula>NOT(ISERROR(SEARCH("6- Moderado",K8)))</formula>
    </cfRule>
    <cfRule type="containsText" dxfId="2741" priority="1293" operator="containsText" text="4- Moderado">
      <formula>NOT(ISERROR(SEARCH("4- Moderado",K8)))</formula>
    </cfRule>
    <cfRule type="containsText" dxfId="2740" priority="1294" operator="containsText" text="3- Bajo">
      <formula>NOT(ISERROR(SEARCH("3- Bajo",K8)))</formula>
    </cfRule>
    <cfRule type="containsText" dxfId="2739" priority="1295" operator="containsText" text="4- Bajo">
      <formula>NOT(ISERROR(SEARCH("4- Bajo",K8)))</formula>
    </cfRule>
    <cfRule type="containsText" dxfId="2738" priority="1296" operator="containsText" text="1- Bajo">
      <formula>NOT(ISERROR(SEARCH("1- Bajo",K8)))</formula>
    </cfRule>
  </conditionalFormatting>
  <conditionalFormatting sqref="L8">
    <cfRule type="containsText" dxfId="2737" priority="1285" operator="containsText" text="3- Moderado">
      <formula>NOT(ISERROR(SEARCH("3- Moderado",L8)))</formula>
    </cfRule>
    <cfRule type="containsText" dxfId="2736" priority="1286" operator="containsText" text="6- Moderado">
      <formula>NOT(ISERROR(SEARCH("6- Moderado",L8)))</formula>
    </cfRule>
    <cfRule type="containsText" dxfId="2735" priority="1287" operator="containsText" text="4- Moderado">
      <formula>NOT(ISERROR(SEARCH("4- Moderado",L8)))</formula>
    </cfRule>
    <cfRule type="containsText" dxfId="2734" priority="1288" operator="containsText" text="3- Bajo">
      <formula>NOT(ISERROR(SEARCH("3- Bajo",L8)))</formula>
    </cfRule>
    <cfRule type="containsText" dxfId="2733" priority="1289" operator="containsText" text="4- Bajo">
      <formula>NOT(ISERROR(SEARCH("4- Bajo",L8)))</formula>
    </cfRule>
    <cfRule type="containsText" dxfId="2732" priority="1290" operator="containsText" text="1- Bajo">
      <formula>NOT(ISERROR(SEARCH("1- Bajo",L8)))</formula>
    </cfRule>
  </conditionalFormatting>
  <conditionalFormatting sqref="M8">
    <cfRule type="containsText" dxfId="2731" priority="1279" operator="containsText" text="3- Moderado">
      <formula>NOT(ISERROR(SEARCH("3- Moderado",M8)))</formula>
    </cfRule>
    <cfRule type="containsText" dxfId="2730" priority="1280" operator="containsText" text="6- Moderado">
      <formula>NOT(ISERROR(SEARCH("6- Moderado",M8)))</formula>
    </cfRule>
    <cfRule type="containsText" dxfId="2729" priority="1281" operator="containsText" text="4- Moderado">
      <formula>NOT(ISERROR(SEARCH("4- Moderado",M8)))</formula>
    </cfRule>
    <cfRule type="containsText" dxfId="2728" priority="1282" operator="containsText" text="3- Bajo">
      <formula>NOT(ISERROR(SEARCH("3- Bajo",M8)))</formula>
    </cfRule>
    <cfRule type="containsText" dxfId="2727" priority="1283" operator="containsText" text="4- Bajo">
      <formula>NOT(ISERROR(SEARCH("4- Bajo",M8)))</formula>
    </cfRule>
    <cfRule type="containsText" dxfId="2726" priority="1284" operator="containsText" text="1- Bajo">
      <formula>NOT(ISERROR(SEARCH("1- Bajo",M8)))</formula>
    </cfRule>
  </conditionalFormatting>
  <conditionalFormatting sqref="J10:J14">
    <cfRule type="containsText" dxfId="2725" priority="1274" operator="containsText" text="Bajo">
      <formula>NOT(ISERROR(SEARCH("Bajo",J10)))</formula>
    </cfRule>
    <cfRule type="containsText" dxfId="2724" priority="1275" operator="containsText" text="Moderado">
      <formula>NOT(ISERROR(SEARCH("Moderado",J10)))</formula>
    </cfRule>
    <cfRule type="containsText" dxfId="2723" priority="1276" operator="containsText" text="Alto">
      <formula>NOT(ISERROR(SEARCH("Alto",J10)))</formula>
    </cfRule>
    <cfRule type="containsText" dxfId="2722" priority="1277" operator="containsText" text="Extremo">
      <formula>NOT(ISERROR(SEARCH("Extremo",J10)))</formula>
    </cfRule>
    <cfRule type="colorScale" priority="1278">
      <colorScale>
        <cfvo type="min"/>
        <cfvo type="max"/>
        <color rgb="FFFF7128"/>
        <color rgb="FFFFEF9C"/>
      </colorScale>
    </cfRule>
  </conditionalFormatting>
  <conditionalFormatting sqref="M10:M14">
    <cfRule type="containsText" dxfId="2721" priority="1249" operator="containsText" text="Moderado">
      <formula>NOT(ISERROR(SEARCH("Moderado",M10)))</formula>
    </cfRule>
    <cfRule type="containsText" dxfId="2720" priority="1269" operator="containsText" text="Bajo">
      <formula>NOT(ISERROR(SEARCH("Bajo",M10)))</formula>
    </cfRule>
    <cfRule type="containsText" dxfId="2719" priority="1270" operator="containsText" text="Moderado">
      <formula>NOT(ISERROR(SEARCH("Moderado",M10)))</formula>
    </cfRule>
    <cfRule type="containsText" dxfId="2718" priority="1271" operator="containsText" text="Alto">
      <formula>NOT(ISERROR(SEARCH("Alto",M10)))</formula>
    </cfRule>
    <cfRule type="containsText" dxfId="2717" priority="1272" operator="containsText" text="Extremo">
      <formula>NOT(ISERROR(SEARCH("Extremo",M10)))</formula>
    </cfRule>
    <cfRule type="colorScale" priority="1273">
      <colorScale>
        <cfvo type="min"/>
        <cfvo type="max"/>
        <color rgb="FFFF7128"/>
        <color rgb="FFFFEF9C"/>
      </colorScale>
    </cfRule>
  </conditionalFormatting>
  <conditionalFormatting sqref="N10">
    <cfRule type="containsText" dxfId="2716" priority="1263" operator="containsText" text="3- Moderado">
      <formula>NOT(ISERROR(SEARCH("3- Moderado",N10)))</formula>
    </cfRule>
    <cfRule type="containsText" dxfId="2715" priority="1264" operator="containsText" text="6- Moderado">
      <formula>NOT(ISERROR(SEARCH("6- Moderado",N10)))</formula>
    </cfRule>
    <cfRule type="containsText" dxfId="2714" priority="1265" operator="containsText" text="4- Moderado">
      <formula>NOT(ISERROR(SEARCH("4- Moderado",N10)))</formula>
    </cfRule>
    <cfRule type="containsText" dxfId="2713" priority="1266" operator="containsText" text="3- Bajo">
      <formula>NOT(ISERROR(SEARCH("3- Bajo",N10)))</formula>
    </cfRule>
    <cfRule type="containsText" dxfId="2712" priority="1267" operator="containsText" text="4- Bajo">
      <formula>NOT(ISERROR(SEARCH("4- Bajo",N10)))</formula>
    </cfRule>
    <cfRule type="containsText" dxfId="2711" priority="1268" operator="containsText" text="1- Bajo">
      <formula>NOT(ISERROR(SEARCH("1- Bajo",N10)))</formula>
    </cfRule>
  </conditionalFormatting>
  <conditionalFormatting sqref="H10:H14">
    <cfRule type="containsText" dxfId="2710" priority="1250" operator="containsText" text="Muy Alta">
      <formula>NOT(ISERROR(SEARCH("Muy Alta",H10)))</formula>
    </cfRule>
    <cfRule type="containsText" dxfId="2709" priority="1251" operator="containsText" text="Alta">
      <formula>NOT(ISERROR(SEARCH("Alta",H10)))</formula>
    </cfRule>
    <cfRule type="containsText" dxfId="2708" priority="1252" operator="containsText" text="Muy Alta">
      <formula>NOT(ISERROR(SEARCH("Muy Alta",H10)))</formula>
    </cfRule>
    <cfRule type="containsText" dxfId="2707" priority="1257" operator="containsText" text="Muy Baja">
      <formula>NOT(ISERROR(SEARCH("Muy Baja",H10)))</formula>
    </cfRule>
    <cfRule type="containsText" dxfId="2706" priority="1258" operator="containsText" text="Baja">
      <formula>NOT(ISERROR(SEARCH("Baja",H10)))</formula>
    </cfRule>
    <cfRule type="containsText" dxfId="2705" priority="1259" operator="containsText" text="Media">
      <formula>NOT(ISERROR(SEARCH("Media",H10)))</formula>
    </cfRule>
    <cfRule type="containsText" dxfId="2704" priority="1260" operator="containsText" text="Alta">
      <formula>NOT(ISERROR(SEARCH("Alta",H10)))</formula>
    </cfRule>
    <cfRule type="containsText" dxfId="2703" priority="1262" operator="containsText" text="Muy Alta">
      <formula>NOT(ISERROR(SEARCH("Muy Alta",H10)))</formula>
    </cfRule>
  </conditionalFormatting>
  <conditionalFormatting sqref="I10:I14">
    <cfRule type="containsText" dxfId="2702" priority="1253" operator="containsText" text="Catastrófico">
      <formula>NOT(ISERROR(SEARCH("Catastrófico",I10)))</formula>
    </cfRule>
    <cfRule type="containsText" dxfId="2701" priority="1254" operator="containsText" text="Mayor">
      <formula>NOT(ISERROR(SEARCH("Mayor",I10)))</formula>
    </cfRule>
    <cfRule type="containsText" dxfId="2700" priority="1255" operator="containsText" text="Menor">
      <formula>NOT(ISERROR(SEARCH("Menor",I10)))</formula>
    </cfRule>
    <cfRule type="containsText" dxfId="2699" priority="1256" operator="containsText" text="Leve">
      <formula>NOT(ISERROR(SEARCH("Leve",I10)))</formula>
    </cfRule>
    <cfRule type="containsText" dxfId="2698" priority="1261" operator="containsText" text="Moderado">
      <formula>NOT(ISERROR(SEARCH("Moderado",I10)))</formula>
    </cfRule>
  </conditionalFormatting>
  <conditionalFormatting sqref="K10:K14">
    <cfRule type="containsText" dxfId="2697" priority="1248" operator="containsText" text="Media">
      <formula>NOT(ISERROR(SEARCH("Media",K10)))</formula>
    </cfRule>
  </conditionalFormatting>
  <conditionalFormatting sqref="L10:L14">
    <cfRule type="containsText" dxfId="2696" priority="1247" operator="containsText" text="Moderado">
      <formula>NOT(ISERROR(SEARCH("Moderado",L10)))</formula>
    </cfRule>
  </conditionalFormatting>
  <conditionalFormatting sqref="J10:J14">
    <cfRule type="containsText" dxfId="2695" priority="1234" operator="containsText" text="Moderado">
      <formula>NOT(ISERROR(SEARCH("Moderado",J10)))</formula>
    </cfRule>
  </conditionalFormatting>
  <conditionalFormatting sqref="J10:J14">
    <cfRule type="containsText" dxfId="2694" priority="1232" operator="containsText" text="Bajo">
      <formula>NOT(ISERROR(SEARCH("Bajo",J10)))</formula>
    </cfRule>
    <cfRule type="containsText" dxfId="2693" priority="1233" operator="containsText" text="Extremo">
      <formula>NOT(ISERROR(SEARCH("Extremo",J10)))</formula>
    </cfRule>
  </conditionalFormatting>
  <conditionalFormatting sqref="K10:K14">
    <cfRule type="containsText" dxfId="2692" priority="1230" operator="containsText" text="Baja">
      <formula>NOT(ISERROR(SEARCH("Baja",K10)))</formula>
    </cfRule>
    <cfRule type="containsText" dxfId="2691" priority="1231" operator="containsText" text="Muy Baja">
      <formula>NOT(ISERROR(SEARCH("Muy Baja",K10)))</formula>
    </cfRule>
  </conditionalFormatting>
  <conditionalFormatting sqref="K10:K14">
    <cfRule type="containsText" dxfId="2690" priority="1228" operator="containsText" text="Muy Alta">
      <formula>NOT(ISERROR(SEARCH("Muy Alta",K10)))</formula>
    </cfRule>
    <cfRule type="containsText" dxfId="2689" priority="1229" operator="containsText" text="Alta">
      <formula>NOT(ISERROR(SEARCH("Alta",K10)))</formula>
    </cfRule>
  </conditionalFormatting>
  <conditionalFormatting sqref="L10:L14">
    <cfRule type="containsText" dxfId="2688" priority="1224" operator="containsText" text="Catastrófico">
      <formula>NOT(ISERROR(SEARCH("Catastrófico",L10)))</formula>
    </cfRule>
    <cfRule type="containsText" dxfId="2687" priority="1225" operator="containsText" text="Mayor">
      <formula>NOT(ISERROR(SEARCH("Mayor",L10)))</formula>
    </cfRule>
    <cfRule type="containsText" dxfId="2686" priority="1226" operator="containsText" text="Menor">
      <formula>NOT(ISERROR(SEARCH("Menor",L10)))</formula>
    </cfRule>
    <cfRule type="containsText" dxfId="2685" priority="1227" operator="containsText" text="Leve">
      <formula>NOT(ISERROR(SEARCH("Leve",L10)))</formula>
    </cfRule>
  </conditionalFormatting>
  <conditionalFormatting sqref="K15:L15">
    <cfRule type="containsText" dxfId="2684" priority="725" operator="containsText" text="3- Moderado">
      <formula>NOT(ISERROR(SEARCH("3- Moderado",K15)))</formula>
    </cfRule>
    <cfRule type="containsText" dxfId="2683" priority="726" operator="containsText" text="6- Moderado">
      <formula>NOT(ISERROR(SEARCH("6- Moderado",K15)))</formula>
    </cfRule>
    <cfRule type="containsText" dxfId="2682" priority="727" operator="containsText" text="4- Moderado">
      <formula>NOT(ISERROR(SEARCH("4- Moderado",K15)))</formula>
    </cfRule>
    <cfRule type="containsText" dxfId="2681" priority="728" operator="containsText" text="3- Bajo">
      <formula>NOT(ISERROR(SEARCH("3- Bajo",K15)))</formula>
    </cfRule>
    <cfRule type="containsText" dxfId="2680" priority="729" operator="containsText" text="4- Bajo">
      <formula>NOT(ISERROR(SEARCH("4- Bajo",K15)))</formula>
    </cfRule>
    <cfRule type="containsText" dxfId="2679" priority="730" operator="containsText" text="1- Bajo">
      <formula>NOT(ISERROR(SEARCH("1- Bajo",K15)))</formula>
    </cfRule>
  </conditionalFormatting>
  <conditionalFormatting sqref="H15:I15">
    <cfRule type="containsText" dxfId="2678" priority="719" operator="containsText" text="3- Moderado">
      <formula>NOT(ISERROR(SEARCH("3- Moderado",H15)))</formula>
    </cfRule>
    <cfRule type="containsText" dxfId="2677" priority="720" operator="containsText" text="6- Moderado">
      <formula>NOT(ISERROR(SEARCH("6- Moderado",H15)))</formula>
    </cfRule>
    <cfRule type="containsText" dxfId="2676" priority="721" operator="containsText" text="4- Moderado">
      <formula>NOT(ISERROR(SEARCH("4- Moderado",H15)))</formula>
    </cfRule>
    <cfRule type="containsText" dxfId="2675" priority="722" operator="containsText" text="3- Bajo">
      <formula>NOT(ISERROR(SEARCH("3- Bajo",H15)))</formula>
    </cfRule>
    <cfRule type="containsText" dxfId="2674" priority="723" operator="containsText" text="4- Bajo">
      <formula>NOT(ISERROR(SEARCH("4- Bajo",H15)))</formula>
    </cfRule>
    <cfRule type="containsText" dxfId="2673" priority="724" operator="containsText" text="1- Bajo">
      <formula>NOT(ISERROR(SEARCH("1- Bajo",H15)))</formula>
    </cfRule>
  </conditionalFormatting>
  <conditionalFormatting sqref="A15 C15:E15">
    <cfRule type="containsText" dxfId="2672" priority="713" operator="containsText" text="3- Moderado">
      <formula>NOT(ISERROR(SEARCH("3- Moderado",A15)))</formula>
    </cfRule>
    <cfRule type="containsText" dxfId="2671" priority="714" operator="containsText" text="6- Moderado">
      <formula>NOT(ISERROR(SEARCH("6- Moderado",A15)))</formula>
    </cfRule>
    <cfRule type="containsText" dxfId="2670" priority="715" operator="containsText" text="4- Moderado">
      <formula>NOT(ISERROR(SEARCH("4- Moderado",A15)))</formula>
    </cfRule>
    <cfRule type="containsText" dxfId="2669" priority="716" operator="containsText" text="3- Bajo">
      <formula>NOT(ISERROR(SEARCH("3- Bajo",A15)))</formula>
    </cfRule>
    <cfRule type="containsText" dxfId="2668" priority="717" operator="containsText" text="4- Bajo">
      <formula>NOT(ISERROR(SEARCH("4- Bajo",A15)))</formula>
    </cfRule>
    <cfRule type="containsText" dxfId="2667" priority="718" operator="containsText" text="1- Bajo">
      <formula>NOT(ISERROR(SEARCH("1- Bajo",A15)))</formula>
    </cfRule>
  </conditionalFormatting>
  <conditionalFormatting sqref="F15:G15">
    <cfRule type="containsText" dxfId="2666" priority="707" operator="containsText" text="3- Moderado">
      <formula>NOT(ISERROR(SEARCH("3- Moderado",F15)))</formula>
    </cfRule>
    <cfRule type="containsText" dxfId="2665" priority="708" operator="containsText" text="6- Moderado">
      <formula>NOT(ISERROR(SEARCH("6- Moderado",F15)))</formula>
    </cfRule>
    <cfRule type="containsText" dxfId="2664" priority="709" operator="containsText" text="4- Moderado">
      <formula>NOT(ISERROR(SEARCH("4- Moderado",F15)))</formula>
    </cfRule>
    <cfRule type="containsText" dxfId="2663" priority="710" operator="containsText" text="3- Bajo">
      <formula>NOT(ISERROR(SEARCH("3- Bajo",F15)))</formula>
    </cfRule>
    <cfRule type="containsText" dxfId="2662" priority="711" operator="containsText" text="4- Bajo">
      <formula>NOT(ISERROR(SEARCH("4- Bajo",F15)))</formula>
    </cfRule>
    <cfRule type="containsText" dxfId="2661" priority="712" operator="containsText" text="1- Bajo">
      <formula>NOT(ISERROR(SEARCH("1- Bajo",F15)))</formula>
    </cfRule>
  </conditionalFormatting>
  <conditionalFormatting sqref="J15:J19">
    <cfRule type="containsText" dxfId="2660" priority="702" operator="containsText" text="Bajo">
      <formula>NOT(ISERROR(SEARCH("Bajo",J15)))</formula>
    </cfRule>
    <cfRule type="containsText" dxfId="2659" priority="703" operator="containsText" text="Moderado">
      <formula>NOT(ISERROR(SEARCH("Moderado",J15)))</formula>
    </cfRule>
    <cfRule type="containsText" dxfId="2658" priority="704" operator="containsText" text="Alto">
      <formula>NOT(ISERROR(SEARCH("Alto",J15)))</formula>
    </cfRule>
    <cfRule type="containsText" dxfId="2657" priority="705" operator="containsText" text="Extremo">
      <formula>NOT(ISERROR(SEARCH("Extremo",J15)))</formula>
    </cfRule>
    <cfRule type="colorScale" priority="706">
      <colorScale>
        <cfvo type="min"/>
        <cfvo type="max"/>
        <color rgb="FFFF7128"/>
        <color rgb="FFFFEF9C"/>
      </colorScale>
    </cfRule>
  </conditionalFormatting>
  <conditionalFormatting sqref="M15:M19">
    <cfRule type="containsText" dxfId="2656" priority="677" operator="containsText" text="Moderado">
      <formula>NOT(ISERROR(SEARCH("Moderado",M15)))</formula>
    </cfRule>
    <cfRule type="containsText" dxfId="2655" priority="697" operator="containsText" text="Bajo">
      <formula>NOT(ISERROR(SEARCH("Bajo",M15)))</formula>
    </cfRule>
    <cfRule type="containsText" dxfId="2654" priority="698" operator="containsText" text="Moderado">
      <formula>NOT(ISERROR(SEARCH("Moderado",M15)))</formula>
    </cfRule>
    <cfRule type="containsText" dxfId="2653" priority="699" operator="containsText" text="Alto">
      <formula>NOT(ISERROR(SEARCH("Alto",M15)))</formula>
    </cfRule>
    <cfRule type="containsText" dxfId="2652" priority="700" operator="containsText" text="Extremo">
      <formula>NOT(ISERROR(SEARCH("Extremo",M15)))</formula>
    </cfRule>
    <cfRule type="colorScale" priority="701">
      <colorScale>
        <cfvo type="min"/>
        <cfvo type="max"/>
        <color rgb="FFFF7128"/>
        <color rgb="FFFFEF9C"/>
      </colorScale>
    </cfRule>
  </conditionalFormatting>
  <conditionalFormatting sqref="N15">
    <cfRule type="containsText" dxfId="2651" priority="691" operator="containsText" text="3- Moderado">
      <formula>NOT(ISERROR(SEARCH("3- Moderado",N15)))</formula>
    </cfRule>
    <cfRule type="containsText" dxfId="2650" priority="692" operator="containsText" text="6- Moderado">
      <formula>NOT(ISERROR(SEARCH("6- Moderado",N15)))</formula>
    </cfRule>
    <cfRule type="containsText" dxfId="2649" priority="693" operator="containsText" text="4- Moderado">
      <formula>NOT(ISERROR(SEARCH("4- Moderado",N15)))</formula>
    </cfRule>
    <cfRule type="containsText" dxfId="2648" priority="694" operator="containsText" text="3- Bajo">
      <formula>NOT(ISERROR(SEARCH("3- Bajo",N15)))</formula>
    </cfRule>
    <cfRule type="containsText" dxfId="2647" priority="695" operator="containsText" text="4- Bajo">
      <formula>NOT(ISERROR(SEARCH("4- Bajo",N15)))</formula>
    </cfRule>
    <cfRule type="containsText" dxfId="2646" priority="696" operator="containsText" text="1- Bajo">
      <formula>NOT(ISERROR(SEARCH("1- Bajo",N15)))</formula>
    </cfRule>
  </conditionalFormatting>
  <conditionalFormatting sqref="H15:H19">
    <cfRule type="containsText" dxfId="2645" priority="678" operator="containsText" text="Muy Alta">
      <formula>NOT(ISERROR(SEARCH("Muy Alta",H15)))</formula>
    </cfRule>
    <cfRule type="containsText" dxfId="2644" priority="679" operator="containsText" text="Alta">
      <formula>NOT(ISERROR(SEARCH("Alta",H15)))</formula>
    </cfRule>
    <cfRule type="containsText" dxfId="2643" priority="680" operator="containsText" text="Muy Alta">
      <formula>NOT(ISERROR(SEARCH("Muy Alta",H15)))</formula>
    </cfRule>
    <cfRule type="containsText" dxfId="2642" priority="685" operator="containsText" text="Muy Baja">
      <formula>NOT(ISERROR(SEARCH("Muy Baja",H15)))</formula>
    </cfRule>
    <cfRule type="containsText" dxfId="2641" priority="686" operator="containsText" text="Baja">
      <formula>NOT(ISERROR(SEARCH("Baja",H15)))</formula>
    </cfRule>
    <cfRule type="containsText" dxfId="2640" priority="687" operator="containsText" text="Media">
      <formula>NOT(ISERROR(SEARCH("Media",H15)))</formula>
    </cfRule>
    <cfRule type="containsText" dxfId="2639" priority="688" operator="containsText" text="Alta">
      <formula>NOT(ISERROR(SEARCH("Alta",H15)))</formula>
    </cfRule>
    <cfRule type="containsText" dxfId="2638" priority="690" operator="containsText" text="Muy Alta">
      <formula>NOT(ISERROR(SEARCH("Muy Alta",H15)))</formula>
    </cfRule>
  </conditionalFormatting>
  <conditionalFormatting sqref="I15:I19">
    <cfRule type="containsText" dxfId="2637" priority="681" operator="containsText" text="Catastrófico">
      <formula>NOT(ISERROR(SEARCH("Catastrófico",I15)))</formula>
    </cfRule>
    <cfRule type="containsText" dxfId="2636" priority="682" operator="containsText" text="Mayor">
      <formula>NOT(ISERROR(SEARCH("Mayor",I15)))</formula>
    </cfRule>
    <cfRule type="containsText" dxfId="2635" priority="683" operator="containsText" text="Menor">
      <formula>NOT(ISERROR(SEARCH("Menor",I15)))</formula>
    </cfRule>
    <cfRule type="containsText" dxfId="2634" priority="684" operator="containsText" text="Leve">
      <formula>NOT(ISERROR(SEARCH("Leve",I15)))</formula>
    </cfRule>
    <cfRule type="containsText" dxfId="2633" priority="689" operator="containsText" text="Moderado">
      <formula>NOT(ISERROR(SEARCH("Moderado",I15)))</formula>
    </cfRule>
  </conditionalFormatting>
  <conditionalFormatting sqref="K15:K19">
    <cfRule type="containsText" dxfId="2632" priority="676" operator="containsText" text="Media">
      <formula>NOT(ISERROR(SEARCH("Media",K15)))</formula>
    </cfRule>
  </conditionalFormatting>
  <conditionalFormatting sqref="L15:L19">
    <cfRule type="containsText" dxfId="2631" priority="675" operator="containsText" text="Moderado">
      <formula>NOT(ISERROR(SEARCH("Moderado",L15)))</formula>
    </cfRule>
  </conditionalFormatting>
  <conditionalFormatting sqref="J15:J19">
    <cfRule type="containsText" dxfId="2630" priority="674" operator="containsText" text="Moderado">
      <formula>NOT(ISERROR(SEARCH("Moderado",J15)))</formula>
    </cfRule>
  </conditionalFormatting>
  <conditionalFormatting sqref="J15:J19">
    <cfRule type="containsText" dxfId="2629" priority="672" operator="containsText" text="Bajo">
      <formula>NOT(ISERROR(SEARCH("Bajo",J15)))</formula>
    </cfRule>
    <cfRule type="containsText" dxfId="2628" priority="673" operator="containsText" text="Extremo">
      <formula>NOT(ISERROR(SEARCH("Extremo",J15)))</formula>
    </cfRule>
  </conditionalFormatting>
  <conditionalFormatting sqref="K15:K19">
    <cfRule type="containsText" dxfId="2627" priority="670" operator="containsText" text="Baja">
      <formula>NOT(ISERROR(SEARCH("Baja",K15)))</formula>
    </cfRule>
    <cfRule type="containsText" dxfId="2626" priority="671" operator="containsText" text="Muy Baja">
      <formula>NOT(ISERROR(SEARCH("Muy Baja",K15)))</formula>
    </cfRule>
  </conditionalFormatting>
  <conditionalFormatting sqref="K15:K19">
    <cfRule type="containsText" dxfId="2625" priority="668" operator="containsText" text="Muy Alta">
      <formula>NOT(ISERROR(SEARCH("Muy Alta",K15)))</formula>
    </cfRule>
    <cfRule type="containsText" dxfId="2624" priority="669" operator="containsText" text="Alta">
      <formula>NOT(ISERROR(SEARCH("Alta",K15)))</formula>
    </cfRule>
  </conditionalFormatting>
  <conditionalFormatting sqref="L15:L19">
    <cfRule type="containsText" dxfId="2623" priority="664" operator="containsText" text="Catastrófico">
      <formula>NOT(ISERROR(SEARCH("Catastrófico",L15)))</formula>
    </cfRule>
    <cfRule type="containsText" dxfId="2622" priority="665" operator="containsText" text="Mayor">
      <formula>NOT(ISERROR(SEARCH("Mayor",L15)))</formula>
    </cfRule>
    <cfRule type="containsText" dxfId="2621" priority="666" operator="containsText" text="Menor">
      <formula>NOT(ISERROR(SEARCH("Menor",L15)))</formula>
    </cfRule>
    <cfRule type="containsText" dxfId="2620" priority="667" operator="containsText" text="Leve">
      <formula>NOT(ISERROR(SEARCH("Leve",L15)))</formula>
    </cfRule>
  </conditionalFormatting>
  <conditionalFormatting sqref="K20:L20">
    <cfRule type="containsText" dxfId="2619" priority="658" operator="containsText" text="3- Moderado">
      <formula>NOT(ISERROR(SEARCH("3- Moderado",K20)))</formula>
    </cfRule>
    <cfRule type="containsText" dxfId="2618" priority="659" operator="containsText" text="6- Moderado">
      <formula>NOT(ISERROR(SEARCH("6- Moderado",K20)))</formula>
    </cfRule>
    <cfRule type="containsText" dxfId="2617" priority="660" operator="containsText" text="4- Moderado">
      <formula>NOT(ISERROR(SEARCH("4- Moderado",K20)))</formula>
    </cfRule>
    <cfRule type="containsText" dxfId="2616" priority="661" operator="containsText" text="3- Bajo">
      <formula>NOT(ISERROR(SEARCH("3- Bajo",K20)))</formula>
    </cfRule>
    <cfRule type="containsText" dxfId="2615" priority="662" operator="containsText" text="4- Bajo">
      <formula>NOT(ISERROR(SEARCH("4- Bajo",K20)))</formula>
    </cfRule>
    <cfRule type="containsText" dxfId="2614" priority="663" operator="containsText" text="1- Bajo">
      <formula>NOT(ISERROR(SEARCH("1- Bajo",K20)))</formula>
    </cfRule>
  </conditionalFormatting>
  <conditionalFormatting sqref="H20:I20">
    <cfRule type="containsText" dxfId="2613" priority="652" operator="containsText" text="3- Moderado">
      <formula>NOT(ISERROR(SEARCH("3- Moderado",H20)))</formula>
    </cfRule>
    <cfRule type="containsText" dxfId="2612" priority="653" operator="containsText" text="6- Moderado">
      <formula>NOT(ISERROR(SEARCH("6- Moderado",H20)))</formula>
    </cfRule>
    <cfRule type="containsText" dxfId="2611" priority="654" operator="containsText" text="4- Moderado">
      <formula>NOT(ISERROR(SEARCH("4- Moderado",H20)))</formula>
    </cfRule>
    <cfRule type="containsText" dxfId="2610" priority="655" operator="containsText" text="3- Bajo">
      <formula>NOT(ISERROR(SEARCH("3- Bajo",H20)))</formula>
    </cfRule>
    <cfRule type="containsText" dxfId="2609" priority="656" operator="containsText" text="4- Bajo">
      <formula>NOT(ISERROR(SEARCH("4- Bajo",H20)))</formula>
    </cfRule>
    <cfRule type="containsText" dxfId="2608" priority="657" operator="containsText" text="1- Bajo">
      <formula>NOT(ISERROR(SEARCH("1- Bajo",H20)))</formula>
    </cfRule>
  </conditionalFormatting>
  <conditionalFormatting sqref="A20 C20:E20">
    <cfRule type="containsText" dxfId="2607" priority="646" operator="containsText" text="3- Moderado">
      <formula>NOT(ISERROR(SEARCH("3- Moderado",A20)))</formula>
    </cfRule>
    <cfRule type="containsText" dxfId="2606" priority="647" operator="containsText" text="6- Moderado">
      <formula>NOT(ISERROR(SEARCH("6- Moderado",A20)))</formula>
    </cfRule>
    <cfRule type="containsText" dxfId="2605" priority="648" operator="containsText" text="4- Moderado">
      <formula>NOT(ISERROR(SEARCH("4- Moderado",A20)))</formula>
    </cfRule>
    <cfRule type="containsText" dxfId="2604" priority="649" operator="containsText" text="3- Bajo">
      <formula>NOT(ISERROR(SEARCH("3- Bajo",A20)))</formula>
    </cfRule>
    <cfRule type="containsText" dxfId="2603" priority="650" operator="containsText" text="4- Bajo">
      <formula>NOT(ISERROR(SEARCH("4- Bajo",A20)))</formula>
    </cfRule>
    <cfRule type="containsText" dxfId="2602" priority="651" operator="containsText" text="1- Bajo">
      <formula>NOT(ISERROR(SEARCH("1- Bajo",A20)))</formula>
    </cfRule>
  </conditionalFormatting>
  <conditionalFormatting sqref="F20:G20">
    <cfRule type="containsText" dxfId="2601" priority="640" operator="containsText" text="3- Moderado">
      <formula>NOT(ISERROR(SEARCH("3- Moderado",F20)))</formula>
    </cfRule>
    <cfRule type="containsText" dxfId="2600" priority="641" operator="containsText" text="6- Moderado">
      <formula>NOT(ISERROR(SEARCH("6- Moderado",F20)))</formula>
    </cfRule>
    <cfRule type="containsText" dxfId="2599" priority="642" operator="containsText" text="4- Moderado">
      <formula>NOT(ISERROR(SEARCH("4- Moderado",F20)))</formula>
    </cfRule>
    <cfRule type="containsText" dxfId="2598" priority="643" operator="containsText" text="3- Bajo">
      <formula>NOT(ISERROR(SEARCH("3- Bajo",F20)))</formula>
    </cfRule>
    <cfRule type="containsText" dxfId="2597" priority="644" operator="containsText" text="4- Bajo">
      <formula>NOT(ISERROR(SEARCH("4- Bajo",F20)))</formula>
    </cfRule>
    <cfRule type="containsText" dxfId="2596" priority="645" operator="containsText" text="1- Bajo">
      <formula>NOT(ISERROR(SEARCH("1- Bajo",F20)))</formula>
    </cfRule>
  </conditionalFormatting>
  <conditionalFormatting sqref="J20:J24">
    <cfRule type="containsText" dxfId="2595" priority="635" operator="containsText" text="Bajo">
      <formula>NOT(ISERROR(SEARCH("Bajo",J20)))</formula>
    </cfRule>
    <cfRule type="containsText" dxfId="2594" priority="636" operator="containsText" text="Moderado">
      <formula>NOT(ISERROR(SEARCH("Moderado",J20)))</formula>
    </cfRule>
    <cfRule type="containsText" dxfId="2593" priority="637" operator="containsText" text="Alto">
      <formula>NOT(ISERROR(SEARCH("Alto",J20)))</formula>
    </cfRule>
    <cfRule type="containsText" dxfId="2592" priority="638" operator="containsText" text="Extremo">
      <formula>NOT(ISERROR(SEARCH("Extremo",J20)))</formula>
    </cfRule>
    <cfRule type="colorScale" priority="639">
      <colorScale>
        <cfvo type="min"/>
        <cfvo type="max"/>
        <color rgb="FFFF7128"/>
        <color rgb="FFFFEF9C"/>
      </colorScale>
    </cfRule>
  </conditionalFormatting>
  <conditionalFormatting sqref="M20:M24">
    <cfRule type="containsText" dxfId="2591" priority="610" operator="containsText" text="Moderado">
      <formula>NOT(ISERROR(SEARCH("Moderado",M20)))</formula>
    </cfRule>
    <cfRule type="containsText" dxfId="2590" priority="630" operator="containsText" text="Bajo">
      <formula>NOT(ISERROR(SEARCH("Bajo",M20)))</formula>
    </cfRule>
    <cfRule type="containsText" dxfId="2589" priority="631" operator="containsText" text="Moderado">
      <formula>NOT(ISERROR(SEARCH("Moderado",M20)))</formula>
    </cfRule>
    <cfRule type="containsText" dxfId="2588" priority="632" operator="containsText" text="Alto">
      <formula>NOT(ISERROR(SEARCH("Alto",M20)))</formula>
    </cfRule>
    <cfRule type="containsText" dxfId="2587" priority="633" operator="containsText" text="Extremo">
      <formula>NOT(ISERROR(SEARCH("Extremo",M20)))</formula>
    </cfRule>
    <cfRule type="colorScale" priority="634">
      <colorScale>
        <cfvo type="min"/>
        <cfvo type="max"/>
        <color rgb="FFFF7128"/>
        <color rgb="FFFFEF9C"/>
      </colorScale>
    </cfRule>
  </conditionalFormatting>
  <conditionalFormatting sqref="N20">
    <cfRule type="containsText" dxfId="2586" priority="624" operator="containsText" text="3- Moderado">
      <formula>NOT(ISERROR(SEARCH("3- Moderado",N20)))</formula>
    </cfRule>
    <cfRule type="containsText" dxfId="2585" priority="625" operator="containsText" text="6- Moderado">
      <formula>NOT(ISERROR(SEARCH("6- Moderado",N20)))</formula>
    </cfRule>
    <cfRule type="containsText" dxfId="2584" priority="626" operator="containsText" text="4- Moderado">
      <formula>NOT(ISERROR(SEARCH("4- Moderado",N20)))</formula>
    </cfRule>
    <cfRule type="containsText" dxfId="2583" priority="627" operator="containsText" text="3- Bajo">
      <formula>NOT(ISERROR(SEARCH("3- Bajo",N20)))</formula>
    </cfRule>
    <cfRule type="containsText" dxfId="2582" priority="628" operator="containsText" text="4- Bajo">
      <formula>NOT(ISERROR(SEARCH("4- Bajo",N20)))</formula>
    </cfRule>
    <cfRule type="containsText" dxfId="2581" priority="629" operator="containsText" text="1- Bajo">
      <formula>NOT(ISERROR(SEARCH("1- Bajo",N20)))</formula>
    </cfRule>
  </conditionalFormatting>
  <conditionalFormatting sqref="H20:H24">
    <cfRule type="containsText" dxfId="2580" priority="611" operator="containsText" text="Muy Alta">
      <formula>NOT(ISERROR(SEARCH("Muy Alta",H20)))</formula>
    </cfRule>
    <cfRule type="containsText" dxfId="2579" priority="612" operator="containsText" text="Alta">
      <formula>NOT(ISERROR(SEARCH("Alta",H20)))</formula>
    </cfRule>
    <cfRule type="containsText" dxfId="2578" priority="613" operator="containsText" text="Muy Alta">
      <formula>NOT(ISERROR(SEARCH("Muy Alta",H20)))</formula>
    </cfRule>
    <cfRule type="containsText" dxfId="2577" priority="618" operator="containsText" text="Muy Baja">
      <formula>NOT(ISERROR(SEARCH("Muy Baja",H20)))</formula>
    </cfRule>
    <cfRule type="containsText" dxfId="2576" priority="619" operator="containsText" text="Baja">
      <formula>NOT(ISERROR(SEARCH("Baja",H20)))</formula>
    </cfRule>
    <cfRule type="containsText" dxfId="2575" priority="620" operator="containsText" text="Media">
      <formula>NOT(ISERROR(SEARCH("Media",H20)))</formula>
    </cfRule>
    <cfRule type="containsText" dxfId="2574" priority="621" operator="containsText" text="Alta">
      <formula>NOT(ISERROR(SEARCH("Alta",H20)))</formula>
    </cfRule>
    <cfRule type="containsText" dxfId="2573" priority="623" operator="containsText" text="Muy Alta">
      <formula>NOT(ISERROR(SEARCH("Muy Alta",H20)))</formula>
    </cfRule>
  </conditionalFormatting>
  <conditionalFormatting sqref="I20:I24">
    <cfRule type="containsText" dxfId="2572" priority="614" operator="containsText" text="Catastrófico">
      <formula>NOT(ISERROR(SEARCH("Catastrófico",I20)))</formula>
    </cfRule>
    <cfRule type="containsText" dxfId="2571" priority="615" operator="containsText" text="Mayor">
      <formula>NOT(ISERROR(SEARCH("Mayor",I20)))</formula>
    </cfRule>
    <cfRule type="containsText" dxfId="2570" priority="616" operator="containsText" text="Menor">
      <formula>NOT(ISERROR(SEARCH("Menor",I20)))</formula>
    </cfRule>
    <cfRule type="containsText" dxfId="2569" priority="617" operator="containsText" text="Leve">
      <formula>NOT(ISERROR(SEARCH("Leve",I20)))</formula>
    </cfRule>
    <cfRule type="containsText" dxfId="2568" priority="622" operator="containsText" text="Moderado">
      <formula>NOT(ISERROR(SEARCH("Moderado",I20)))</formula>
    </cfRule>
  </conditionalFormatting>
  <conditionalFormatting sqref="K20:K24">
    <cfRule type="containsText" dxfId="2567" priority="609" operator="containsText" text="Media">
      <formula>NOT(ISERROR(SEARCH("Media",K20)))</formula>
    </cfRule>
  </conditionalFormatting>
  <conditionalFormatting sqref="L20:L24">
    <cfRule type="containsText" dxfId="2566" priority="608" operator="containsText" text="Moderado">
      <formula>NOT(ISERROR(SEARCH("Moderado",L20)))</formula>
    </cfRule>
  </conditionalFormatting>
  <conditionalFormatting sqref="J20:J24">
    <cfRule type="containsText" dxfId="2565" priority="607" operator="containsText" text="Moderado">
      <formula>NOT(ISERROR(SEARCH("Moderado",J20)))</formula>
    </cfRule>
  </conditionalFormatting>
  <conditionalFormatting sqref="J20:J24">
    <cfRule type="containsText" dxfId="2564" priority="605" operator="containsText" text="Bajo">
      <formula>NOT(ISERROR(SEARCH("Bajo",J20)))</formula>
    </cfRule>
    <cfRule type="containsText" dxfId="2563" priority="606" operator="containsText" text="Extremo">
      <formula>NOT(ISERROR(SEARCH("Extremo",J20)))</formula>
    </cfRule>
  </conditionalFormatting>
  <conditionalFormatting sqref="K20:K24">
    <cfRule type="containsText" dxfId="2562" priority="603" operator="containsText" text="Baja">
      <formula>NOT(ISERROR(SEARCH("Baja",K20)))</formula>
    </cfRule>
    <cfRule type="containsText" dxfId="2561" priority="604" operator="containsText" text="Muy Baja">
      <formula>NOT(ISERROR(SEARCH("Muy Baja",K20)))</formula>
    </cfRule>
  </conditionalFormatting>
  <conditionalFormatting sqref="K20:K24">
    <cfRule type="containsText" dxfId="2560" priority="601" operator="containsText" text="Muy Alta">
      <formula>NOT(ISERROR(SEARCH("Muy Alta",K20)))</formula>
    </cfRule>
    <cfRule type="containsText" dxfId="2559" priority="602" operator="containsText" text="Alta">
      <formula>NOT(ISERROR(SEARCH("Alta",K20)))</formula>
    </cfRule>
  </conditionalFormatting>
  <conditionalFormatting sqref="L20:L24">
    <cfRule type="containsText" dxfId="2558" priority="597" operator="containsText" text="Catastrófico">
      <formula>NOT(ISERROR(SEARCH("Catastrófico",L20)))</formula>
    </cfRule>
    <cfRule type="containsText" dxfId="2557" priority="598" operator="containsText" text="Mayor">
      <formula>NOT(ISERROR(SEARCH("Mayor",L20)))</formula>
    </cfRule>
    <cfRule type="containsText" dxfId="2556" priority="599" operator="containsText" text="Menor">
      <formula>NOT(ISERROR(SEARCH("Menor",L20)))</formula>
    </cfRule>
    <cfRule type="containsText" dxfId="2555" priority="600" operator="containsText" text="Leve">
      <formula>NOT(ISERROR(SEARCH("Leve",L20)))</formula>
    </cfRule>
  </conditionalFormatting>
  <conditionalFormatting sqref="K30:L30">
    <cfRule type="containsText" dxfId="2554" priority="524" operator="containsText" text="3- Moderado">
      <formula>NOT(ISERROR(SEARCH("3- Moderado",K30)))</formula>
    </cfRule>
    <cfRule type="containsText" dxfId="2553" priority="525" operator="containsText" text="6- Moderado">
      <formula>NOT(ISERROR(SEARCH("6- Moderado",K30)))</formula>
    </cfRule>
    <cfRule type="containsText" dxfId="2552" priority="526" operator="containsText" text="4- Moderado">
      <formula>NOT(ISERROR(SEARCH("4- Moderado",K30)))</formula>
    </cfRule>
    <cfRule type="containsText" dxfId="2551" priority="527" operator="containsText" text="3- Bajo">
      <formula>NOT(ISERROR(SEARCH("3- Bajo",K30)))</formula>
    </cfRule>
    <cfRule type="containsText" dxfId="2550" priority="528" operator="containsText" text="4- Bajo">
      <formula>NOT(ISERROR(SEARCH("4- Bajo",K30)))</formula>
    </cfRule>
    <cfRule type="containsText" dxfId="2549" priority="529" operator="containsText" text="1- Bajo">
      <formula>NOT(ISERROR(SEARCH("1- Bajo",K30)))</formula>
    </cfRule>
  </conditionalFormatting>
  <conditionalFormatting sqref="H30:I30">
    <cfRule type="containsText" dxfId="2548" priority="518" operator="containsText" text="3- Moderado">
      <formula>NOT(ISERROR(SEARCH("3- Moderado",H30)))</formula>
    </cfRule>
    <cfRule type="containsText" dxfId="2547" priority="519" operator="containsText" text="6- Moderado">
      <formula>NOT(ISERROR(SEARCH("6- Moderado",H30)))</formula>
    </cfRule>
    <cfRule type="containsText" dxfId="2546" priority="520" operator="containsText" text="4- Moderado">
      <formula>NOT(ISERROR(SEARCH("4- Moderado",H30)))</formula>
    </cfRule>
    <cfRule type="containsText" dxfId="2545" priority="521" operator="containsText" text="3- Bajo">
      <formula>NOT(ISERROR(SEARCH("3- Bajo",H30)))</formula>
    </cfRule>
    <cfRule type="containsText" dxfId="2544" priority="522" operator="containsText" text="4- Bajo">
      <formula>NOT(ISERROR(SEARCH("4- Bajo",H30)))</formula>
    </cfRule>
    <cfRule type="containsText" dxfId="2543" priority="523" operator="containsText" text="1- Bajo">
      <formula>NOT(ISERROR(SEARCH("1- Bajo",H30)))</formula>
    </cfRule>
  </conditionalFormatting>
  <conditionalFormatting sqref="A30 C30:E30">
    <cfRule type="containsText" dxfId="2542" priority="512" operator="containsText" text="3- Moderado">
      <formula>NOT(ISERROR(SEARCH("3- Moderado",A30)))</formula>
    </cfRule>
    <cfRule type="containsText" dxfId="2541" priority="513" operator="containsText" text="6- Moderado">
      <formula>NOT(ISERROR(SEARCH("6- Moderado",A30)))</formula>
    </cfRule>
    <cfRule type="containsText" dxfId="2540" priority="514" operator="containsText" text="4- Moderado">
      <formula>NOT(ISERROR(SEARCH("4- Moderado",A30)))</formula>
    </cfRule>
    <cfRule type="containsText" dxfId="2539" priority="515" operator="containsText" text="3- Bajo">
      <formula>NOT(ISERROR(SEARCH("3- Bajo",A30)))</formula>
    </cfRule>
    <cfRule type="containsText" dxfId="2538" priority="516" operator="containsText" text="4- Bajo">
      <formula>NOT(ISERROR(SEARCH("4- Bajo",A30)))</formula>
    </cfRule>
    <cfRule type="containsText" dxfId="2537" priority="517" operator="containsText" text="1- Bajo">
      <formula>NOT(ISERROR(SEARCH("1- Bajo",A30)))</formula>
    </cfRule>
  </conditionalFormatting>
  <conditionalFormatting sqref="F30:G30">
    <cfRule type="containsText" dxfId="2536" priority="506" operator="containsText" text="3- Moderado">
      <formula>NOT(ISERROR(SEARCH("3- Moderado",F30)))</formula>
    </cfRule>
    <cfRule type="containsText" dxfId="2535" priority="507" operator="containsText" text="6- Moderado">
      <formula>NOT(ISERROR(SEARCH("6- Moderado",F30)))</formula>
    </cfRule>
    <cfRule type="containsText" dxfId="2534" priority="508" operator="containsText" text="4- Moderado">
      <formula>NOT(ISERROR(SEARCH("4- Moderado",F30)))</formula>
    </cfRule>
    <cfRule type="containsText" dxfId="2533" priority="509" operator="containsText" text="3- Bajo">
      <formula>NOT(ISERROR(SEARCH("3- Bajo",F30)))</formula>
    </cfRule>
    <cfRule type="containsText" dxfId="2532" priority="510" operator="containsText" text="4- Bajo">
      <formula>NOT(ISERROR(SEARCH("4- Bajo",F30)))</formula>
    </cfRule>
    <cfRule type="containsText" dxfId="2531" priority="511" operator="containsText" text="1- Bajo">
      <formula>NOT(ISERROR(SEARCH("1- Bajo",F30)))</formula>
    </cfRule>
  </conditionalFormatting>
  <conditionalFormatting sqref="J30:J34">
    <cfRule type="containsText" dxfId="2530" priority="501" operator="containsText" text="Bajo">
      <formula>NOT(ISERROR(SEARCH("Bajo",J30)))</formula>
    </cfRule>
    <cfRule type="containsText" dxfId="2529" priority="502" operator="containsText" text="Moderado">
      <formula>NOT(ISERROR(SEARCH("Moderado",J30)))</formula>
    </cfRule>
    <cfRule type="containsText" dxfId="2528" priority="503" operator="containsText" text="Alto">
      <formula>NOT(ISERROR(SEARCH("Alto",J30)))</formula>
    </cfRule>
    <cfRule type="containsText" dxfId="2527" priority="504" operator="containsText" text="Extremo">
      <formula>NOT(ISERROR(SEARCH("Extremo",J30)))</formula>
    </cfRule>
    <cfRule type="colorScale" priority="505">
      <colorScale>
        <cfvo type="min"/>
        <cfvo type="max"/>
        <color rgb="FFFF7128"/>
        <color rgb="FFFFEF9C"/>
      </colorScale>
    </cfRule>
  </conditionalFormatting>
  <conditionalFormatting sqref="M30:M34">
    <cfRule type="containsText" dxfId="2526" priority="476" operator="containsText" text="Moderado">
      <formula>NOT(ISERROR(SEARCH("Moderado",M30)))</formula>
    </cfRule>
    <cfRule type="containsText" dxfId="2525" priority="496" operator="containsText" text="Bajo">
      <formula>NOT(ISERROR(SEARCH("Bajo",M30)))</formula>
    </cfRule>
    <cfRule type="containsText" dxfId="2524" priority="497" operator="containsText" text="Moderado">
      <formula>NOT(ISERROR(SEARCH("Moderado",M30)))</formula>
    </cfRule>
    <cfRule type="containsText" dxfId="2523" priority="498" operator="containsText" text="Alto">
      <formula>NOT(ISERROR(SEARCH("Alto",M30)))</formula>
    </cfRule>
    <cfRule type="containsText" dxfId="2522" priority="499" operator="containsText" text="Extremo">
      <formula>NOT(ISERROR(SEARCH("Extremo",M30)))</formula>
    </cfRule>
    <cfRule type="colorScale" priority="500">
      <colorScale>
        <cfvo type="min"/>
        <cfvo type="max"/>
        <color rgb="FFFF7128"/>
        <color rgb="FFFFEF9C"/>
      </colorScale>
    </cfRule>
  </conditionalFormatting>
  <conditionalFormatting sqref="N30">
    <cfRule type="containsText" dxfId="2521" priority="490" operator="containsText" text="3- Moderado">
      <formula>NOT(ISERROR(SEARCH("3- Moderado",N30)))</formula>
    </cfRule>
    <cfRule type="containsText" dxfId="2520" priority="491" operator="containsText" text="6- Moderado">
      <formula>NOT(ISERROR(SEARCH("6- Moderado",N30)))</formula>
    </cfRule>
    <cfRule type="containsText" dxfId="2519" priority="492" operator="containsText" text="4- Moderado">
      <formula>NOT(ISERROR(SEARCH("4- Moderado",N30)))</formula>
    </cfRule>
    <cfRule type="containsText" dxfId="2518" priority="493" operator="containsText" text="3- Bajo">
      <formula>NOT(ISERROR(SEARCH("3- Bajo",N30)))</formula>
    </cfRule>
    <cfRule type="containsText" dxfId="2517" priority="494" operator="containsText" text="4- Bajo">
      <formula>NOT(ISERROR(SEARCH("4- Bajo",N30)))</formula>
    </cfRule>
    <cfRule type="containsText" dxfId="2516" priority="495" operator="containsText" text="1- Bajo">
      <formula>NOT(ISERROR(SEARCH("1- Bajo",N30)))</formula>
    </cfRule>
  </conditionalFormatting>
  <conditionalFormatting sqref="H30:H34">
    <cfRule type="containsText" dxfId="2515" priority="477" operator="containsText" text="Muy Alta">
      <formula>NOT(ISERROR(SEARCH("Muy Alta",H30)))</formula>
    </cfRule>
    <cfRule type="containsText" dxfId="2514" priority="478" operator="containsText" text="Alta">
      <formula>NOT(ISERROR(SEARCH("Alta",H30)))</formula>
    </cfRule>
    <cfRule type="containsText" dxfId="2513" priority="479" operator="containsText" text="Muy Alta">
      <formula>NOT(ISERROR(SEARCH("Muy Alta",H30)))</formula>
    </cfRule>
    <cfRule type="containsText" dxfId="2512" priority="484" operator="containsText" text="Muy Baja">
      <formula>NOT(ISERROR(SEARCH("Muy Baja",H30)))</formula>
    </cfRule>
    <cfRule type="containsText" dxfId="2511" priority="485" operator="containsText" text="Baja">
      <formula>NOT(ISERROR(SEARCH("Baja",H30)))</formula>
    </cfRule>
    <cfRule type="containsText" dxfId="2510" priority="486" operator="containsText" text="Media">
      <formula>NOT(ISERROR(SEARCH("Media",H30)))</formula>
    </cfRule>
    <cfRule type="containsText" dxfId="2509" priority="487" operator="containsText" text="Alta">
      <formula>NOT(ISERROR(SEARCH("Alta",H30)))</formula>
    </cfRule>
    <cfRule type="containsText" dxfId="2508" priority="489" operator="containsText" text="Muy Alta">
      <formula>NOT(ISERROR(SEARCH("Muy Alta",H30)))</formula>
    </cfRule>
  </conditionalFormatting>
  <conditionalFormatting sqref="I30:I34">
    <cfRule type="containsText" dxfId="2507" priority="480" operator="containsText" text="Catastrófico">
      <formula>NOT(ISERROR(SEARCH("Catastrófico",I30)))</formula>
    </cfRule>
    <cfRule type="containsText" dxfId="2506" priority="481" operator="containsText" text="Mayor">
      <formula>NOT(ISERROR(SEARCH("Mayor",I30)))</formula>
    </cfRule>
    <cfRule type="containsText" dxfId="2505" priority="482" operator="containsText" text="Menor">
      <formula>NOT(ISERROR(SEARCH("Menor",I30)))</formula>
    </cfRule>
    <cfRule type="containsText" dxfId="2504" priority="483" operator="containsText" text="Leve">
      <formula>NOT(ISERROR(SEARCH("Leve",I30)))</formula>
    </cfRule>
    <cfRule type="containsText" dxfId="2503" priority="488" operator="containsText" text="Moderado">
      <formula>NOT(ISERROR(SEARCH("Moderado",I30)))</formula>
    </cfRule>
  </conditionalFormatting>
  <conditionalFormatting sqref="K30:K34">
    <cfRule type="containsText" dxfId="2502" priority="475" operator="containsText" text="Media">
      <formula>NOT(ISERROR(SEARCH("Media",K30)))</formula>
    </cfRule>
  </conditionalFormatting>
  <conditionalFormatting sqref="L30:L34">
    <cfRule type="containsText" dxfId="2501" priority="474" operator="containsText" text="Moderado">
      <formula>NOT(ISERROR(SEARCH("Moderado",L30)))</formula>
    </cfRule>
  </conditionalFormatting>
  <conditionalFormatting sqref="J30:J34">
    <cfRule type="containsText" dxfId="2500" priority="473" operator="containsText" text="Moderado">
      <formula>NOT(ISERROR(SEARCH("Moderado",J30)))</formula>
    </cfRule>
  </conditionalFormatting>
  <conditionalFormatting sqref="J30:J34">
    <cfRule type="containsText" dxfId="2499" priority="471" operator="containsText" text="Bajo">
      <formula>NOT(ISERROR(SEARCH("Bajo",J30)))</formula>
    </cfRule>
    <cfRule type="containsText" dxfId="2498" priority="472" operator="containsText" text="Extremo">
      <formula>NOT(ISERROR(SEARCH("Extremo",J30)))</formula>
    </cfRule>
  </conditionalFormatting>
  <conditionalFormatting sqref="K30:K34">
    <cfRule type="containsText" dxfId="2497" priority="469" operator="containsText" text="Baja">
      <formula>NOT(ISERROR(SEARCH("Baja",K30)))</formula>
    </cfRule>
    <cfRule type="containsText" dxfId="2496" priority="470" operator="containsText" text="Muy Baja">
      <formula>NOT(ISERROR(SEARCH("Muy Baja",K30)))</formula>
    </cfRule>
  </conditionalFormatting>
  <conditionalFormatting sqref="K30:K34">
    <cfRule type="containsText" dxfId="2495" priority="467" operator="containsText" text="Muy Alta">
      <formula>NOT(ISERROR(SEARCH("Muy Alta",K30)))</formula>
    </cfRule>
    <cfRule type="containsText" dxfId="2494" priority="468" operator="containsText" text="Alta">
      <formula>NOT(ISERROR(SEARCH("Alta",K30)))</formula>
    </cfRule>
  </conditionalFormatting>
  <conditionalFormatting sqref="L30:L34">
    <cfRule type="containsText" dxfId="2493" priority="463" operator="containsText" text="Catastrófico">
      <formula>NOT(ISERROR(SEARCH("Catastrófico",L30)))</formula>
    </cfRule>
    <cfRule type="containsText" dxfId="2492" priority="464" operator="containsText" text="Mayor">
      <formula>NOT(ISERROR(SEARCH("Mayor",L30)))</formula>
    </cfRule>
    <cfRule type="containsText" dxfId="2491" priority="465" operator="containsText" text="Menor">
      <formula>NOT(ISERROR(SEARCH("Menor",L30)))</formula>
    </cfRule>
    <cfRule type="containsText" dxfId="2490" priority="466" operator="containsText" text="Leve">
      <formula>NOT(ISERROR(SEARCH("Leve",L30)))</formula>
    </cfRule>
  </conditionalFormatting>
  <conditionalFormatting sqref="K35:L35">
    <cfRule type="containsText" dxfId="2489" priority="457" operator="containsText" text="3- Moderado">
      <formula>NOT(ISERROR(SEARCH("3- Moderado",K35)))</formula>
    </cfRule>
    <cfRule type="containsText" dxfId="2488" priority="458" operator="containsText" text="6- Moderado">
      <formula>NOT(ISERROR(SEARCH("6- Moderado",K35)))</formula>
    </cfRule>
    <cfRule type="containsText" dxfId="2487" priority="459" operator="containsText" text="4- Moderado">
      <formula>NOT(ISERROR(SEARCH("4- Moderado",K35)))</formula>
    </cfRule>
    <cfRule type="containsText" dxfId="2486" priority="460" operator="containsText" text="3- Bajo">
      <formula>NOT(ISERROR(SEARCH("3- Bajo",K35)))</formula>
    </cfRule>
    <cfRule type="containsText" dxfId="2485" priority="461" operator="containsText" text="4- Bajo">
      <formula>NOT(ISERROR(SEARCH("4- Bajo",K35)))</formula>
    </cfRule>
    <cfRule type="containsText" dxfId="2484" priority="462" operator="containsText" text="1- Bajo">
      <formula>NOT(ISERROR(SEARCH("1- Bajo",K35)))</formula>
    </cfRule>
  </conditionalFormatting>
  <conditionalFormatting sqref="H35:I35">
    <cfRule type="containsText" dxfId="2483" priority="451" operator="containsText" text="3- Moderado">
      <formula>NOT(ISERROR(SEARCH("3- Moderado",H35)))</formula>
    </cfRule>
    <cfRule type="containsText" dxfId="2482" priority="452" operator="containsText" text="6- Moderado">
      <formula>NOT(ISERROR(SEARCH("6- Moderado",H35)))</formula>
    </cfRule>
    <cfRule type="containsText" dxfId="2481" priority="453" operator="containsText" text="4- Moderado">
      <formula>NOT(ISERROR(SEARCH("4- Moderado",H35)))</formula>
    </cfRule>
    <cfRule type="containsText" dxfId="2480" priority="454" operator="containsText" text="3- Bajo">
      <formula>NOT(ISERROR(SEARCH("3- Bajo",H35)))</formula>
    </cfRule>
    <cfRule type="containsText" dxfId="2479" priority="455" operator="containsText" text="4- Bajo">
      <formula>NOT(ISERROR(SEARCH("4- Bajo",H35)))</formula>
    </cfRule>
    <cfRule type="containsText" dxfId="2478" priority="456" operator="containsText" text="1- Bajo">
      <formula>NOT(ISERROR(SEARCH("1- Bajo",H35)))</formula>
    </cfRule>
  </conditionalFormatting>
  <conditionalFormatting sqref="A35 C35:E35">
    <cfRule type="containsText" dxfId="2477" priority="445" operator="containsText" text="3- Moderado">
      <formula>NOT(ISERROR(SEARCH("3- Moderado",A35)))</formula>
    </cfRule>
    <cfRule type="containsText" dxfId="2476" priority="446" operator="containsText" text="6- Moderado">
      <formula>NOT(ISERROR(SEARCH("6- Moderado",A35)))</formula>
    </cfRule>
    <cfRule type="containsText" dxfId="2475" priority="447" operator="containsText" text="4- Moderado">
      <formula>NOT(ISERROR(SEARCH("4- Moderado",A35)))</formula>
    </cfRule>
    <cfRule type="containsText" dxfId="2474" priority="448" operator="containsText" text="3- Bajo">
      <formula>NOT(ISERROR(SEARCH("3- Bajo",A35)))</formula>
    </cfRule>
    <cfRule type="containsText" dxfId="2473" priority="449" operator="containsText" text="4- Bajo">
      <formula>NOT(ISERROR(SEARCH("4- Bajo",A35)))</formula>
    </cfRule>
    <cfRule type="containsText" dxfId="2472" priority="450" operator="containsText" text="1- Bajo">
      <formula>NOT(ISERROR(SEARCH("1- Bajo",A35)))</formula>
    </cfRule>
  </conditionalFormatting>
  <conditionalFormatting sqref="F35:G35">
    <cfRule type="containsText" dxfId="2471" priority="439" operator="containsText" text="3- Moderado">
      <formula>NOT(ISERROR(SEARCH("3- Moderado",F35)))</formula>
    </cfRule>
    <cfRule type="containsText" dxfId="2470" priority="440" operator="containsText" text="6- Moderado">
      <formula>NOT(ISERROR(SEARCH("6- Moderado",F35)))</formula>
    </cfRule>
    <cfRule type="containsText" dxfId="2469" priority="441" operator="containsText" text="4- Moderado">
      <formula>NOT(ISERROR(SEARCH("4- Moderado",F35)))</formula>
    </cfRule>
    <cfRule type="containsText" dxfId="2468" priority="442" operator="containsText" text="3- Bajo">
      <formula>NOT(ISERROR(SEARCH("3- Bajo",F35)))</formula>
    </cfRule>
    <cfRule type="containsText" dxfId="2467" priority="443" operator="containsText" text="4- Bajo">
      <formula>NOT(ISERROR(SEARCH("4- Bajo",F35)))</formula>
    </cfRule>
    <cfRule type="containsText" dxfId="2466" priority="444" operator="containsText" text="1- Bajo">
      <formula>NOT(ISERROR(SEARCH("1- Bajo",F35)))</formula>
    </cfRule>
  </conditionalFormatting>
  <conditionalFormatting sqref="J35:J39">
    <cfRule type="containsText" dxfId="2465" priority="434" operator="containsText" text="Bajo">
      <formula>NOT(ISERROR(SEARCH("Bajo",J35)))</formula>
    </cfRule>
    <cfRule type="containsText" dxfId="2464" priority="435" operator="containsText" text="Moderado">
      <formula>NOT(ISERROR(SEARCH("Moderado",J35)))</formula>
    </cfRule>
    <cfRule type="containsText" dxfId="2463" priority="436" operator="containsText" text="Alto">
      <formula>NOT(ISERROR(SEARCH("Alto",J35)))</formula>
    </cfRule>
    <cfRule type="containsText" dxfId="2462" priority="437" operator="containsText" text="Extremo">
      <formula>NOT(ISERROR(SEARCH("Extremo",J35)))</formula>
    </cfRule>
    <cfRule type="colorScale" priority="438">
      <colorScale>
        <cfvo type="min"/>
        <cfvo type="max"/>
        <color rgb="FFFF7128"/>
        <color rgb="FFFFEF9C"/>
      </colorScale>
    </cfRule>
  </conditionalFormatting>
  <conditionalFormatting sqref="M35:M39">
    <cfRule type="containsText" dxfId="2461" priority="409" operator="containsText" text="Moderado">
      <formula>NOT(ISERROR(SEARCH("Moderado",M35)))</formula>
    </cfRule>
    <cfRule type="containsText" dxfId="2460" priority="429" operator="containsText" text="Bajo">
      <formula>NOT(ISERROR(SEARCH("Bajo",M35)))</formula>
    </cfRule>
    <cfRule type="containsText" dxfId="2459" priority="430" operator="containsText" text="Moderado">
      <formula>NOT(ISERROR(SEARCH("Moderado",M35)))</formula>
    </cfRule>
    <cfRule type="containsText" dxfId="2458" priority="431" operator="containsText" text="Alto">
      <formula>NOT(ISERROR(SEARCH("Alto",M35)))</formula>
    </cfRule>
    <cfRule type="containsText" dxfId="2457" priority="432" operator="containsText" text="Extremo">
      <formula>NOT(ISERROR(SEARCH("Extremo",M35)))</formula>
    </cfRule>
    <cfRule type="colorScale" priority="433">
      <colorScale>
        <cfvo type="min"/>
        <cfvo type="max"/>
        <color rgb="FFFF7128"/>
        <color rgb="FFFFEF9C"/>
      </colorScale>
    </cfRule>
  </conditionalFormatting>
  <conditionalFormatting sqref="N35">
    <cfRule type="containsText" dxfId="2456" priority="423" operator="containsText" text="3- Moderado">
      <formula>NOT(ISERROR(SEARCH("3- Moderado",N35)))</formula>
    </cfRule>
    <cfRule type="containsText" dxfId="2455" priority="424" operator="containsText" text="6- Moderado">
      <formula>NOT(ISERROR(SEARCH("6- Moderado",N35)))</formula>
    </cfRule>
    <cfRule type="containsText" dxfId="2454" priority="425" operator="containsText" text="4- Moderado">
      <formula>NOT(ISERROR(SEARCH("4- Moderado",N35)))</formula>
    </cfRule>
    <cfRule type="containsText" dxfId="2453" priority="426" operator="containsText" text="3- Bajo">
      <formula>NOT(ISERROR(SEARCH("3- Bajo",N35)))</formula>
    </cfRule>
    <cfRule type="containsText" dxfId="2452" priority="427" operator="containsText" text="4- Bajo">
      <formula>NOT(ISERROR(SEARCH("4- Bajo",N35)))</formula>
    </cfRule>
    <cfRule type="containsText" dxfId="2451" priority="428" operator="containsText" text="1- Bajo">
      <formula>NOT(ISERROR(SEARCH("1- Bajo",N35)))</formula>
    </cfRule>
  </conditionalFormatting>
  <conditionalFormatting sqref="H35:H39">
    <cfRule type="containsText" dxfId="2450" priority="410" operator="containsText" text="Muy Alta">
      <formula>NOT(ISERROR(SEARCH("Muy Alta",H35)))</formula>
    </cfRule>
    <cfRule type="containsText" dxfId="2449" priority="411" operator="containsText" text="Alta">
      <formula>NOT(ISERROR(SEARCH("Alta",H35)))</formula>
    </cfRule>
    <cfRule type="containsText" dxfId="2448" priority="412" operator="containsText" text="Muy Alta">
      <formula>NOT(ISERROR(SEARCH("Muy Alta",H35)))</formula>
    </cfRule>
    <cfRule type="containsText" dxfId="2447" priority="417" operator="containsText" text="Muy Baja">
      <formula>NOT(ISERROR(SEARCH("Muy Baja",H35)))</formula>
    </cfRule>
    <cfRule type="containsText" dxfId="2446" priority="418" operator="containsText" text="Baja">
      <formula>NOT(ISERROR(SEARCH("Baja",H35)))</formula>
    </cfRule>
    <cfRule type="containsText" dxfId="2445" priority="419" operator="containsText" text="Media">
      <formula>NOT(ISERROR(SEARCH("Media",H35)))</formula>
    </cfRule>
    <cfRule type="containsText" dxfId="2444" priority="420" operator="containsText" text="Alta">
      <formula>NOT(ISERROR(SEARCH("Alta",H35)))</formula>
    </cfRule>
    <cfRule type="containsText" dxfId="2443" priority="422" operator="containsText" text="Muy Alta">
      <formula>NOT(ISERROR(SEARCH("Muy Alta",H35)))</formula>
    </cfRule>
  </conditionalFormatting>
  <conditionalFormatting sqref="I35:I39">
    <cfRule type="containsText" dxfId="2442" priority="413" operator="containsText" text="Catastrófico">
      <formula>NOT(ISERROR(SEARCH("Catastrófico",I35)))</formula>
    </cfRule>
    <cfRule type="containsText" dxfId="2441" priority="414" operator="containsText" text="Mayor">
      <formula>NOT(ISERROR(SEARCH("Mayor",I35)))</formula>
    </cfRule>
    <cfRule type="containsText" dxfId="2440" priority="415" operator="containsText" text="Menor">
      <formula>NOT(ISERROR(SEARCH("Menor",I35)))</formula>
    </cfRule>
    <cfRule type="containsText" dxfId="2439" priority="416" operator="containsText" text="Leve">
      <formula>NOT(ISERROR(SEARCH("Leve",I35)))</formula>
    </cfRule>
    <cfRule type="containsText" dxfId="2438" priority="421" operator="containsText" text="Moderado">
      <formula>NOT(ISERROR(SEARCH("Moderado",I35)))</formula>
    </cfRule>
  </conditionalFormatting>
  <conditionalFormatting sqref="K35:K39">
    <cfRule type="containsText" dxfId="2437" priority="408" operator="containsText" text="Media">
      <formula>NOT(ISERROR(SEARCH("Media",K35)))</formula>
    </cfRule>
  </conditionalFormatting>
  <conditionalFormatting sqref="L35:L39">
    <cfRule type="containsText" dxfId="2436" priority="407" operator="containsText" text="Moderado">
      <formula>NOT(ISERROR(SEARCH("Moderado",L35)))</formula>
    </cfRule>
  </conditionalFormatting>
  <conditionalFormatting sqref="J35:J39">
    <cfRule type="containsText" dxfId="2435" priority="406" operator="containsText" text="Moderado">
      <formula>NOT(ISERROR(SEARCH("Moderado",J35)))</formula>
    </cfRule>
  </conditionalFormatting>
  <conditionalFormatting sqref="J35:J39">
    <cfRule type="containsText" dxfId="2434" priority="404" operator="containsText" text="Bajo">
      <formula>NOT(ISERROR(SEARCH("Bajo",J35)))</formula>
    </cfRule>
    <cfRule type="containsText" dxfId="2433" priority="405" operator="containsText" text="Extremo">
      <formula>NOT(ISERROR(SEARCH("Extremo",J35)))</formula>
    </cfRule>
  </conditionalFormatting>
  <conditionalFormatting sqref="K35:K39">
    <cfRule type="containsText" dxfId="2432" priority="402" operator="containsText" text="Baja">
      <formula>NOT(ISERROR(SEARCH("Baja",K35)))</formula>
    </cfRule>
    <cfRule type="containsText" dxfId="2431" priority="403" operator="containsText" text="Muy Baja">
      <formula>NOT(ISERROR(SEARCH("Muy Baja",K35)))</formula>
    </cfRule>
  </conditionalFormatting>
  <conditionalFormatting sqref="K35:K39">
    <cfRule type="containsText" dxfId="2430" priority="400" operator="containsText" text="Muy Alta">
      <formula>NOT(ISERROR(SEARCH("Muy Alta",K35)))</formula>
    </cfRule>
    <cfRule type="containsText" dxfId="2429" priority="401" operator="containsText" text="Alta">
      <formula>NOT(ISERROR(SEARCH("Alta",K35)))</formula>
    </cfRule>
  </conditionalFormatting>
  <conditionalFormatting sqref="L35:L39">
    <cfRule type="containsText" dxfId="2428" priority="396" operator="containsText" text="Catastrófico">
      <formula>NOT(ISERROR(SEARCH("Catastrófico",L35)))</formula>
    </cfRule>
    <cfRule type="containsText" dxfId="2427" priority="397" operator="containsText" text="Mayor">
      <formula>NOT(ISERROR(SEARCH("Mayor",L35)))</formula>
    </cfRule>
    <cfRule type="containsText" dxfId="2426" priority="398" operator="containsText" text="Menor">
      <formula>NOT(ISERROR(SEARCH("Menor",L35)))</formula>
    </cfRule>
    <cfRule type="containsText" dxfId="2425" priority="399" operator="containsText" text="Leve">
      <formula>NOT(ISERROR(SEARCH("Leve",L35)))</formula>
    </cfRule>
  </conditionalFormatting>
  <conditionalFormatting sqref="K40:L40">
    <cfRule type="containsText" dxfId="2424" priority="390" operator="containsText" text="3- Moderado">
      <formula>NOT(ISERROR(SEARCH("3- Moderado",K40)))</formula>
    </cfRule>
    <cfRule type="containsText" dxfId="2423" priority="391" operator="containsText" text="6- Moderado">
      <formula>NOT(ISERROR(SEARCH("6- Moderado",K40)))</formula>
    </cfRule>
    <cfRule type="containsText" dxfId="2422" priority="392" operator="containsText" text="4- Moderado">
      <formula>NOT(ISERROR(SEARCH("4- Moderado",K40)))</formula>
    </cfRule>
    <cfRule type="containsText" dxfId="2421" priority="393" operator="containsText" text="3- Bajo">
      <formula>NOT(ISERROR(SEARCH("3- Bajo",K40)))</formula>
    </cfRule>
    <cfRule type="containsText" dxfId="2420" priority="394" operator="containsText" text="4- Bajo">
      <formula>NOT(ISERROR(SEARCH("4- Bajo",K40)))</formula>
    </cfRule>
    <cfRule type="containsText" dxfId="2419" priority="395" operator="containsText" text="1- Bajo">
      <formula>NOT(ISERROR(SEARCH("1- Bajo",K40)))</formula>
    </cfRule>
  </conditionalFormatting>
  <conditionalFormatting sqref="H40:I40">
    <cfRule type="containsText" dxfId="2418" priority="384" operator="containsText" text="3- Moderado">
      <formula>NOT(ISERROR(SEARCH("3- Moderado",H40)))</formula>
    </cfRule>
    <cfRule type="containsText" dxfId="2417" priority="385" operator="containsText" text="6- Moderado">
      <formula>NOT(ISERROR(SEARCH("6- Moderado",H40)))</formula>
    </cfRule>
    <cfRule type="containsText" dxfId="2416" priority="386" operator="containsText" text="4- Moderado">
      <formula>NOT(ISERROR(SEARCH("4- Moderado",H40)))</formula>
    </cfRule>
    <cfRule type="containsText" dxfId="2415" priority="387" operator="containsText" text="3- Bajo">
      <formula>NOT(ISERROR(SEARCH("3- Bajo",H40)))</formula>
    </cfRule>
    <cfRule type="containsText" dxfId="2414" priority="388" operator="containsText" text="4- Bajo">
      <formula>NOT(ISERROR(SEARCH("4- Bajo",H40)))</formula>
    </cfRule>
    <cfRule type="containsText" dxfId="2413" priority="389" operator="containsText" text="1- Bajo">
      <formula>NOT(ISERROR(SEARCH("1- Bajo",H40)))</formula>
    </cfRule>
  </conditionalFormatting>
  <conditionalFormatting sqref="A40 C40:E40">
    <cfRule type="containsText" dxfId="2412" priority="378" operator="containsText" text="3- Moderado">
      <formula>NOT(ISERROR(SEARCH("3- Moderado",A40)))</formula>
    </cfRule>
    <cfRule type="containsText" dxfId="2411" priority="379" operator="containsText" text="6- Moderado">
      <formula>NOT(ISERROR(SEARCH("6- Moderado",A40)))</formula>
    </cfRule>
    <cfRule type="containsText" dxfId="2410" priority="380" operator="containsText" text="4- Moderado">
      <formula>NOT(ISERROR(SEARCH("4- Moderado",A40)))</formula>
    </cfRule>
    <cfRule type="containsText" dxfId="2409" priority="381" operator="containsText" text="3- Bajo">
      <formula>NOT(ISERROR(SEARCH("3- Bajo",A40)))</formula>
    </cfRule>
    <cfRule type="containsText" dxfId="2408" priority="382" operator="containsText" text="4- Bajo">
      <formula>NOT(ISERROR(SEARCH("4- Bajo",A40)))</formula>
    </cfRule>
    <cfRule type="containsText" dxfId="2407" priority="383" operator="containsText" text="1- Bajo">
      <formula>NOT(ISERROR(SEARCH("1- Bajo",A40)))</formula>
    </cfRule>
  </conditionalFormatting>
  <conditionalFormatting sqref="F40:G40">
    <cfRule type="containsText" dxfId="2406" priority="372" operator="containsText" text="3- Moderado">
      <formula>NOT(ISERROR(SEARCH("3- Moderado",F40)))</formula>
    </cfRule>
    <cfRule type="containsText" dxfId="2405" priority="373" operator="containsText" text="6- Moderado">
      <formula>NOT(ISERROR(SEARCH("6- Moderado",F40)))</formula>
    </cfRule>
    <cfRule type="containsText" dxfId="2404" priority="374" operator="containsText" text="4- Moderado">
      <formula>NOT(ISERROR(SEARCH("4- Moderado",F40)))</formula>
    </cfRule>
    <cfRule type="containsText" dxfId="2403" priority="375" operator="containsText" text="3- Bajo">
      <formula>NOT(ISERROR(SEARCH("3- Bajo",F40)))</formula>
    </cfRule>
    <cfRule type="containsText" dxfId="2402" priority="376" operator="containsText" text="4- Bajo">
      <formula>NOT(ISERROR(SEARCH("4- Bajo",F40)))</formula>
    </cfRule>
    <cfRule type="containsText" dxfId="2401" priority="377" operator="containsText" text="1- Bajo">
      <formula>NOT(ISERROR(SEARCH("1- Bajo",F40)))</formula>
    </cfRule>
  </conditionalFormatting>
  <conditionalFormatting sqref="J40:J44">
    <cfRule type="containsText" dxfId="2400" priority="367" operator="containsText" text="Bajo">
      <formula>NOT(ISERROR(SEARCH("Bajo",J40)))</formula>
    </cfRule>
    <cfRule type="containsText" dxfId="2399" priority="368" operator="containsText" text="Moderado">
      <formula>NOT(ISERROR(SEARCH("Moderado",J40)))</formula>
    </cfRule>
    <cfRule type="containsText" dxfId="2398" priority="369" operator="containsText" text="Alto">
      <formula>NOT(ISERROR(SEARCH("Alto",J40)))</formula>
    </cfRule>
    <cfRule type="containsText" dxfId="2397" priority="370" operator="containsText" text="Extremo">
      <formula>NOT(ISERROR(SEARCH("Extremo",J40)))</formula>
    </cfRule>
    <cfRule type="colorScale" priority="371">
      <colorScale>
        <cfvo type="min"/>
        <cfvo type="max"/>
        <color rgb="FFFF7128"/>
        <color rgb="FFFFEF9C"/>
      </colorScale>
    </cfRule>
  </conditionalFormatting>
  <conditionalFormatting sqref="M40:M44">
    <cfRule type="containsText" dxfId="2396" priority="342" operator="containsText" text="Moderado">
      <formula>NOT(ISERROR(SEARCH("Moderado",M40)))</formula>
    </cfRule>
    <cfRule type="containsText" dxfId="2395" priority="362" operator="containsText" text="Bajo">
      <formula>NOT(ISERROR(SEARCH("Bajo",M40)))</formula>
    </cfRule>
    <cfRule type="containsText" dxfId="2394" priority="363" operator="containsText" text="Moderado">
      <formula>NOT(ISERROR(SEARCH("Moderado",M40)))</formula>
    </cfRule>
    <cfRule type="containsText" dxfId="2393" priority="364" operator="containsText" text="Alto">
      <formula>NOT(ISERROR(SEARCH("Alto",M40)))</formula>
    </cfRule>
    <cfRule type="containsText" dxfId="2392" priority="365" operator="containsText" text="Extremo">
      <formula>NOT(ISERROR(SEARCH("Extremo",M40)))</formula>
    </cfRule>
    <cfRule type="colorScale" priority="366">
      <colorScale>
        <cfvo type="min"/>
        <cfvo type="max"/>
        <color rgb="FFFF7128"/>
        <color rgb="FFFFEF9C"/>
      </colorScale>
    </cfRule>
  </conditionalFormatting>
  <conditionalFormatting sqref="N40">
    <cfRule type="containsText" dxfId="2391" priority="356" operator="containsText" text="3- Moderado">
      <formula>NOT(ISERROR(SEARCH("3- Moderado",N40)))</formula>
    </cfRule>
    <cfRule type="containsText" dxfId="2390" priority="357" operator="containsText" text="6- Moderado">
      <formula>NOT(ISERROR(SEARCH("6- Moderado",N40)))</formula>
    </cfRule>
    <cfRule type="containsText" dxfId="2389" priority="358" operator="containsText" text="4- Moderado">
      <formula>NOT(ISERROR(SEARCH("4- Moderado",N40)))</formula>
    </cfRule>
    <cfRule type="containsText" dxfId="2388" priority="359" operator="containsText" text="3- Bajo">
      <formula>NOT(ISERROR(SEARCH("3- Bajo",N40)))</formula>
    </cfRule>
    <cfRule type="containsText" dxfId="2387" priority="360" operator="containsText" text="4- Bajo">
      <formula>NOT(ISERROR(SEARCH("4- Bajo",N40)))</formula>
    </cfRule>
    <cfRule type="containsText" dxfId="2386" priority="361" operator="containsText" text="1- Bajo">
      <formula>NOT(ISERROR(SEARCH("1- Bajo",N40)))</formula>
    </cfRule>
  </conditionalFormatting>
  <conditionalFormatting sqref="H40:H44">
    <cfRule type="containsText" dxfId="2385" priority="343" operator="containsText" text="Muy Alta">
      <formula>NOT(ISERROR(SEARCH("Muy Alta",H40)))</formula>
    </cfRule>
    <cfRule type="containsText" dxfId="2384" priority="344" operator="containsText" text="Alta">
      <formula>NOT(ISERROR(SEARCH("Alta",H40)))</formula>
    </cfRule>
    <cfRule type="containsText" dxfId="2383" priority="345" operator="containsText" text="Muy Alta">
      <formula>NOT(ISERROR(SEARCH("Muy Alta",H40)))</formula>
    </cfRule>
    <cfRule type="containsText" dxfId="2382" priority="350" operator="containsText" text="Muy Baja">
      <formula>NOT(ISERROR(SEARCH("Muy Baja",H40)))</formula>
    </cfRule>
    <cfRule type="containsText" dxfId="2381" priority="351" operator="containsText" text="Baja">
      <formula>NOT(ISERROR(SEARCH("Baja",H40)))</formula>
    </cfRule>
    <cfRule type="containsText" dxfId="2380" priority="352" operator="containsText" text="Media">
      <formula>NOT(ISERROR(SEARCH("Media",H40)))</formula>
    </cfRule>
    <cfRule type="containsText" dxfId="2379" priority="353" operator="containsText" text="Alta">
      <formula>NOT(ISERROR(SEARCH("Alta",H40)))</formula>
    </cfRule>
    <cfRule type="containsText" dxfId="2378" priority="355" operator="containsText" text="Muy Alta">
      <formula>NOT(ISERROR(SEARCH("Muy Alta",H40)))</formula>
    </cfRule>
  </conditionalFormatting>
  <conditionalFormatting sqref="I40:I44">
    <cfRule type="containsText" dxfId="2377" priority="346" operator="containsText" text="Catastrófico">
      <formula>NOT(ISERROR(SEARCH("Catastrófico",I40)))</formula>
    </cfRule>
    <cfRule type="containsText" dxfId="2376" priority="347" operator="containsText" text="Mayor">
      <formula>NOT(ISERROR(SEARCH("Mayor",I40)))</formula>
    </cfRule>
    <cfRule type="containsText" dxfId="2375" priority="348" operator="containsText" text="Menor">
      <formula>NOT(ISERROR(SEARCH("Menor",I40)))</formula>
    </cfRule>
    <cfRule type="containsText" dxfId="2374" priority="349" operator="containsText" text="Leve">
      <formula>NOT(ISERROR(SEARCH("Leve",I40)))</formula>
    </cfRule>
    <cfRule type="containsText" dxfId="2373" priority="354" operator="containsText" text="Moderado">
      <formula>NOT(ISERROR(SEARCH("Moderado",I40)))</formula>
    </cfRule>
  </conditionalFormatting>
  <conditionalFormatting sqref="K40:K44">
    <cfRule type="containsText" dxfId="2372" priority="341" operator="containsText" text="Media">
      <formula>NOT(ISERROR(SEARCH("Media",K40)))</formula>
    </cfRule>
  </conditionalFormatting>
  <conditionalFormatting sqref="L40:L44">
    <cfRule type="containsText" dxfId="2371" priority="340" operator="containsText" text="Moderado">
      <formula>NOT(ISERROR(SEARCH("Moderado",L40)))</formula>
    </cfRule>
  </conditionalFormatting>
  <conditionalFormatting sqref="J40:J44">
    <cfRule type="containsText" dxfId="2370" priority="339" operator="containsText" text="Moderado">
      <formula>NOT(ISERROR(SEARCH("Moderado",J40)))</formula>
    </cfRule>
  </conditionalFormatting>
  <conditionalFormatting sqref="J40:J44">
    <cfRule type="containsText" dxfId="2369" priority="337" operator="containsText" text="Bajo">
      <formula>NOT(ISERROR(SEARCH("Bajo",J40)))</formula>
    </cfRule>
    <cfRule type="containsText" dxfId="2368" priority="338" operator="containsText" text="Extremo">
      <formula>NOT(ISERROR(SEARCH("Extremo",J40)))</formula>
    </cfRule>
  </conditionalFormatting>
  <conditionalFormatting sqref="K40:K44">
    <cfRule type="containsText" dxfId="2367" priority="335" operator="containsText" text="Baja">
      <formula>NOT(ISERROR(SEARCH("Baja",K40)))</formula>
    </cfRule>
    <cfRule type="containsText" dxfId="2366" priority="336" operator="containsText" text="Muy Baja">
      <formula>NOT(ISERROR(SEARCH("Muy Baja",K40)))</formula>
    </cfRule>
  </conditionalFormatting>
  <conditionalFormatting sqref="K40:K44">
    <cfRule type="containsText" dxfId="2365" priority="333" operator="containsText" text="Muy Alta">
      <formula>NOT(ISERROR(SEARCH("Muy Alta",K40)))</formula>
    </cfRule>
    <cfRule type="containsText" dxfId="2364" priority="334" operator="containsText" text="Alta">
      <formula>NOT(ISERROR(SEARCH("Alta",K40)))</formula>
    </cfRule>
  </conditionalFormatting>
  <conditionalFormatting sqref="L40:L44">
    <cfRule type="containsText" dxfId="2363" priority="329" operator="containsText" text="Catastrófico">
      <formula>NOT(ISERROR(SEARCH("Catastrófico",L40)))</formula>
    </cfRule>
    <cfRule type="containsText" dxfId="2362" priority="330" operator="containsText" text="Mayor">
      <formula>NOT(ISERROR(SEARCH("Mayor",L40)))</formula>
    </cfRule>
    <cfRule type="containsText" dxfId="2361" priority="331" operator="containsText" text="Menor">
      <formula>NOT(ISERROR(SEARCH("Menor",L40)))</formula>
    </cfRule>
    <cfRule type="containsText" dxfId="2360" priority="332" operator="containsText" text="Leve">
      <formula>NOT(ISERROR(SEARCH("Leve",L40)))</formula>
    </cfRule>
  </conditionalFormatting>
  <conditionalFormatting sqref="K45:L45">
    <cfRule type="containsText" dxfId="2359" priority="323" operator="containsText" text="3- Moderado">
      <formula>NOT(ISERROR(SEARCH("3- Moderado",K45)))</formula>
    </cfRule>
    <cfRule type="containsText" dxfId="2358" priority="324" operator="containsText" text="6- Moderado">
      <formula>NOT(ISERROR(SEARCH("6- Moderado",K45)))</formula>
    </cfRule>
    <cfRule type="containsText" dxfId="2357" priority="325" operator="containsText" text="4- Moderado">
      <formula>NOT(ISERROR(SEARCH("4- Moderado",K45)))</formula>
    </cfRule>
    <cfRule type="containsText" dxfId="2356" priority="326" operator="containsText" text="3- Bajo">
      <formula>NOT(ISERROR(SEARCH("3- Bajo",K45)))</formula>
    </cfRule>
    <cfRule type="containsText" dxfId="2355" priority="327" operator="containsText" text="4- Bajo">
      <formula>NOT(ISERROR(SEARCH("4- Bajo",K45)))</formula>
    </cfRule>
    <cfRule type="containsText" dxfId="2354" priority="328" operator="containsText" text="1- Bajo">
      <formula>NOT(ISERROR(SEARCH("1- Bajo",K45)))</formula>
    </cfRule>
  </conditionalFormatting>
  <conditionalFormatting sqref="H45:I45">
    <cfRule type="containsText" dxfId="2353" priority="317" operator="containsText" text="3- Moderado">
      <formula>NOT(ISERROR(SEARCH("3- Moderado",H45)))</formula>
    </cfRule>
    <cfRule type="containsText" dxfId="2352" priority="318" operator="containsText" text="6- Moderado">
      <formula>NOT(ISERROR(SEARCH("6- Moderado",H45)))</formula>
    </cfRule>
    <cfRule type="containsText" dxfId="2351" priority="319" operator="containsText" text="4- Moderado">
      <formula>NOT(ISERROR(SEARCH("4- Moderado",H45)))</formula>
    </cfRule>
    <cfRule type="containsText" dxfId="2350" priority="320" operator="containsText" text="3- Bajo">
      <formula>NOT(ISERROR(SEARCH("3- Bajo",H45)))</formula>
    </cfRule>
    <cfRule type="containsText" dxfId="2349" priority="321" operator="containsText" text="4- Bajo">
      <formula>NOT(ISERROR(SEARCH("4- Bajo",H45)))</formula>
    </cfRule>
    <cfRule type="containsText" dxfId="2348" priority="322" operator="containsText" text="1- Bajo">
      <formula>NOT(ISERROR(SEARCH("1- Bajo",H45)))</formula>
    </cfRule>
  </conditionalFormatting>
  <conditionalFormatting sqref="A45 C45:E45">
    <cfRule type="containsText" dxfId="2347" priority="311" operator="containsText" text="3- Moderado">
      <formula>NOT(ISERROR(SEARCH("3- Moderado",A45)))</formula>
    </cfRule>
    <cfRule type="containsText" dxfId="2346" priority="312" operator="containsText" text="6- Moderado">
      <formula>NOT(ISERROR(SEARCH("6- Moderado",A45)))</formula>
    </cfRule>
    <cfRule type="containsText" dxfId="2345" priority="313" operator="containsText" text="4- Moderado">
      <formula>NOT(ISERROR(SEARCH("4- Moderado",A45)))</formula>
    </cfRule>
    <cfRule type="containsText" dxfId="2344" priority="314" operator="containsText" text="3- Bajo">
      <formula>NOT(ISERROR(SEARCH("3- Bajo",A45)))</formula>
    </cfRule>
    <cfRule type="containsText" dxfId="2343" priority="315" operator="containsText" text="4- Bajo">
      <formula>NOT(ISERROR(SEARCH("4- Bajo",A45)))</formula>
    </cfRule>
    <cfRule type="containsText" dxfId="2342" priority="316" operator="containsText" text="1- Bajo">
      <formula>NOT(ISERROR(SEARCH("1- Bajo",A45)))</formula>
    </cfRule>
  </conditionalFormatting>
  <conditionalFormatting sqref="F45:G45">
    <cfRule type="containsText" dxfId="2341" priority="305" operator="containsText" text="3- Moderado">
      <formula>NOT(ISERROR(SEARCH("3- Moderado",F45)))</formula>
    </cfRule>
    <cfRule type="containsText" dxfId="2340" priority="306" operator="containsText" text="6- Moderado">
      <formula>NOT(ISERROR(SEARCH("6- Moderado",F45)))</formula>
    </cfRule>
    <cfRule type="containsText" dxfId="2339" priority="307" operator="containsText" text="4- Moderado">
      <formula>NOT(ISERROR(SEARCH("4- Moderado",F45)))</formula>
    </cfRule>
    <cfRule type="containsText" dxfId="2338" priority="308" operator="containsText" text="3- Bajo">
      <formula>NOT(ISERROR(SEARCH("3- Bajo",F45)))</formula>
    </cfRule>
    <cfRule type="containsText" dxfId="2337" priority="309" operator="containsText" text="4- Bajo">
      <formula>NOT(ISERROR(SEARCH("4- Bajo",F45)))</formula>
    </cfRule>
    <cfRule type="containsText" dxfId="2336" priority="310" operator="containsText" text="1- Bajo">
      <formula>NOT(ISERROR(SEARCH("1- Bajo",F45)))</formula>
    </cfRule>
  </conditionalFormatting>
  <conditionalFormatting sqref="J45:J49">
    <cfRule type="containsText" dxfId="2335" priority="300" operator="containsText" text="Bajo">
      <formula>NOT(ISERROR(SEARCH("Bajo",J45)))</formula>
    </cfRule>
    <cfRule type="containsText" dxfId="2334" priority="301" operator="containsText" text="Moderado">
      <formula>NOT(ISERROR(SEARCH("Moderado",J45)))</formula>
    </cfRule>
    <cfRule type="containsText" dxfId="2333" priority="302" operator="containsText" text="Alto">
      <formula>NOT(ISERROR(SEARCH("Alto",J45)))</formula>
    </cfRule>
    <cfRule type="containsText" dxfId="2332" priority="303" operator="containsText" text="Extremo">
      <formula>NOT(ISERROR(SEARCH("Extremo",J45)))</formula>
    </cfRule>
    <cfRule type="colorScale" priority="304">
      <colorScale>
        <cfvo type="min"/>
        <cfvo type="max"/>
        <color rgb="FFFF7128"/>
        <color rgb="FFFFEF9C"/>
      </colorScale>
    </cfRule>
  </conditionalFormatting>
  <conditionalFormatting sqref="M45:M49">
    <cfRule type="containsText" dxfId="2331" priority="275" operator="containsText" text="Moderado">
      <formula>NOT(ISERROR(SEARCH("Moderado",M45)))</formula>
    </cfRule>
    <cfRule type="containsText" dxfId="2330" priority="295" operator="containsText" text="Bajo">
      <formula>NOT(ISERROR(SEARCH("Bajo",M45)))</formula>
    </cfRule>
    <cfRule type="containsText" dxfId="2329" priority="296" operator="containsText" text="Moderado">
      <formula>NOT(ISERROR(SEARCH("Moderado",M45)))</formula>
    </cfRule>
    <cfRule type="containsText" dxfId="2328" priority="297" operator="containsText" text="Alto">
      <formula>NOT(ISERROR(SEARCH("Alto",M45)))</formula>
    </cfRule>
    <cfRule type="containsText" dxfId="2327" priority="298" operator="containsText" text="Extremo">
      <formula>NOT(ISERROR(SEARCH("Extremo",M45)))</formula>
    </cfRule>
    <cfRule type="colorScale" priority="299">
      <colorScale>
        <cfvo type="min"/>
        <cfvo type="max"/>
        <color rgb="FFFF7128"/>
        <color rgb="FFFFEF9C"/>
      </colorScale>
    </cfRule>
  </conditionalFormatting>
  <conditionalFormatting sqref="N45">
    <cfRule type="containsText" dxfId="2326" priority="289" operator="containsText" text="3- Moderado">
      <formula>NOT(ISERROR(SEARCH("3- Moderado",N45)))</formula>
    </cfRule>
    <cfRule type="containsText" dxfId="2325" priority="290" operator="containsText" text="6- Moderado">
      <formula>NOT(ISERROR(SEARCH("6- Moderado",N45)))</formula>
    </cfRule>
    <cfRule type="containsText" dxfId="2324" priority="291" operator="containsText" text="4- Moderado">
      <formula>NOT(ISERROR(SEARCH("4- Moderado",N45)))</formula>
    </cfRule>
    <cfRule type="containsText" dxfId="2323" priority="292" operator="containsText" text="3- Bajo">
      <formula>NOT(ISERROR(SEARCH("3- Bajo",N45)))</formula>
    </cfRule>
    <cfRule type="containsText" dxfId="2322" priority="293" operator="containsText" text="4- Bajo">
      <formula>NOT(ISERROR(SEARCH("4- Bajo",N45)))</formula>
    </cfRule>
    <cfRule type="containsText" dxfId="2321" priority="294" operator="containsText" text="1- Bajo">
      <formula>NOT(ISERROR(SEARCH("1- Bajo",N45)))</formula>
    </cfRule>
  </conditionalFormatting>
  <conditionalFormatting sqref="H45:H49">
    <cfRule type="containsText" dxfId="2320" priority="276" operator="containsText" text="Muy Alta">
      <formula>NOT(ISERROR(SEARCH("Muy Alta",H45)))</formula>
    </cfRule>
    <cfRule type="containsText" dxfId="2319" priority="277" operator="containsText" text="Alta">
      <formula>NOT(ISERROR(SEARCH("Alta",H45)))</formula>
    </cfRule>
    <cfRule type="containsText" dxfId="2318" priority="278" operator="containsText" text="Muy Alta">
      <formula>NOT(ISERROR(SEARCH("Muy Alta",H45)))</formula>
    </cfRule>
    <cfRule type="containsText" dxfId="2317" priority="283" operator="containsText" text="Muy Baja">
      <formula>NOT(ISERROR(SEARCH("Muy Baja",H45)))</formula>
    </cfRule>
    <cfRule type="containsText" dxfId="2316" priority="284" operator="containsText" text="Baja">
      <formula>NOT(ISERROR(SEARCH("Baja",H45)))</formula>
    </cfRule>
    <cfRule type="containsText" dxfId="2315" priority="285" operator="containsText" text="Media">
      <formula>NOT(ISERROR(SEARCH("Media",H45)))</formula>
    </cfRule>
    <cfRule type="containsText" dxfId="2314" priority="286" operator="containsText" text="Alta">
      <formula>NOT(ISERROR(SEARCH("Alta",H45)))</formula>
    </cfRule>
    <cfRule type="containsText" dxfId="2313" priority="288" operator="containsText" text="Muy Alta">
      <formula>NOT(ISERROR(SEARCH("Muy Alta",H45)))</formula>
    </cfRule>
  </conditionalFormatting>
  <conditionalFormatting sqref="I45:I49">
    <cfRule type="containsText" dxfId="2312" priority="279" operator="containsText" text="Catastrófico">
      <formula>NOT(ISERROR(SEARCH("Catastrófico",I45)))</formula>
    </cfRule>
    <cfRule type="containsText" dxfId="2311" priority="280" operator="containsText" text="Mayor">
      <formula>NOT(ISERROR(SEARCH("Mayor",I45)))</formula>
    </cfRule>
    <cfRule type="containsText" dxfId="2310" priority="281" operator="containsText" text="Menor">
      <formula>NOT(ISERROR(SEARCH("Menor",I45)))</formula>
    </cfRule>
    <cfRule type="containsText" dxfId="2309" priority="282" operator="containsText" text="Leve">
      <formula>NOT(ISERROR(SEARCH("Leve",I45)))</formula>
    </cfRule>
    <cfRule type="containsText" dxfId="2308" priority="287" operator="containsText" text="Moderado">
      <formula>NOT(ISERROR(SEARCH("Moderado",I45)))</formula>
    </cfRule>
  </conditionalFormatting>
  <conditionalFormatting sqref="K45:K49">
    <cfRule type="containsText" dxfId="2307" priority="274" operator="containsText" text="Media">
      <formula>NOT(ISERROR(SEARCH("Media",K45)))</formula>
    </cfRule>
  </conditionalFormatting>
  <conditionalFormatting sqref="L45:L49">
    <cfRule type="containsText" dxfId="2306" priority="273" operator="containsText" text="Moderado">
      <formula>NOT(ISERROR(SEARCH("Moderado",L45)))</formula>
    </cfRule>
  </conditionalFormatting>
  <conditionalFormatting sqref="J45:J49">
    <cfRule type="containsText" dxfId="2305" priority="272" operator="containsText" text="Moderado">
      <formula>NOT(ISERROR(SEARCH("Moderado",J45)))</formula>
    </cfRule>
  </conditionalFormatting>
  <conditionalFormatting sqref="J45:J49">
    <cfRule type="containsText" dxfId="2304" priority="270" operator="containsText" text="Bajo">
      <formula>NOT(ISERROR(SEARCH("Bajo",J45)))</formula>
    </cfRule>
    <cfRule type="containsText" dxfId="2303" priority="271" operator="containsText" text="Extremo">
      <formula>NOT(ISERROR(SEARCH("Extremo",J45)))</formula>
    </cfRule>
  </conditionalFormatting>
  <conditionalFormatting sqref="K45:K49">
    <cfRule type="containsText" dxfId="2302" priority="268" operator="containsText" text="Baja">
      <formula>NOT(ISERROR(SEARCH("Baja",K45)))</formula>
    </cfRule>
    <cfRule type="containsText" dxfId="2301" priority="269" operator="containsText" text="Muy Baja">
      <formula>NOT(ISERROR(SEARCH("Muy Baja",K45)))</formula>
    </cfRule>
  </conditionalFormatting>
  <conditionalFormatting sqref="K45:K49">
    <cfRule type="containsText" dxfId="2300" priority="266" operator="containsText" text="Muy Alta">
      <formula>NOT(ISERROR(SEARCH("Muy Alta",K45)))</formula>
    </cfRule>
    <cfRule type="containsText" dxfId="2299" priority="267" operator="containsText" text="Alta">
      <formula>NOT(ISERROR(SEARCH("Alta",K45)))</formula>
    </cfRule>
  </conditionalFormatting>
  <conditionalFormatting sqref="L45:L49">
    <cfRule type="containsText" dxfId="2298" priority="262" operator="containsText" text="Catastrófico">
      <formula>NOT(ISERROR(SEARCH("Catastrófico",L45)))</formula>
    </cfRule>
    <cfRule type="containsText" dxfId="2297" priority="263" operator="containsText" text="Mayor">
      <formula>NOT(ISERROR(SEARCH("Mayor",L45)))</formula>
    </cfRule>
    <cfRule type="containsText" dxfId="2296" priority="264" operator="containsText" text="Menor">
      <formula>NOT(ISERROR(SEARCH("Menor",L45)))</formula>
    </cfRule>
    <cfRule type="containsText" dxfId="2295" priority="265" operator="containsText" text="Leve">
      <formula>NOT(ISERROR(SEARCH("Leve",L45)))</formula>
    </cfRule>
  </conditionalFormatting>
  <conditionalFormatting sqref="K50:L50">
    <cfRule type="containsText" dxfId="2294" priority="256" operator="containsText" text="3- Moderado">
      <formula>NOT(ISERROR(SEARCH("3- Moderado",K50)))</formula>
    </cfRule>
    <cfRule type="containsText" dxfId="2293" priority="257" operator="containsText" text="6- Moderado">
      <formula>NOT(ISERROR(SEARCH("6- Moderado",K50)))</formula>
    </cfRule>
    <cfRule type="containsText" dxfId="2292" priority="258" operator="containsText" text="4- Moderado">
      <formula>NOT(ISERROR(SEARCH("4- Moderado",K50)))</formula>
    </cfRule>
    <cfRule type="containsText" dxfId="2291" priority="259" operator="containsText" text="3- Bajo">
      <formula>NOT(ISERROR(SEARCH("3- Bajo",K50)))</formula>
    </cfRule>
    <cfRule type="containsText" dxfId="2290" priority="260" operator="containsText" text="4- Bajo">
      <formula>NOT(ISERROR(SEARCH("4- Bajo",K50)))</formula>
    </cfRule>
    <cfRule type="containsText" dxfId="2289" priority="261" operator="containsText" text="1- Bajo">
      <formula>NOT(ISERROR(SEARCH("1- Bajo",K50)))</formula>
    </cfRule>
  </conditionalFormatting>
  <conditionalFormatting sqref="H50:I50">
    <cfRule type="containsText" dxfId="2288" priority="250" operator="containsText" text="3- Moderado">
      <formula>NOT(ISERROR(SEARCH("3- Moderado",H50)))</formula>
    </cfRule>
    <cfRule type="containsText" dxfId="2287" priority="251" operator="containsText" text="6- Moderado">
      <formula>NOT(ISERROR(SEARCH("6- Moderado",H50)))</formula>
    </cfRule>
    <cfRule type="containsText" dxfId="2286" priority="252" operator="containsText" text="4- Moderado">
      <formula>NOT(ISERROR(SEARCH("4- Moderado",H50)))</formula>
    </cfRule>
    <cfRule type="containsText" dxfId="2285" priority="253" operator="containsText" text="3- Bajo">
      <formula>NOT(ISERROR(SEARCH("3- Bajo",H50)))</formula>
    </cfRule>
    <cfRule type="containsText" dxfId="2284" priority="254" operator="containsText" text="4- Bajo">
      <formula>NOT(ISERROR(SEARCH("4- Bajo",H50)))</formula>
    </cfRule>
    <cfRule type="containsText" dxfId="2283" priority="255" operator="containsText" text="1- Bajo">
      <formula>NOT(ISERROR(SEARCH("1- Bajo",H50)))</formula>
    </cfRule>
  </conditionalFormatting>
  <conditionalFormatting sqref="A50 C50:E50">
    <cfRule type="containsText" dxfId="2282" priority="244" operator="containsText" text="3- Moderado">
      <formula>NOT(ISERROR(SEARCH("3- Moderado",A50)))</formula>
    </cfRule>
    <cfRule type="containsText" dxfId="2281" priority="245" operator="containsText" text="6- Moderado">
      <formula>NOT(ISERROR(SEARCH("6- Moderado",A50)))</formula>
    </cfRule>
    <cfRule type="containsText" dxfId="2280" priority="246" operator="containsText" text="4- Moderado">
      <formula>NOT(ISERROR(SEARCH("4- Moderado",A50)))</formula>
    </cfRule>
    <cfRule type="containsText" dxfId="2279" priority="247" operator="containsText" text="3- Bajo">
      <formula>NOT(ISERROR(SEARCH("3- Bajo",A50)))</formula>
    </cfRule>
    <cfRule type="containsText" dxfId="2278" priority="248" operator="containsText" text="4- Bajo">
      <formula>NOT(ISERROR(SEARCH("4- Bajo",A50)))</formula>
    </cfRule>
    <cfRule type="containsText" dxfId="2277" priority="249" operator="containsText" text="1- Bajo">
      <formula>NOT(ISERROR(SEARCH("1- Bajo",A50)))</formula>
    </cfRule>
  </conditionalFormatting>
  <conditionalFormatting sqref="F50:G50">
    <cfRule type="containsText" dxfId="2276" priority="238" operator="containsText" text="3- Moderado">
      <formula>NOT(ISERROR(SEARCH("3- Moderado",F50)))</formula>
    </cfRule>
    <cfRule type="containsText" dxfId="2275" priority="239" operator="containsText" text="6- Moderado">
      <formula>NOT(ISERROR(SEARCH("6- Moderado",F50)))</formula>
    </cfRule>
    <cfRule type="containsText" dxfId="2274" priority="240" operator="containsText" text="4- Moderado">
      <formula>NOT(ISERROR(SEARCH("4- Moderado",F50)))</formula>
    </cfRule>
    <cfRule type="containsText" dxfId="2273" priority="241" operator="containsText" text="3- Bajo">
      <formula>NOT(ISERROR(SEARCH("3- Bajo",F50)))</formula>
    </cfRule>
    <cfRule type="containsText" dxfId="2272" priority="242" operator="containsText" text="4- Bajo">
      <formula>NOT(ISERROR(SEARCH("4- Bajo",F50)))</formula>
    </cfRule>
    <cfRule type="containsText" dxfId="2271" priority="243" operator="containsText" text="1- Bajo">
      <formula>NOT(ISERROR(SEARCH("1- Bajo",F50)))</formula>
    </cfRule>
  </conditionalFormatting>
  <conditionalFormatting sqref="J50:J54">
    <cfRule type="containsText" dxfId="2270" priority="233" operator="containsText" text="Bajo">
      <formula>NOT(ISERROR(SEARCH("Bajo",J50)))</formula>
    </cfRule>
    <cfRule type="containsText" dxfId="2269" priority="234" operator="containsText" text="Moderado">
      <formula>NOT(ISERROR(SEARCH("Moderado",J50)))</formula>
    </cfRule>
    <cfRule type="containsText" dxfId="2268" priority="235" operator="containsText" text="Alto">
      <formula>NOT(ISERROR(SEARCH("Alto",J50)))</formula>
    </cfRule>
    <cfRule type="containsText" dxfId="2267" priority="236" operator="containsText" text="Extremo">
      <formula>NOT(ISERROR(SEARCH("Extremo",J50)))</formula>
    </cfRule>
    <cfRule type="colorScale" priority="237">
      <colorScale>
        <cfvo type="min"/>
        <cfvo type="max"/>
        <color rgb="FFFF7128"/>
        <color rgb="FFFFEF9C"/>
      </colorScale>
    </cfRule>
  </conditionalFormatting>
  <conditionalFormatting sqref="M50:M54">
    <cfRule type="containsText" dxfId="2266" priority="208" operator="containsText" text="Moderado">
      <formula>NOT(ISERROR(SEARCH("Moderado",M50)))</formula>
    </cfRule>
    <cfRule type="containsText" dxfId="2265" priority="228" operator="containsText" text="Bajo">
      <formula>NOT(ISERROR(SEARCH("Bajo",M50)))</formula>
    </cfRule>
    <cfRule type="containsText" dxfId="2264" priority="229" operator="containsText" text="Moderado">
      <formula>NOT(ISERROR(SEARCH("Moderado",M50)))</formula>
    </cfRule>
    <cfRule type="containsText" dxfId="2263" priority="230" operator="containsText" text="Alto">
      <formula>NOT(ISERROR(SEARCH("Alto",M50)))</formula>
    </cfRule>
    <cfRule type="containsText" dxfId="2262" priority="231" operator="containsText" text="Extremo">
      <formula>NOT(ISERROR(SEARCH("Extremo",M50)))</formula>
    </cfRule>
    <cfRule type="colorScale" priority="232">
      <colorScale>
        <cfvo type="min"/>
        <cfvo type="max"/>
        <color rgb="FFFF7128"/>
        <color rgb="FFFFEF9C"/>
      </colorScale>
    </cfRule>
  </conditionalFormatting>
  <conditionalFormatting sqref="N50">
    <cfRule type="containsText" dxfId="2261" priority="222" operator="containsText" text="3- Moderado">
      <formula>NOT(ISERROR(SEARCH("3- Moderado",N50)))</formula>
    </cfRule>
    <cfRule type="containsText" dxfId="2260" priority="223" operator="containsText" text="6- Moderado">
      <formula>NOT(ISERROR(SEARCH("6- Moderado",N50)))</formula>
    </cfRule>
    <cfRule type="containsText" dxfId="2259" priority="224" operator="containsText" text="4- Moderado">
      <formula>NOT(ISERROR(SEARCH("4- Moderado",N50)))</formula>
    </cfRule>
    <cfRule type="containsText" dxfId="2258" priority="225" operator="containsText" text="3- Bajo">
      <formula>NOT(ISERROR(SEARCH("3- Bajo",N50)))</formula>
    </cfRule>
    <cfRule type="containsText" dxfId="2257" priority="226" operator="containsText" text="4- Bajo">
      <formula>NOT(ISERROR(SEARCH("4- Bajo",N50)))</formula>
    </cfRule>
    <cfRule type="containsText" dxfId="2256" priority="227" operator="containsText" text="1- Bajo">
      <formula>NOT(ISERROR(SEARCH("1- Bajo",N50)))</formula>
    </cfRule>
  </conditionalFormatting>
  <conditionalFormatting sqref="H50:H54">
    <cfRule type="containsText" dxfId="2255" priority="209" operator="containsText" text="Muy Alta">
      <formula>NOT(ISERROR(SEARCH("Muy Alta",H50)))</formula>
    </cfRule>
    <cfRule type="containsText" dxfId="2254" priority="210" operator="containsText" text="Alta">
      <formula>NOT(ISERROR(SEARCH("Alta",H50)))</formula>
    </cfRule>
    <cfRule type="containsText" dxfId="2253" priority="211" operator="containsText" text="Muy Alta">
      <formula>NOT(ISERROR(SEARCH("Muy Alta",H50)))</formula>
    </cfRule>
    <cfRule type="containsText" dxfId="2252" priority="216" operator="containsText" text="Muy Baja">
      <formula>NOT(ISERROR(SEARCH("Muy Baja",H50)))</formula>
    </cfRule>
    <cfRule type="containsText" dxfId="2251" priority="217" operator="containsText" text="Baja">
      <formula>NOT(ISERROR(SEARCH("Baja",H50)))</formula>
    </cfRule>
    <cfRule type="containsText" dxfId="2250" priority="218" operator="containsText" text="Media">
      <formula>NOT(ISERROR(SEARCH("Media",H50)))</formula>
    </cfRule>
    <cfRule type="containsText" dxfId="2249" priority="219" operator="containsText" text="Alta">
      <formula>NOT(ISERROR(SEARCH("Alta",H50)))</formula>
    </cfRule>
    <cfRule type="containsText" dxfId="2248" priority="221" operator="containsText" text="Muy Alta">
      <formula>NOT(ISERROR(SEARCH("Muy Alta",H50)))</formula>
    </cfRule>
  </conditionalFormatting>
  <conditionalFormatting sqref="I50:I54">
    <cfRule type="containsText" dxfId="2247" priority="212" operator="containsText" text="Catastrófico">
      <formula>NOT(ISERROR(SEARCH("Catastrófico",I50)))</formula>
    </cfRule>
    <cfRule type="containsText" dxfId="2246" priority="213" operator="containsText" text="Mayor">
      <formula>NOT(ISERROR(SEARCH("Mayor",I50)))</formula>
    </cfRule>
    <cfRule type="containsText" dxfId="2245" priority="214" operator="containsText" text="Menor">
      <formula>NOT(ISERROR(SEARCH("Menor",I50)))</formula>
    </cfRule>
    <cfRule type="containsText" dxfId="2244" priority="215" operator="containsText" text="Leve">
      <formula>NOT(ISERROR(SEARCH("Leve",I50)))</formula>
    </cfRule>
    <cfRule type="containsText" dxfId="2243" priority="220" operator="containsText" text="Moderado">
      <formula>NOT(ISERROR(SEARCH("Moderado",I50)))</formula>
    </cfRule>
  </conditionalFormatting>
  <conditionalFormatting sqref="K50:K54">
    <cfRule type="containsText" dxfId="2242" priority="207" operator="containsText" text="Media">
      <formula>NOT(ISERROR(SEARCH("Media",K50)))</formula>
    </cfRule>
  </conditionalFormatting>
  <conditionalFormatting sqref="L50:L54">
    <cfRule type="containsText" dxfId="2241" priority="206" operator="containsText" text="Moderado">
      <formula>NOT(ISERROR(SEARCH("Moderado",L50)))</formula>
    </cfRule>
  </conditionalFormatting>
  <conditionalFormatting sqref="J50:J54">
    <cfRule type="containsText" dxfId="2240" priority="205" operator="containsText" text="Moderado">
      <formula>NOT(ISERROR(SEARCH("Moderado",J50)))</formula>
    </cfRule>
  </conditionalFormatting>
  <conditionalFormatting sqref="J50:J54">
    <cfRule type="containsText" dxfId="2239" priority="203" operator="containsText" text="Bajo">
      <formula>NOT(ISERROR(SEARCH("Bajo",J50)))</formula>
    </cfRule>
    <cfRule type="containsText" dxfId="2238" priority="204" operator="containsText" text="Extremo">
      <formula>NOT(ISERROR(SEARCH("Extremo",J50)))</formula>
    </cfRule>
  </conditionalFormatting>
  <conditionalFormatting sqref="K50:K54">
    <cfRule type="containsText" dxfId="2237" priority="201" operator="containsText" text="Baja">
      <formula>NOT(ISERROR(SEARCH("Baja",K50)))</formula>
    </cfRule>
    <cfRule type="containsText" dxfId="2236" priority="202" operator="containsText" text="Muy Baja">
      <formula>NOT(ISERROR(SEARCH("Muy Baja",K50)))</formula>
    </cfRule>
  </conditionalFormatting>
  <conditionalFormatting sqref="K50:K54">
    <cfRule type="containsText" dxfId="2235" priority="199" operator="containsText" text="Muy Alta">
      <formula>NOT(ISERROR(SEARCH("Muy Alta",K50)))</formula>
    </cfRule>
    <cfRule type="containsText" dxfId="2234" priority="200" operator="containsText" text="Alta">
      <formula>NOT(ISERROR(SEARCH("Alta",K50)))</formula>
    </cfRule>
  </conditionalFormatting>
  <conditionalFormatting sqref="L50:L54">
    <cfRule type="containsText" dxfId="2233" priority="195" operator="containsText" text="Catastrófico">
      <formula>NOT(ISERROR(SEARCH("Catastrófico",L50)))</formula>
    </cfRule>
    <cfRule type="containsText" dxfId="2232" priority="196" operator="containsText" text="Mayor">
      <formula>NOT(ISERROR(SEARCH("Mayor",L50)))</formula>
    </cfRule>
    <cfRule type="containsText" dxfId="2231" priority="197" operator="containsText" text="Menor">
      <formula>NOT(ISERROR(SEARCH("Menor",L50)))</formula>
    </cfRule>
    <cfRule type="containsText" dxfId="2230" priority="198" operator="containsText" text="Leve">
      <formula>NOT(ISERROR(SEARCH("Leve",L50)))</formula>
    </cfRule>
  </conditionalFormatting>
  <conditionalFormatting sqref="K55:L55">
    <cfRule type="containsText" dxfId="2229" priority="189" operator="containsText" text="3- Moderado">
      <formula>NOT(ISERROR(SEARCH("3- Moderado",K55)))</formula>
    </cfRule>
    <cfRule type="containsText" dxfId="2228" priority="190" operator="containsText" text="6- Moderado">
      <formula>NOT(ISERROR(SEARCH("6- Moderado",K55)))</formula>
    </cfRule>
    <cfRule type="containsText" dxfId="2227" priority="191" operator="containsText" text="4- Moderado">
      <formula>NOT(ISERROR(SEARCH("4- Moderado",K55)))</formula>
    </cfRule>
    <cfRule type="containsText" dxfId="2226" priority="192" operator="containsText" text="3- Bajo">
      <formula>NOT(ISERROR(SEARCH("3- Bajo",K55)))</formula>
    </cfRule>
    <cfRule type="containsText" dxfId="2225" priority="193" operator="containsText" text="4- Bajo">
      <formula>NOT(ISERROR(SEARCH("4- Bajo",K55)))</formula>
    </cfRule>
    <cfRule type="containsText" dxfId="2224" priority="194" operator="containsText" text="1- Bajo">
      <formula>NOT(ISERROR(SEARCH("1- Bajo",K55)))</formula>
    </cfRule>
  </conditionalFormatting>
  <conditionalFormatting sqref="H55:I55">
    <cfRule type="containsText" dxfId="2223" priority="183" operator="containsText" text="3- Moderado">
      <formula>NOT(ISERROR(SEARCH("3- Moderado",H55)))</formula>
    </cfRule>
    <cfRule type="containsText" dxfId="2222" priority="184" operator="containsText" text="6- Moderado">
      <formula>NOT(ISERROR(SEARCH("6- Moderado",H55)))</formula>
    </cfRule>
    <cfRule type="containsText" dxfId="2221" priority="185" operator="containsText" text="4- Moderado">
      <formula>NOT(ISERROR(SEARCH("4- Moderado",H55)))</formula>
    </cfRule>
    <cfRule type="containsText" dxfId="2220" priority="186" operator="containsText" text="3- Bajo">
      <formula>NOT(ISERROR(SEARCH("3- Bajo",H55)))</formula>
    </cfRule>
    <cfRule type="containsText" dxfId="2219" priority="187" operator="containsText" text="4- Bajo">
      <formula>NOT(ISERROR(SEARCH("4- Bajo",H55)))</formula>
    </cfRule>
    <cfRule type="containsText" dxfId="2218" priority="188" operator="containsText" text="1- Bajo">
      <formula>NOT(ISERROR(SEARCH("1- Bajo",H55)))</formula>
    </cfRule>
  </conditionalFormatting>
  <conditionalFormatting sqref="A55 C55:E55">
    <cfRule type="containsText" dxfId="2217" priority="177" operator="containsText" text="3- Moderado">
      <formula>NOT(ISERROR(SEARCH("3- Moderado",A55)))</formula>
    </cfRule>
    <cfRule type="containsText" dxfId="2216" priority="178" operator="containsText" text="6- Moderado">
      <formula>NOT(ISERROR(SEARCH("6- Moderado",A55)))</formula>
    </cfRule>
    <cfRule type="containsText" dxfId="2215" priority="179" operator="containsText" text="4- Moderado">
      <formula>NOT(ISERROR(SEARCH("4- Moderado",A55)))</formula>
    </cfRule>
    <cfRule type="containsText" dxfId="2214" priority="180" operator="containsText" text="3- Bajo">
      <formula>NOT(ISERROR(SEARCH("3- Bajo",A55)))</formula>
    </cfRule>
    <cfRule type="containsText" dxfId="2213" priority="181" operator="containsText" text="4- Bajo">
      <formula>NOT(ISERROR(SEARCH("4- Bajo",A55)))</formula>
    </cfRule>
    <cfRule type="containsText" dxfId="2212" priority="182" operator="containsText" text="1- Bajo">
      <formula>NOT(ISERROR(SEARCH("1- Bajo",A55)))</formula>
    </cfRule>
  </conditionalFormatting>
  <conditionalFormatting sqref="F55:G55">
    <cfRule type="containsText" dxfId="2211" priority="171" operator="containsText" text="3- Moderado">
      <formula>NOT(ISERROR(SEARCH("3- Moderado",F55)))</formula>
    </cfRule>
    <cfRule type="containsText" dxfId="2210" priority="172" operator="containsText" text="6- Moderado">
      <formula>NOT(ISERROR(SEARCH("6- Moderado",F55)))</formula>
    </cfRule>
    <cfRule type="containsText" dxfId="2209" priority="173" operator="containsText" text="4- Moderado">
      <formula>NOT(ISERROR(SEARCH("4- Moderado",F55)))</formula>
    </cfRule>
    <cfRule type="containsText" dxfId="2208" priority="174" operator="containsText" text="3- Bajo">
      <formula>NOT(ISERROR(SEARCH("3- Bajo",F55)))</formula>
    </cfRule>
    <cfRule type="containsText" dxfId="2207" priority="175" operator="containsText" text="4- Bajo">
      <formula>NOT(ISERROR(SEARCH("4- Bajo",F55)))</formula>
    </cfRule>
    <cfRule type="containsText" dxfId="2206" priority="176" operator="containsText" text="1- Bajo">
      <formula>NOT(ISERROR(SEARCH("1- Bajo",F55)))</formula>
    </cfRule>
  </conditionalFormatting>
  <conditionalFormatting sqref="J55:J59">
    <cfRule type="containsText" dxfId="2205" priority="166" operator="containsText" text="Bajo">
      <formula>NOT(ISERROR(SEARCH("Bajo",J55)))</formula>
    </cfRule>
    <cfRule type="containsText" dxfId="2204" priority="167" operator="containsText" text="Moderado">
      <formula>NOT(ISERROR(SEARCH("Moderado",J55)))</formula>
    </cfRule>
    <cfRule type="containsText" dxfId="2203" priority="168" operator="containsText" text="Alto">
      <formula>NOT(ISERROR(SEARCH("Alto",J55)))</formula>
    </cfRule>
    <cfRule type="containsText" dxfId="2202" priority="169" operator="containsText" text="Extremo">
      <formula>NOT(ISERROR(SEARCH("Extremo",J55)))</formula>
    </cfRule>
    <cfRule type="colorScale" priority="170">
      <colorScale>
        <cfvo type="min"/>
        <cfvo type="max"/>
        <color rgb="FFFF7128"/>
        <color rgb="FFFFEF9C"/>
      </colorScale>
    </cfRule>
  </conditionalFormatting>
  <conditionalFormatting sqref="M55:M59">
    <cfRule type="containsText" dxfId="2201" priority="141" operator="containsText" text="Moderado">
      <formula>NOT(ISERROR(SEARCH("Moderado",M55)))</formula>
    </cfRule>
    <cfRule type="containsText" dxfId="2200" priority="161" operator="containsText" text="Bajo">
      <formula>NOT(ISERROR(SEARCH("Bajo",M55)))</formula>
    </cfRule>
    <cfRule type="containsText" dxfId="2199" priority="162" operator="containsText" text="Moderado">
      <formula>NOT(ISERROR(SEARCH("Moderado",M55)))</formula>
    </cfRule>
    <cfRule type="containsText" dxfId="2198" priority="163" operator="containsText" text="Alto">
      <formula>NOT(ISERROR(SEARCH("Alto",M55)))</formula>
    </cfRule>
    <cfRule type="containsText" dxfId="2197" priority="164" operator="containsText" text="Extremo">
      <formula>NOT(ISERROR(SEARCH("Extremo",M55)))</formula>
    </cfRule>
    <cfRule type="colorScale" priority="165">
      <colorScale>
        <cfvo type="min"/>
        <cfvo type="max"/>
        <color rgb="FFFF7128"/>
        <color rgb="FFFFEF9C"/>
      </colorScale>
    </cfRule>
  </conditionalFormatting>
  <conditionalFormatting sqref="N55">
    <cfRule type="containsText" dxfId="2196" priority="155" operator="containsText" text="3- Moderado">
      <formula>NOT(ISERROR(SEARCH("3- Moderado",N55)))</formula>
    </cfRule>
    <cfRule type="containsText" dxfId="2195" priority="156" operator="containsText" text="6- Moderado">
      <formula>NOT(ISERROR(SEARCH("6- Moderado",N55)))</formula>
    </cfRule>
    <cfRule type="containsText" dxfId="2194" priority="157" operator="containsText" text="4- Moderado">
      <formula>NOT(ISERROR(SEARCH("4- Moderado",N55)))</formula>
    </cfRule>
    <cfRule type="containsText" dxfId="2193" priority="158" operator="containsText" text="3- Bajo">
      <formula>NOT(ISERROR(SEARCH("3- Bajo",N55)))</formula>
    </cfRule>
    <cfRule type="containsText" dxfId="2192" priority="159" operator="containsText" text="4- Bajo">
      <formula>NOT(ISERROR(SEARCH("4- Bajo",N55)))</formula>
    </cfRule>
    <cfRule type="containsText" dxfId="2191" priority="160" operator="containsText" text="1- Bajo">
      <formula>NOT(ISERROR(SEARCH("1- Bajo",N55)))</formula>
    </cfRule>
  </conditionalFormatting>
  <conditionalFormatting sqref="H55:H59">
    <cfRule type="containsText" dxfId="2190" priority="142" operator="containsText" text="Muy Alta">
      <formula>NOT(ISERROR(SEARCH("Muy Alta",H55)))</formula>
    </cfRule>
    <cfRule type="containsText" dxfId="2189" priority="143" operator="containsText" text="Alta">
      <formula>NOT(ISERROR(SEARCH("Alta",H55)))</formula>
    </cfRule>
    <cfRule type="containsText" dxfId="2188" priority="144" operator="containsText" text="Muy Alta">
      <formula>NOT(ISERROR(SEARCH("Muy Alta",H55)))</formula>
    </cfRule>
    <cfRule type="containsText" dxfId="2187" priority="149" operator="containsText" text="Muy Baja">
      <formula>NOT(ISERROR(SEARCH("Muy Baja",H55)))</formula>
    </cfRule>
    <cfRule type="containsText" dxfId="2186" priority="150" operator="containsText" text="Baja">
      <formula>NOT(ISERROR(SEARCH("Baja",H55)))</formula>
    </cfRule>
    <cfRule type="containsText" dxfId="2185" priority="151" operator="containsText" text="Media">
      <formula>NOT(ISERROR(SEARCH("Media",H55)))</formula>
    </cfRule>
    <cfRule type="containsText" dxfId="2184" priority="152" operator="containsText" text="Alta">
      <formula>NOT(ISERROR(SEARCH("Alta",H55)))</formula>
    </cfRule>
    <cfRule type="containsText" dxfId="2183" priority="154" operator="containsText" text="Muy Alta">
      <formula>NOT(ISERROR(SEARCH("Muy Alta",H55)))</formula>
    </cfRule>
  </conditionalFormatting>
  <conditionalFormatting sqref="I55:I59">
    <cfRule type="containsText" dxfId="2182" priority="145" operator="containsText" text="Catastrófico">
      <formula>NOT(ISERROR(SEARCH("Catastrófico",I55)))</formula>
    </cfRule>
    <cfRule type="containsText" dxfId="2181" priority="146" operator="containsText" text="Mayor">
      <formula>NOT(ISERROR(SEARCH("Mayor",I55)))</formula>
    </cfRule>
    <cfRule type="containsText" dxfId="2180" priority="147" operator="containsText" text="Menor">
      <formula>NOT(ISERROR(SEARCH("Menor",I55)))</formula>
    </cfRule>
    <cfRule type="containsText" dxfId="2179" priority="148" operator="containsText" text="Leve">
      <formula>NOT(ISERROR(SEARCH("Leve",I55)))</formula>
    </cfRule>
    <cfRule type="containsText" dxfId="2178" priority="153" operator="containsText" text="Moderado">
      <formula>NOT(ISERROR(SEARCH("Moderado",I55)))</formula>
    </cfRule>
  </conditionalFormatting>
  <conditionalFormatting sqref="K55:K59">
    <cfRule type="containsText" dxfId="2177" priority="140" operator="containsText" text="Media">
      <formula>NOT(ISERROR(SEARCH("Media",K55)))</formula>
    </cfRule>
  </conditionalFormatting>
  <conditionalFormatting sqref="L55:L59">
    <cfRule type="containsText" dxfId="2176" priority="139" operator="containsText" text="Moderado">
      <formula>NOT(ISERROR(SEARCH("Moderado",L55)))</formula>
    </cfRule>
  </conditionalFormatting>
  <conditionalFormatting sqref="J55:J59">
    <cfRule type="containsText" dxfId="2175" priority="138" operator="containsText" text="Moderado">
      <formula>NOT(ISERROR(SEARCH("Moderado",J55)))</formula>
    </cfRule>
  </conditionalFormatting>
  <conditionalFormatting sqref="J55:J59">
    <cfRule type="containsText" dxfId="2174" priority="136" operator="containsText" text="Bajo">
      <formula>NOT(ISERROR(SEARCH("Bajo",J55)))</formula>
    </cfRule>
    <cfRule type="containsText" dxfId="2173" priority="137" operator="containsText" text="Extremo">
      <formula>NOT(ISERROR(SEARCH("Extremo",J55)))</formula>
    </cfRule>
  </conditionalFormatting>
  <conditionalFormatting sqref="K55:K59">
    <cfRule type="containsText" dxfId="2172" priority="134" operator="containsText" text="Baja">
      <formula>NOT(ISERROR(SEARCH("Baja",K55)))</formula>
    </cfRule>
    <cfRule type="containsText" dxfId="2171" priority="135" operator="containsText" text="Muy Baja">
      <formula>NOT(ISERROR(SEARCH("Muy Baja",K55)))</formula>
    </cfRule>
  </conditionalFormatting>
  <conditionalFormatting sqref="K55:K59">
    <cfRule type="containsText" dxfId="2170" priority="132" operator="containsText" text="Muy Alta">
      <formula>NOT(ISERROR(SEARCH("Muy Alta",K55)))</formula>
    </cfRule>
    <cfRule type="containsText" dxfId="2169" priority="133" operator="containsText" text="Alta">
      <formula>NOT(ISERROR(SEARCH("Alta",K55)))</formula>
    </cfRule>
  </conditionalFormatting>
  <conditionalFormatting sqref="L55:L59">
    <cfRule type="containsText" dxfId="2168" priority="128" operator="containsText" text="Catastrófico">
      <formula>NOT(ISERROR(SEARCH("Catastrófico",L55)))</formula>
    </cfRule>
    <cfRule type="containsText" dxfId="2167" priority="129" operator="containsText" text="Mayor">
      <formula>NOT(ISERROR(SEARCH("Mayor",L55)))</formula>
    </cfRule>
    <cfRule type="containsText" dxfId="2166" priority="130" operator="containsText" text="Menor">
      <formula>NOT(ISERROR(SEARCH("Menor",L55)))</formula>
    </cfRule>
    <cfRule type="containsText" dxfId="2165" priority="131" operator="containsText" text="Leve">
      <formula>NOT(ISERROR(SEARCH("Leve",L55)))</formula>
    </cfRule>
  </conditionalFormatting>
  <conditionalFormatting sqref="K25:L25">
    <cfRule type="containsText" dxfId="2164" priority="122" operator="containsText" text="3- Moderado">
      <formula>NOT(ISERROR(SEARCH("3- Moderado",K25)))</formula>
    </cfRule>
    <cfRule type="containsText" dxfId="2163" priority="123" operator="containsText" text="6- Moderado">
      <formula>NOT(ISERROR(SEARCH("6- Moderado",K25)))</formula>
    </cfRule>
    <cfRule type="containsText" dxfId="2162" priority="124" operator="containsText" text="4- Moderado">
      <formula>NOT(ISERROR(SEARCH("4- Moderado",K25)))</formula>
    </cfRule>
    <cfRule type="containsText" dxfId="2161" priority="125" operator="containsText" text="3- Bajo">
      <formula>NOT(ISERROR(SEARCH("3- Bajo",K25)))</formula>
    </cfRule>
    <cfRule type="containsText" dxfId="2160" priority="126" operator="containsText" text="4- Bajo">
      <formula>NOT(ISERROR(SEARCH("4- Bajo",K25)))</formula>
    </cfRule>
    <cfRule type="containsText" dxfId="2159" priority="127" operator="containsText" text="1- Bajo">
      <formula>NOT(ISERROR(SEARCH("1- Bajo",K25)))</formula>
    </cfRule>
  </conditionalFormatting>
  <conditionalFormatting sqref="H25:I25">
    <cfRule type="containsText" dxfId="2158" priority="116" operator="containsText" text="3- Moderado">
      <formula>NOT(ISERROR(SEARCH("3- Moderado",H25)))</formula>
    </cfRule>
    <cfRule type="containsText" dxfId="2157" priority="117" operator="containsText" text="6- Moderado">
      <formula>NOT(ISERROR(SEARCH("6- Moderado",H25)))</formula>
    </cfRule>
    <cfRule type="containsText" dxfId="2156" priority="118" operator="containsText" text="4- Moderado">
      <formula>NOT(ISERROR(SEARCH("4- Moderado",H25)))</formula>
    </cfRule>
    <cfRule type="containsText" dxfId="2155" priority="119" operator="containsText" text="3- Bajo">
      <formula>NOT(ISERROR(SEARCH("3- Bajo",H25)))</formula>
    </cfRule>
    <cfRule type="containsText" dxfId="2154" priority="120" operator="containsText" text="4- Bajo">
      <formula>NOT(ISERROR(SEARCH("4- Bajo",H25)))</formula>
    </cfRule>
    <cfRule type="containsText" dxfId="2153" priority="121" operator="containsText" text="1- Bajo">
      <formula>NOT(ISERROR(SEARCH("1- Bajo",H25)))</formula>
    </cfRule>
  </conditionalFormatting>
  <conditionalFormatting sqref="A25 C25:E25">
    <cfRule type="containsText" dxfId="2152" priority="110" operator="containsText" text="3- Moderado">
      <formula>NOT(ISERROR(SEARCH("3- Moderado",A25)))</formula>
    </cfRule>
    <cfRule type="containsText" dxfId="2151" priority="111" operator="containsText" text="6- Moderado">
      <formula>NOT(ISERROR(SEARCH("6- Moderado",A25)))</formula>
    </cfRule>
    <cfRule type="containsText" dxfId="2150" priority="112" operator="containsText" text="4- Moderado">
      <formula>NOT(ISERROR(SEARCH("4- Moderado",A25)))</formula>
    </cfRule>
    <cfRule type="containsText" dxfId="2149" priority="113" operator="containsText" text="3- Bajo">
      <formula>NOT(ISERROR(SEARCH("3- Bajo",A25)))</formula>
    </cfRule>
    <cfRule type="containsText" dxfId="2148" priority="114" operator="containsText" text="4- Bajo">
      <formula>NOT(ISERROR(SEARCH("4- Bajo",A25)))</formula>
    </cfRule>
    <cfRule type="containsText" dxfId="2147" priority="115" operator="containsText" text="1- Bajo">
      <formula>NOT(ISERROR(SEARCH("1- Bajo",A25)))</formula>
    </cfRule>
  </conditionalFormatting>
  <conditionalFormatting sqref="F25:G25">
    <cfRule type="containsText" dxfId="2146" priority="104" operator="containsText" text="3- Moderado">
      <formula>NOT(ISERROR(SEARCH("3- Moderado",F25)))</formula>
    </cfRule>
    <cfRule type="containsText" dxfId="2145" priority="105" operator="containsText" text="6- Moderado">
      <formula>NOT(ISERROR(SEARCH("6- Moderado",F25)))</formula>
    </cfRule>
    <cfRule type="containsText" dxfId="2144" priority="106" operator="containsText" text="4- Moderado">
      <formula>NOT(ISERROR(SEARCH("4- Moderado",F25)))</formula>
    </cfRule>
    <cfRule type="containsText" dxfId="2143" priority="107" operator="containsText" text="3- Bajo">
      <formula>NOT(ISERROR(SEARCH("3- Bajo",F25)))</formula>
    </cfRule>
    <cfRule type="containsText" dxfId="2142" priority="108" operator="containsText" text="4- Bajo">
      <formula>NOT(ISERROR(SEARCH("4- Bajo",F25)))</formula>
    </cfRule>
    <cfRule type="containsText" dxfId="2141" priority="109" operator="containsText" text="1- Bajo">
      <formula>NOT(ISERROR(SEARCH("1- Bajo",F25)))</formula>
    </cfRule>
  </conditionalFormatting>
  <conditionalFormatting sqref="J25:J29">
    <cfRule type="containsText" dxfId="2140" priority="99" operator="containsText" text="Bajo">
      <formula>NOT(ISERROR(SEARCH("Bajo",J25)))</formula>
    </cfRule>
    <cfRule type="containsText" dxfId="2139" priority="100" operator="containsText" text="Moderado">
      <formula>NOT(ISERROR(SEARCH("Moderado",J25)))</formula>
    </cfRule>
    <cfRule type="containsText" dxfId="2138" priority="101" operator="containsText" text="Alto">
      <formula>NOT(ISERROR(SEARCH("Alto",J25)))</formula>
    </cfRule>
    <cfRule type="containsText" dxfId="2137" priority="102" operator="containsText" text="Extremo">
      <formula>NOT(ISERROR(SEARCH("Extremo",J25)))</formula>
    </cfRule>
    <cfRule type="colorScale" priority="103">
      <colorScale>
        <cfvo type="min"/>
        <cfvo type="max"/>
        <color rgb="FFFF7128"/>
        <color rgb="FFFFEF9C"/>
      </colorScale>
    </cfRule>
  </conditionalFormatting>
  <conditionalFormatting sqref="M25:M29">
    <cfRule type="containsText" dxfId="2136" priority="74" operator="containsText" text="Moderado">
      <formula>NOT(ISERROR(SEARCH("Moderado",M25)))</formula>
    </cfRule>
    <cfRule type="containsText" dxfId="2135" priority="94" operator="containsText" text="Bajo">
      <formula>NOT(ISERROR(SEARCH("Bajo",M25)))</formula>
    </cfRule>
    <cfRule type="containsText" dxfId="2134" priority="95" operator="containsText" text="Moderado">
      <formula>NOT(ISERROR(SEARCH("Moderado",M25)))</formula>
    </cfRule>
    <cfRule type="containsText" dxfId="2133" priority="96" operator="containsText" text="Alto">
      <formula>NOT(ISERROR(SEARCH("Alto",M25)))</formula>
    </cfRule>
    <cfRule type="containsText" dxfId="2132" priority="97" operator="containsText" text="Extremo">
      <formula>NOT(ISERROR(SEARCH("Extremo",M25)))</formula>
    </cfRule>
    <cfRule type="colorScale" priority="98">
      <colorScale>
        <cfvo type="min"/>
        <cfvo type="max"/>
        <color rgb="FFFF7128"/>
        <color rgb="FFFFEF9C"/>
      </colorScale>
    </cfRule>
  </conditionalFormatting>
  <conditionalFormatting sqref="N25">
    <cfRule type="containsText" dxfId="2131" priority="88" operator="containsText" text="3- Moderado">
      <formula>NOT(ISERROR(SEARCH("3- Moderado",N25)))</formula>
    </cfRule>
    <cfRule type="containsText" dxfId="2130" priority="89" operator="containsText" text="6- Moderado">
      <formula>NOT(ISERROR(SEARCH("6- Moderado",N25)))</formula>
    </cfRule>
    <cfRule type="containsText" dxfId="2129" priority="90" operator="containsText" text="4- Moderado">
      <formula>NOT(ISERROR(SEARCH("4- Moderado",N25)))</formula>
    </cfRule>
    <cfRule type="containsText" dxfId="2128" priority="91" operator="containsText" text="3- Bajo">
      <formula>NOT(ISERROR(SEARCH("3- Bajo",N25)))</formula>
    </cfRule>
    <cfRule type="containsText" dxfId="2127" priority="92" operator="containsText" text="4- Bajo">
      <formula>NOT(ISERROR(SEARCH("4- Bajo",N25)))</formula>
    </cfRule>
    <cfRule type="containsText" dxfId="2126" priority="93" operator="containsText" text="1- Bajo">
      <formula>NOT(ISERROR(SEARCH("1- Bajo",N25)))</formula>
    </cfRule>
  </conditionalFormatting>
  <conditionalFormatting sqref="H25:H29">
    <cfRule type="containsText" dxfId="2125" priority="75" operator="containsText" text="Muy Alta">
      <formula>NOT(ISERROR(SEARCH("Muy Alta",H25)))</formula>
    </cfRule>
    <cfRule type="containsText" dxfId="2124" priority="76" operator="containsText" text="Alta">
      <formula>NOT(ISERROR(SEARCH("Alta",H25)))</formula>
    </cfRule>
    <cfRule type="containsText" dxfId="2123" priority="77" operator="containsText" text="Muy Alta">
      <formula>NOT(ISERROR(SEARCH("Muy Alta",H25)))</formula>
    </cfRule>
    <cfRule type="containsText" dxfId="2122" priority="82" operator="containsText" text="Muy Baja">
      <formula>NOT(ISERROR(SEARCH("Muy Baja",H25)))</formula>
    </cfRule>
    <cfRule type="containsText" dxfId="2121" priority="83" operator="containsText" text="Baja">
      <formula>NOT(ISERROR(SEARCH("Baja",H25)))</formula>
    </cfRule>
    <cfRule type="containsText" dxfId="2120" priority="84" operator="containsText" text="Media">
      <formula>NOT(ISERROR(SEARCH("Media",H25)))</formula>
    </cfRule>
    <cfRule type="containsText" dxfId="2119" priority="85" operator="containsText" text="Alta">
      <formula>NOT(ISERROR(SEARCH("Alta",H25)))</formula>
    </cfRule>
    <cfRule type="containsText" dxfId="2118" priority="87" operator="containsText" text="Muy Alta">
      <formula>NOT(ISERROR(SEARCH("Muy Alta",H25)))</formula>
    </cfRule>
  </conditionalFormatting>
  <conditionalFormatting sqref="I25:I29">
    <cfRule type="containsText" dxfId="2117" priority="78" operator="containsText" text="Catastrófico">
      <formula>NOT(ISERROR(SEARCH("Catastrófico",I25)))</formula>
    </cfRule>
    <cfRule type="containsText" dxfId="2116" priority="79" operator="containsText" text="Mayor">
      <formula>NOT(ISERROR(SEARCH("Mayor",I25)))</formula>
    </cfRule>
    <cfRule type="containsText" dxfId="2115" priority="80" operator="containsText" text="Menor">
      <formula>NOT(ISERROR(SEARCH("Menor",I25)))</formula>
    </cfRule>
    <cfRule type="containsText" dxfId="2114" priority="81" operator="containsText" text="Leve">
      <formula>NOT(ISERROR(SEARCH("Leve",I25)))</formula>
    </cfRule>
    <cfRule type="containsText" dxfId="2113" priority="86" operator="containsText" text="Moderado">
      <formula>NOT(ISERROR(SEARCH("Moderado",I25)))</formula>
    </cfRule>
  </conditionalFormatting>
  <conditionalFormatting sqref="K25:K29">
    <cfRule type="containsText" dxfId="2112" priority="73" operator="containsText" text="Media">
      <formula>NOT(ISERROR(SEARCH("Media",K25)))</formula>
    </cfRule>
  </conditionalFormatting>
  <conditionalFormatting sqref="L25:L29">
    <cfRule type="containsText" dxfId="2111" priority="72" operator="containsText" text="Moderado">
      <formula>NOT(ISERROR(SEARCH("Moderado",L25)))</formula>
    </cfRule>
  </conditionalFormatting>
  <conditionalFormatting sqref="J25:J29">
    <cfRule type="containsText" dxfId="2110" priority="71" operator="containsText" text="Moderado">
      <formula>NOT(ISERROR(SEARCH("Moderado",J25)))</formula>
    </cfRule>
  </conditionalFormatting>
  <conditionalFormatting sqref="J25:J29">
    <cfRule type="containsText" dxfId="2109" priority="69" operator="containsText" text="Bajo">
      <formula>NOT(ISERROR(SEARCH("Bajo",J25)))</formula>
    </cfRule>
    <cfRule type="containsText" dxfId="2108" priority="70" operator="containsText" text="Extremo">
      <formula>NOT(ISERROR(SEARCH("Extremo",J25)))</formula>
    </cfRule>
  </conditionalFormatting>
  <conditionalFormatting sqref="K25:K29">
    <cfRule type="containsText" dxfId="2107" priority="67" operator="containsText" text="Baja">
      <formula>NOT(ISERROR(SEARCH("Baja",K25)))</formula>
    </cfRule>
    <cfRule type="containsText" dxfId="2106" priority="68" operator="containsText" text="Muy Baja">
      <formula>NOT(ISERROR(SEARCH("Muy Baja",K25)))</formula>
    </cfRule>
  </conditionalFormatting>
  <conditionalFormatting sqref="K25:K29">
    <cfRule type="containsText" dxfId="2105" priority="65" operator="containsText" text="Muy Alta">
      <formula>NOT(ISERROR(SEARCH("Muy Alta",K25)))</formula>
    </cfRule>
    <cfRule type="containsText" dxfId="2104" priority="66" operator="containsText" text="Alta">
      <formula>NOT(ISERROR(SEARCH("Alta",K25)))</formula>
    </cfRule>
  </conditionalFormatting>
  <conditionalFormatting sqref="L25:L29">
    <cfRule type="containsText" dxfId="2103" priority="61" operator="containsText" text="Catastrófico">
      <formula>NOT(ISERROR(SEARCH("Catastrófico",L25)))</formula>
    </cfRule>
    <cfRule type="containsText" dxfId="2102" priority="62" operator="containsText" text="Mayor">
      <formula>NOT(ISERROR(SEARCH("Mayor",L25)))</formula>
    </cfRule>
    <cfRule type="containsText" dxfId="2101" priority="63" operator="containsText" text="Menor">
      <formula>NOT(ISERROR(SEARCH("Menor",L25)))</formula>
    </cfRule>
    <cfRule type="containsText" dxfId="2100" priority="64" operator="containsText" text="Leve">
      <formula>NOT(ISERROR(SEARCH("Leve",L25)))</formula>
    </cfRule>
  </conditionalFormatting>
  <conditionalFormatting sqref="B10 B15 B20 B25 B30 B35 B40 B45 B50 B55">
    <cfRule type="containsText" dxfId="2099" priority="1" operator="containsText" text="3- Moderado">
      <formula>NOT(ISERROR(SEARCH("3- Moderado",B10)))</formula>
    </cfRule>
    <cfRule type="containsText" dxfId="2098" priority="2" operator="containsText" text="6- Moderado">
      <formula>NOT(ISERROR(SEARCH("6- Moderado",B10)))</formula>
    </cfRule>
    <cfRule type="containsText" dxfId="2097" priority="3" operator="containsText" text="4- Moderado">
      <formula>NOT(ISERROR(SEARCH("4- Moderado",B10)))</formula>
    </cfRule>
    <cfRule type="containsText" dxfId="2096" priority="4" operator="containsText" text="3- Bajo">
      <formula>NOT(ISERROR(SEARCH("3- Bajo",B10)))</formula>
    </cfRule>
    <cfRule type="containsText" dxfId="2095" priority="5" operator="containsText" text="4- Bajo">
      <formula>NOT(ISERROR(SEARCH("4- Bajo",B10)))</formula>
    </cfRule>
    <cfRule type="containsText" dxfId="2094" priority="6" operator="containsText" text="1- Bajo">
      <formula>NOT(ISERROR(SEARCH("1- Bajo",B10)))</formula>
    </cfRule>
  </conditionalFormatting>
  <dataValidations count="7">
    <dataValidation allowBlank="1" showInputMessage="1" showErrorMessage="1" prompt="Seleccionar el tipo de riesgo teniendo en cuenta que  factor organizaconal afecta. Ver explicacion en hoja " sqref="E8" xr:uid="{55C216A0-BAF6-4619-9B7A-6FCB273E5DB0}"/>
    <dataValidation allowBlank="1" showInputMessage="1" showErrorMessage="1" prompt="Registrar qué factor  que ocasina el riesgo: un facot identtficado el contexto._x000a_O  personas, recursos, estilo de direccion , factores externos, , codiciones ambientales" sqref="F8:G8" xr:uid="{F5853A56-E5B8-48DB-9561-6D8363E346B3}"/>
    <dataValidation allowBlank="1" showInputMessage="1" showErrorMessage="1" prompt="Que tan factible es que materialize el riesgo?" sqref="H8" xr:uid="{CAF509D3-ACAE-4C82-9CFC-E68B9DDE8952}"/>
    <dataValidation allowBlank="1" showInputMessage="1" showErrorMessage="1" prompt="El grado de afectación puede ser " sqref="I8" xr:uid="{3C75E6FA-FA43-4049-B41E-43D1DCCC67F9}"/>
    <dataValidation allowBlank="1" showInputMessage="1" showErrorMessage="1" prompt="Describir las actividades que se van a desarrollar para el proyecto" sqref="O7" xr:uid="{8827366B-317B-4C4C-A400-FC0BD30E14D6}"/>
    <dataValidation allowBlank="1" showInputMessage="1" showErrorMessage="1" prompt="Seleccionar si el responsable es el responsable de las acciones es el nivel central" sqref="P7:P8" xr:uid="{B4A50BA5-1032-48E6-B32E-5F758E08A081}"/>
    <dataValidation allowBlank="1" showInputMessage="1" showErrorMessage="1" prompt="seleccionar si el responsable de ejecutar las acciones es el nivel central" sqref="Q8:R8" xr:uid="{D02FA942-41DB-44B5-977D-E13AA9F785E4}"/>
  </dataValidation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9E9E8-230E-412E-9963-83D243683E0E}">
  <sheetPr>
    <tabColor rgb="FF00B050"/>
  </sheetPr>
  <dimension ref="A1:JS59"/>
  <sheetViews>
    <sheetView topLeftCell="A46" zoomScale="71" zoomScaleNormal="71" workbookViewId="0">
      <selection activeCell="B10" sqref="B10:B14"/>
    </sheetView>
  </sheetViews>
  <sheetFormatPr baseColWidth="10" defaultColWidth="11.42578125" defaultRowHeight="15" x14ac:dyDescent="0.25"/>
  <cols>
    <col min="1" max="2" width="18.42578125" style="82" customWidth="1"/>
    <col min="3" max="3" width="15.5703125" customWidth="1"/>
    <col min="4" max="4" width="27.5703125" style="82" customWidth="1"/>
    <col min="5" max="5" width="18" style="265" customWidth="1"/>
    <col min="6" max="6" width="40.140625" customWidth="1"/>
    <col min="7" max="7" width="20.42578125" customWidth="1"/>
    <col min="8" max="8" width="10.42578125" style="266" customWidth="1"/>
    <col min="9" max="9" width="11.42578125" style="266" customWidth="1"/>
    <col min="10" max="10" width="10.140625" style="267" customWidth="1"/>
    <col min="11" max="11" width="11.42578125" style="266" customWidth="1"/>
    <col min="12" max="12" width="10.85546875" style="266" customWidth="1"/>
    <col min="13" max="13" width="18.28515625" style="266" bestFit="1" customWidth="1"/>
    <col min="14" max="14" width="18.28515625" bestFit="1" customWidth="1"/>
    <col min="15" max="15" width="32.85546875" customWidth="1"/>
    <col min="16" max="16" width="16.5703125" customWidth="1"/>
    <col min="17" max="18" width="14.28515625" customWidth="1"/>
    <col min="19" max="19" width="17.85546875" customWidth="1"/>
    <col min="20" max="20" width="15.140625" customWidth="1"/>
    <col min="21" max="21" width="16.140625" customWidth="1"/>
    <col min="22" max="177" width="11.42578125" style="7"/>
  </cols>
  <sheetData>
    <row r="1" spans="1:279" s="249" customFormat="1" ht="16.5" customHeight="1" x14ac:dyDescent="0.3">
      <c r="A1" s="377"/>
      <c r="B1" s="378"/>
      <c r="C1" s="378"/>
      <c r="D1" s="511" t="s">
        <v>551</v>
      </c>
      <c r="E1" s="511"/>
      <c r="F1" s="511"/>
      <c r="G1" s="511"/>
      <c r="H1" s="511"/>
      <c r="I1" s="511"/>
      <c r="J1" s="511"/>
      <c r="K1" s="511"/>
      <c r="L1" s="511"/>
      <c r="M1" s="511"/>
      <c r="N1" s="511"/>
      <c r="O1" s="511"/>
      <c r="P1" s="511"/>
      <c r="Q1" s="512"/>
      <c r="R1" s="270"/>
      <c r="S1" s="369" t="s">
        <v>67</v>
      </c>
      <c r="T1" s="369"/>
      <c r="U1" s="369"/>
      <c r="V1" s="248"/>
      <c r="W1" s="248"/>
      <c r="X1" s="248"/>
      <c r="Y1" s="248"/>
      <c r="Z1" s="248"/>
      <c r="AA1" s="248"/>
      <c r="AB1" s="248"/>
      <c r="AC1" s="248"/>
      <c r="AD1" s="248"/>
      <c r="AE1" s="248"/>
      <c r="AF1" s="248"/>
      <c r="AG1" s="248"/>
      <c r="AH1" s="248"/>
      <c r="AI1" s="248"/>
      <c r="AJ1" s="248"/>
      <c r="AK1" s="248"/>
      <c r="AL1" s="248"/>
      <c r="AM1" s="248"/>
      <c r="AN1" s="248"/>
      <c r="AO1" s="248"/>
      <c r="AP1" s="248"/>
      <c r="AQ1" s="248"/>
      <c r="AR1" s="248"/>
      <c r="AS1" s="248"/>
      <c r="AT1" s="248"/>
      <c r="AU1" s="248"/>
      <c r="AV1" s="248"/>
      <c r="AW1" s="248"/>
      <c r="AX1" s="248"/>
      <c r="AY1" s="248"/>
      <c r="AZ1" s="248"/>
      <c r="BA1" s="248"/>
      <c r="BB1" s="248"/>
      <c r="BC1" s="248"/>
      <c r="BD1" s="248"/>
      <c r="BE1" s="248"/>
      <c r="BF1" s="248"/>
      <c r="BG1" s="248"/>
      <c r="BH1" s="248"/>
      <c r="BI1" s="248"/>
      <c r="BJ1" s="248"/>
      <c r="BK1" s="248"/>
      <c r="BL1" s="248"/>
      <c r="BM1" s="248"/>
      <c r="BN1" s="248"/>
      <c r="BO1" s="248"/>
      <c r="BP1" s="248"/>
      <c r="BQ1" s="248"/>
      <c r="BR1" s="248"/>
      <c r="BS1" s="248"/>
      <c r="BT1" s="248"/>
      <c r="BU1" s="248"/>
      <c r="BV1" s="248"/>
      <c r="BW1" s="248"/>
      <c r="BX1" s="248"/>
      <c r="BY1" s="248"/>
      <c r="BZ1" s="248"/>
      <c r="CA1" s="248"/>
      <c r="CB1" s="248"/>
      <c r="CC1" s="248"/>
      <c r="CD1" s="248"/>
      <c r="CE1" s="248"/>
      <c r="CF1" s="248"/>
      <c r="CG1" s="248"/>
      <c r="CH1" s="248"/>
      <c r="CI1" s="248"/>
      <c r="CJ1" s="248"/>
      <c r="CK1" s="248"/>
      <c r="CL1" s="248"/>
      <c r="CM1" s="248"/>
      <c r="CN1" s="248"/>
      <c r="CO1" s="248"/>
      <c r="CP1" s="248"/>
      <c r="CQ1" s="248"/>
      <c r="CR1" s="248"/>
      <c r="CS1" s="248"/>
      <c r="CT1" s="248"/>
      <c r="CU1" s="248"/>
      <c r="CV1" s="248"/>
      <c r="CW1" s="248"/>
      <c r="CX1" s="248"/>
      <c r="CY1" s="248"/>
      <c r="CZ1" s="248"/>
      <c r="DA1" s="248"/>
      <c r="DB1" s="248"/>
      <c r="DC1" s="248"/>
      <c r="DD1" s="248"/>
      <c r="DE1" s="248"/>
      <c r="DF1" s="248"/>
      <c r="DG1" s="248"/>
      <c r="DH1" s="248"/>
      <c r="DI1" s="248"/>
      <c r="DJ1" s="248"/>
      <c r="DK1" s="248"/>
      <c r="DL1" s="248"/>
      <c r="DM1" s="248"/>
      <c r="DN1" s="248"/>
      <c r="DO1" s="248"/>
      <c r="DP1" s="248"/>
      <c r="DQ1" s="248"/>
      <c r="DR1" s="248"/>
      <c r="DS1" s="248"/>
      <c r="DT1" s="248"/>
      <c r="DU1" s="248"/>
      <c r="DV1" s="248"/>
      <c r="DW1" s="248"/>
      <c r="DX1" s="248"/>
      <c r="DY1" s="248"/>
      <c r="DZ1" s="248"/>
      <c r="EA1" s="248"/>
      <c r="EB1" s="248"/>
      <c r="EC1" s="248"/>
      <c r="ED1" s="248"/>
      <c r="EE1" s="248"/>
      <c r="EF1" s="248"/>
      <c r="EG1" s="248"/>
      <c r="EH1" s="248"/>
      <c r="EI1" s="248"/>
      <c r="EJ1" s="248"/>
      <c r="EK1" s="248"/>
      <c r="EL1" s="248"/>
      <c r="EM1" s="248"/>
      <c r="EN1" s="248"/>
      <c r="EO1" s="248"/>
      <c r="EP1" s="248"/>
      <c r="EQ1" s="248"/>
      <c r="ER1" s="248"/>
      <c r="ES1" s="248"/>
      <c r="ET1" s="248"/>
      <c r="EU1" s="248"/>
      <c r="EV1" s="248"/>
      <c r="EW1" s="248"/>
      <c r="EX1" s="248"/>
      <c r="EY1" s="248"/>
      <c r="EZ1" s="248"/>
      <c r="FA1" s="248"/>
      <c r="FB1" s="248"/>
      <c r="FC1" s="248"/>
      <c r="FD1" s="248"/>
      <c r="FE1" s="248"/>
      <c r="FF1" s="248"/>
      <c r="FG1" s="248"/>
      <c r="FH1" s="248"/>
      <c r="FI1" s="248"/>
      <c r="FJ1" s="248"/>
      <c r="FK1" s="248"/>
      <c r="FL1" s="248"/>
      <c r="FM1" s="248"/>
      <c r="FN1" s="248"/>
      <c r="FO1" s="248"/>
      <c r="FP1" s="248"/>
      <c r="FQ1" s="248"/>
      <c r="FR1" s="248"/>
      <c r="FS1" s="248"/>
      <c r="FT1" s="248"/>
      <c r="FU1" s="248"/>
      <c r="FV1" s="248"/>
      <c r="FW1" s="248"/>
      <c r="FX1" s="248"/>
      <c r="FY1" s="248"/>
      <c r="FZ1" s="248"/>
      <c r="GA1" s="248"/>
      <c r="GB1" s="248"/>
      <c r="GC1" s="248"/>
      <c r="GD1" s="248"/>
      <c r="GE1" s="248"/>
      <c r="GF1" s="248"/>
      <c r="GG1" s="248"/>
      <c r="GH1" s="248"/>
      <c r="GI1" s="248"/>
      <c r="GJ1" s="248"/>
      <c r="GK1" s="248"/>
      <c r="GL1" s="248"/>
      <c r="GM1" s="248"/>
      <c r="GN1" s="248"/>
      <c r="GO1" s="248"/>
      <c r="GP1" s="248"/>
      <c r="GQ1" s="248"/>
      <c r="GR1" s="248"/>
      <c r="GS1" s="248"/>
      <c r="GT1" s="248"/>
      <c r="GU1" s="248"/>
      <c r="GV1" s="248"/>
      <c r="GW1" s="248"/>
      <c r="GX1" s="248"/>
      <c r="GY1" s="248"/>
      <c r="GZ1" s="248"/>
      <c r="HA1" s="248"/>
      <c r="HB1" s="248"/>
      <c r="HC1" s="248"/>
      <c r="HD1" s="248"/>
      <c r="HE1" s="248"/>
      <c r="HF1" s="248"/>
      <c r="HG1" s="248"/>
      <c r="HH1" s="248"/>
      <c r="HI1" s="248"/>
      <c r="HJ1" s="248"/>
      <c r="HK1" s="248"/>
      <c r="HL1" s="248"/>
      <c r="HM1" s="248"/>
      <c r="HN1" s="248"/>
      <c r="HO1" s="248"/>
      <c r="HP1" s="248"/>
      <c r="HQ1" s="248"/>
      <c r="HR1" s="248"/>
      <c r="HS1" s="248"/>
      <c r="HT1" s="248"/>
      <c r="HU1" s="248"/>
      <c r="HV1" s="248"/>
      <c r="HW1" s="248"/>
      <c r="HX1" s="248"/>
      <c r="HY1" s="248"/>
      <c r="HZ1" s="248"/>
      <c r="IA1" s="248"/>
      <c r="IB1" s="248"/>
      <c r="IC1" s="248"/>
      <c r="ID1" s="248"/>
      <c r="IE1" s="248"/>
      <c r="IF1" s="248"/>
      <c r="IG1" s="248"/>
      <c r="IH1" s="248"/>
      <c r="II1" s="248"/>
      <c r="IJ1" s="248"/>
      <c r="IK1" s="248"/>
      <c r="IL1" s="248"/>
      <c r="IM1" s="248"/>
      <c r="IN1" s="248"/>
      <c r="IO1" s="248"/>
      <c r="IP1" s="248"/>
      <c r="IQ1" s="248"/>
      <c r="IR1" s="248"/>
      <c r="IS1" s="248"/>
      <c r="IT1" s="248"/>
      <c r="IU1" s="248"/>
      <c r="IV1" s="248"/>
      <c r="IW1" s="248"/>
      <c r="IX1" s="248"/>
      <c r="IY1" s="248"/>
      <c r="IZ1" s="248"/>
      <c r="JA1" s="248"/>
      <c r="JB1" s="248"/>
      <c r="JC1" s="248"/>
      <c r="JD1" s="248"/>
      <c r="JE1" s="248"/>
      <c r="JF1" s="248"/>
      <c r="JG1" s="248"/>
      <c r="JH1" s="248"/>
      <c r="JI1" s="248"/>
      <c r="JJ1" s="248"/>
      <c r="JK1" s="248"/>
      <c r="JL1" s="248"/>
      <c r="JM1" s="248"/>
      <c r="JN1" s="248"/>
      <c r="JO1" s="248"/>
      <c r="JP1" s="248"/>
      <c r="JQ1" s="248"/>
      <c r="JR1" s="248"/>
      <c r="JS1" s="248"/>
    </row>
    <row r="2" spans="1:279" s="249" customFormat="1" ht="39.75" customHeight="1" x14ac:dyDescent="0.3">
      <c r="A2" s="379"/>
      <c r="B2" s="380"/>
      <c r="C2" s="380"/>
      <c r="D2" s="513"/>
      <c r="E2" s="513"/>
      <c r="F2" s="513"/>
      <c r="G2" s="513"/>
      <c r="H2" s="513"/>
      <c r="I2" s="513"/>
      <c r="J2" s="513"/>
      <c r="K2" s="513"/>
      <c r="L2" s="513"/>
      <c r="M2" s="513"/>
      <c r="N2" s="513"/>
      <c r="O2" s="513"/>
      <c r="P2" s="513"/>
      <c r="Q2" s="514"/>
      <c r="R2" s="270"/>
      <c r="S2" s="369"/>
      <c r="T2" s="369"/>
      <c r="U2" s="369"/>
      <c r="V2" s="248"/>
      <c r="W2" s="248"/>
      <c r="X2" s="248"/>
      <c r="Y2" s="248"/>
      <c r="Z2" s="248"/>
      <c r="AA2" s="248"/>
      <c r="AB2" s="248"/>
      <c r="AC2" s="248"/>
      <c r="AD2" s="248"/>
      <c r="AE2" s="248"/>
      <c r="AF2" s="248"/>
      <c r="AG2" s="248"/>
      <c r="AH2" s="248"/>
      <c r="AI2" s="248"/>
      <c r="AJ2" s="248"/>
      <c r="AK2" s="248"/>
      <c r="AL2" s="248"/>
      <c r="AM2" s="248"/>
      <c r="AN2" s="248"/>
      <c r="AO2" s="248"/>
      <c r="AP2" s="248"/>
      <c r="AQ2" s="248"/>
      <c r="AR2" s="248"/>
      <c r="AS2" s="248"/>
      <c r="AT2" s="248"/>
      <c r="AU2" s="248"/>
      <c r="AV2" s="248"/>
      <c r="AW2" s="248"/>
      <c r="AX2" s="248"/>
      <c r="AY2" s="248"/>
      <c r="AZ2" s="248"/>
      <c r="BA2" s="248"/>
      <c r="BB2" s="248"/>
      <c r="BC2" s="248"/>
      <c r="BD2" s="248"/>
      <c r="BE2" s="248"/>
      <c r="BF2" s="248"/>
      <c r="BG2" s="248"/>
      <c r="BH2" s="248"/>
      <c r="BI2" s="248"/>
      <c r="BJ2" s="248"/>
      <c r="BK2" s="248"/>
      <c r="BL2" s="248"/>
      <c r="BM2" s="248"/>
      <c r="BN2" s="248"/>
      <c r="BO2" s="248"/>
      <c r="BP2" s="248"/>
      <c r="BQ2" s="248"/>
      <c r="BR2" s="248"/>
      <c r="BS2" s="248"/>
      <c r="BT2" s="248"/>
      <c r="BU2" s="248"/>
      <c r="BV2" s="248"/>
      <c r="BW2" s="248"/>
      <c r="BX2" s="248"/>
      <c r="BY2" s="248"/>
      <c r="BZ2" s="248"/>
      <c r="CA2" s="248"/>
      <c r="CB2" s="248"/>
      <c r="CC2" s="248"/>
      <c r="CD2" s="248"/>
      <c r="CE2" s="248"/>
      <c r="CF2" s="248"/>
      <c r="CG2" s="248"/>
      <c r="CH2" s="248"/>
      <c r="CI2" s="248"/>
      <c r="CJ2" s="248"/>
      <c r="CK2" s="248"/>
      <c r="CL2" s="248"/>
      <c r="CM2" s="248"/>
      <c r="CN2" s="248"/>
      <c r="CO2" s="248"/>
      <c r="CP2" s="248"/>
      <c r="CQ2" s="248"/>
      <c r="CR2" s="248"/>
      <c r="CS2" s="248"/>
      <c r="CT2" s="248"/>
      <c r="CU2" s="248"/>
      <c r="CV2" s="248"/>
      <c r="CW2" s="248"/>
      <c r="CX2" s="248"/>
      <c r="CY2" s="248"/>
      <c r="CZ2" s="248"/>
      <c r="DA2" s="248"/>
      <c r="DB2" s="248"/>
      <c r="DC2" s="248"/>
      <c r="DD2" s="248"/>
      <c r="DE2" s="248"/>
      <c r="DF2" s="248"/>
      <c r="DG2" s="248"/>
      <c r="DH2" s="248"/>
      <c r="DI2" s="248"/>
      <c r="DJ2" s="248"/>
      <c r="DK2" s="248"/>
      <c r="DL2" s="248"/>
      <c r="DM2" s="248"/>
      <c r="DN2" s="248"/>
      <c r="DO2" s="248"/>
      <c r="DP2" s="248"/>
      <c r="DQ2" s="248"/>
      <c r="DR2" s="248"/>
      <c r="DS2" s="248"/>
      <c r="DT2" s="248"/>
      <c r="DU2" s="248"/>
      <c r="DV2" s="248"/>
      <c r="DW2" s="248"/>
      <c r="DX2" s="248"/>
      <c r="DY2" s="248"/>
      <c r="DZ2" s="248"/>
      <c r="EA2" s="248"/>
      <c r="EB2" s="248"/>
      <c r="EC2" s="248"/>
      <c r="ED2" s="248"/>
      <c r="EE2" s="248"/>
      <c r="EF2" s="248"/>
      <c r="EG2" s="248"/>
      <c r="EH2" s="248"/>
      <c r="EI2" s="248"/>
      <c r="EJ2" s="248"/>
      <c r="EK2" s="248"/>
      <c r="EL2" s="248"/>
      <c r="EM2" s="248"/>
      <c r="EN2" s="248"/>
      <c r="EO2" s="248"/>
      <c r="EP2" s="248"/>
      <c r="EQ2" s="248"/>
      <c r="ER2" s="248"/>
      <c r="ES2" s="248"/>
      <c r="ET2" s="248"/>
      <c r="EU2" s="248"/>
      <c r="EV2" s="248"/>
      <c r="EW2" s="248"/>
      <c r="EX2" s="248"/>
      <c r="EY2" s="248"/>
      <c r="EZ2" s="248"/>
      <c r="FA2" s="248"/>
      <c r="FB2" s="248"/>
      <c r="FC2" s="248"/>
      <c r="FD2" s="248"/>
      <c r="FE2" s="248"/>
      <c r="FF2" s="248"/>
      <c r="FG2" s="248"/>
      <c r="FH2" s="248"/>
      <c r="FI2" s="248"/>
      <c r="FJ2" s="248"/>
      <c r="FK2" s="248"/>
      <c r="FL2" s="248"/>
      <c r="FM2" s="248"/>
      <c r="FN2" s="248"/>
      <c r="FO2" s="248"/>
      <c r="FP2" s="248"/>
      <c r="FQ2" s="248"/>
      <c r="FR2" s="248"/>
      <c r="FS2" s="248"/>
      <c r="FT2" s="248"/>
      <c r="FU2" s="248"/>
      <c r="FV2" s="248"/>
      <c r="FW2" s="248"/>
      <c r="FX2" s="248"/>
      <c r="FY2" s="248"/>
      <c r="FZ2" s="248"/>
      <c r="GA2" s="248"/>
      <c r="GB2" s="248"/>
      <c r="GC2" s="248"/>
      <c r="GD2" s="248"/>
      <c r="GE2" s="248"/>
      <c r="GF2" s="248"/>
      <c r="GG2" s="248"/>
      <c r="GH2" s="248"/>
      <c r="GI2" s="248"/>
      <c r="GJ2" s="248"/>
      <c r="GK2" s="248"/>
      <c r="GL2" s="248"/>
      <c r="GM2" s="248"/>
      <c r="GN2" s="248"/>
      <c r="GO2" s="248"/>
      <c r="GP2" s="248"/>
      <c r="GQ2" s="248"/>
      <c r="GR2" s="248"/>
      <c r="GS2" s="248"/>
      <c r="GT2" s="248"/>
      <c r="GU2" s="248"/>
      <c r="GV2" s="248"/>
      <c r="GW2" s="248"/>
      <c r="GX2" s="248"/>
      <c r="GY2" s="248"/>
      <c r="GZ2" s="248"/>
      <c r="HA2" s="248"/>
      <c r="HB2" s="248"/>
      <c r="HC2" s="248"/>
      <c r="HD2" s="248"/>
      <c r="HE2" s="248"/>
      <c r="HF2" s="248"/>
      <c r="HG2" s="248"/>
      <c r="HH2" s="248"/>
      <c r="HI2" s="248"/>
      <c r="HJ2" s="248"/>
      <c r="HK2" s="248"/>
      <c r="HL2" s="248"/>
      <c r="HM2" s="248"/>
      <c r="HN2" s="248"/>
      <c r="HO2" s="248"/>
      <c r="HP2" s="248"/>
      <c r="HQ2" s="248"/>
      <c r="HR2" s="248"/>
      <c r="HS2" s="248"/>
      <c r="HT2" s="248"/>
      <c r="HU2" s="248"/>
      <c r="HV2" s="248"/>
      <c r="HW2" s="248"/>
      <c r="HX2" s="248"/>
      <c r="HY2" s="248"/>
      <c r="HZ2" s="248"/>
      <c r="IA2" s="248"/>
      <c r="IB2" s="248"/>
      <c r="IC2" s="248"/>
      <c r="ID2" s="248"/>
      <c r="IE2" s="248"/>
      <c r="IF2" s="248"/>
      <c r="IG2" s="248"/>
      <c r="IH2" s="248"/>
      <c r="II2" s="248"/>
      <c r="IJ2" s="248"/>
      <c r="IK2" s="248"/>
      <c r="IL2" s="248"/>
      <c r="IM2" s="248"/>
      <c r="IN2" s="248"/>
      <c r="IO2" s="248"/>
      <c r="IP2" s="248"/>
      <c r="IQ2" s="248"/>
      <c r="IR2" s="248"/>
      <c r="IS2" s="248"/>
      <c r="IT2" s="248"/>
      <c r="IU2" s="248"/>
      <c r="IV2" s="248"/>
      <c r="IW2" s="248"/>
      <c r="IX2" s="248"/>
      <c r="IY2" s="248"/>
      <c r="IZ2" s="248"/>
      <c r="JA2" s="248"/>
      <c r="JB2" s="248"/>
      <c r="JC2" s="248"/>
      <c r="JD2" s="248"/>
      <c r="JE2" s="248"/>
      <c r="JF2" s="248"/>
      <c r="JG2" s="248"/>
      <c r="JH2" s="248"/>
      <c r="JI2" s="248"/>
      <c r="JJ2" s="248"/>
      <c r="JK2" s="248"/>
      <c r="JL2" s="248"/>
      <c r="JM2" s="248"/>
      <c r="JN2" s="248"/>
      <c r="JO2" s="248"/>
      <c r="JP2" s="248"/>
      <c r="JQ2" s="248"/>
      <c r="JR2" s="248"/>
      <c r="JS2" s="248"/>
    </row>
    <row r="3" spans="1:279" s="249" customFormat="1" ht="3" customHeight="1" x14ac:dyDescent="0.3">
      <c r="A3" s="2"/>
      <c r="B3" s="2"/>
      <c r="C3" s="268"/>
      <c r="D3" s="513"/>
      <c r="E3" s="513"/>
      <c r="F3" s="513"/>
      <c r="G3" s="513"/>
      <c r="H3" s="513"/>
      <c r="I3" s="513"/>
      <c r="J3" s="513"/>
      <c r="K3" s="513"/>
      <c r="L3" s="513"/>
      <c r="M3" s="513"/>
      <c r="N3" s="513"/>
      <c r="O3" s="513"/>
      <c r="P3" s="513"/>
      <c r="Q3" s="514"/>
      <c r="R3" s="270"/>
      <c r="S3" s="369"/>
      <c r="T3" s="369"/>
      <c r="U3" s="369"/>
      <c r="V3" s="248"/>
      <c r="W3" s="248"/>
      <c r="X3" s="248"/>
      <c r="Y3" s="248"/>
      <c r="Z3" s="248"/>
      <c r="AA3" s="248"/>
      <c r="AB3" s="248"/>
      <c r="AC3" s="248"/>
      <c r="AD3" s="248"/>
      <c r="AE3" s="248"/>
      <c r="AF3" s="248"/>
      <c r="AG3" s="248"/>
      <c r="AH3" s="248"/>
      <c r="AI3" s="248"/>
      <c r="AJ3" s="248"/>
      <c r="AK3" s="248"/>
      <c r="AL3" s="248"/>
      <c r="AM3" s="248"/>
      <c r="AN3" s="248"/>
      <c r="AO3" s="248"/>
      <c r="AP3" s="248"/>
      <c r="AQ3" s="248"/>
      <c r="AR3" s="248"/>
      <c r="AS3" s="248"/>
      <c r="AT3" s="248"/>
      <c r="AU3" s="248"/>
      <c r="AV3" s="248"/>
      <c r="AW3" s="248"/>
      <c r="AX3" s="248"/>
      <c r="AY3" s="248"/>
      <c r="AZ3" s="248"/>
      <c r="BA3" s="248"/>
      <c r="BB3" s="248"/>
      <c r="BC3" s="248"/>
      <c r="BD3" s="248"/>
      <c r="BE3" s="248"/>
      <c r="BF3" s="248"/>
      <c r="BG3" s="248"/>
      <c r="BH3" s="248"/>
      <c r="BI3" s="248"/>
      <c r="BJ3" s="248"/>
      <c r="BK3" s="248"/>
      <c r="BL3" s="248"/>
      <c r="BM3" s="248"/>
      <c r="BN3" s="248"/>
      <c r="BO3" s="248"/>
      <c r="BP3" s="248"/>
      <c r="BQ3" s="248"/>
      <c r="BR3" s="248"/>
      <c r="BS3" s="248"/>
      <c r="BT3" s="248"/>
      <c r="BU3" s="248"/>
      <c r="BV3" s="248"/>
      <c r="BW3" s="248"/>
      <c r="BX3" s="248"/>
      <c r="BY3" s="248"/>
      <c r="BZ3" s="248"/>
      <c r="CA3" s="248"/>
      <c r="CB3" s="248"/>
      <c r="CC3" s="248"/>
      <c r="CD3" s="248"/>
      <c r="CE3" s="248"/>
      <c r="CF3" s="248"/>
      <c r="CG3" s="248"/>
      <c r="CH3" s="248"/>
      <c r="CI3" s="248"/>
      <c r="CJ3" s="248"/>
      <c r="CK3" s="248"/>
      <c r="CL3" s="248"/>
      <c r="CM3" s="248"/>
      <c r="CN3" s="248"/>
      <c r="CO3" s="248"/>
      <c r="CP3" s="248"/>
      <c r="CQ3" s="248"/>
      <c r="CR3" s="248"/>
      <c r="CS3" s="248"/>
      <c r="CT3" s="248"/>
      <c r="CU3" s="248"/>
      <c r="CV3" s="248"/>
      <c r="CW3" s="248"/>
      <c r="CX3" s="248"/>
      <c r="CY3" s="248"/>
      <c r="CZ3" s="248"/>
      <c r="DA3" s="248"/>
      <c r="DB3" s="248"/>
      <c r="DC3" s="248"/>
      <c r="DD3" s="248"/>
      <c r="DE3" s="248"/>
      <c r="DF3" s="248"/>
      <c r="DG3" s="248"/>
      <c r="DH3" s="248"/>
      <c r="DI3" s="248"/>
      <c r="DJ3" s="248"/>
      <c r="DK3" s="248"/>
      <c r="DL3" s="248"/>
      <c r="DM3" s="248"/>
      <c r="DN3" s="248"/>
      <c r="DO3" s="248"/>
      <c r="DP3" s="248"/>
      <c r="DQ3" s="248"/>
      <c r="DR3" s="248"/>
      <c r="DS3" s="248"/>
      <c r="DT3" s="248"/>
      <c r="DU3" s="248"/>
      <c r="DV3" s="248"/>
      <c r="DW3" s="248"/>
      <c r="DX3" s="248"/>
      <c r="DY3" s="248"/>
      <c r="DZ3" s="248"/>
      <c r="EA3" s="248"/>
      <c r="EB3" s="248"/>
      <c r="EC3" s="248"/>
      <c r="ED3" s="248"/>
      <c r="EE3" s="248"/>
      <c r="EF3" s="248"/>
      <c r="EG3" s="248"/>
      <c r="EH3" s="248"/>
      <c r="EI3" s="248"/>
      <c r="EJ3" s="248"/>
      <c r="EK3" s="248"/>
      <c r="EL3" s="248"/>
      <c r="EM3" s="248"/>
      <c r="EN3" s="248"/>
      <c r="EO3" s="248"/>
      <c r="EP3" s="248"/>
      <c r="EQ3" s="248"/>
      <c r="ER3" s="248"/>
      <c r="ES3" s="248"/>
      <c r="ET3" s="248"/>
      <c r="EU3" s="248"/>
      <c r="EV3" s="248"/>
      <c r="EW3" s="248"/>
      <c r="EX3" s="248"/>
      <c r="EY3" s="248"/>
      <c r="EZ3" s="248"/>
      <c r="FA3" s="248"/>
      <c r="FB3" s="248"/>
      <c r="FC3" s="248"/>
      <c r="FD3" s="248"/>
      <c r="FE3" s="248"/>
      <c r="FF3" s="248"/>
      <c r="FG3" s="248"/>
      <c r="FH3" s="248"/>
      <c r="FI3" s="248"/>
      <c r="FJ3" s="248"/>
      <c r="FK3" s="248"/>
      <c r="FL3" s="248"/>
      <c r="FM3" s="248"/>
      <c r="FN3" s="248"/>
      <c r="FO3" s="248"/>
      <c r="FP3" s="248"/>
      <c r="FQ3" s="248"/>
      <c r="FR3" s="248"/>
      <c r="FS3" s="248"/>
      <c r="FT3" s="248"/>
      <c r="FU3" s="248"/>
      <c r="FV3" s="248"/>
      <c r="FW3" s="248"/>
      <c r="FX3" s="248"/>
      <c r="FY3" s="248"/>
      <c r="FZ3" s="248"/>
      <c r="GA3" s="248"/>
      <c r="GB3" s="248"/>
      <c r="GC3" s="248"/>
      <c r="GD3" s="248"/>
      <c r="GE3" s="248"/>
      <c r="GF3" s="248"/>
      <c r="GG3" s="248"/>
      <c r="GH3" s="248"/>
      <c r="GI3" s="248"/>
      <c r="GJ3" s="248"/>
      <c r="GK3" s="248"/>
      <c r="GL3" s="248"/>
      <c r="GM3" s="248"/>
      <c r="GN3" s="248"/>
      <c r="GO3" s="248"/>
      <c r="GP3" s="248"/>
      <c r="GQ3" s="248"/>
      <c r="GR3" s="248"/>
      <c r="GS3" s="248"/>
      <c r="GT3" s="248"/>
      <c r="GU3" s="248"/>
      <c r="GV3" s="248"/>
      <c r="GW3" s="248"/>
      <c r="GX3" s="248"/>
      <c r="GY3" s="248"/>
      <c r="GZ3" s="248"/>
      <c r="HA3" s="248"/>
      <c r="HB3" s="248"/>
      <c r="HC3" s="248"/>
      <c r="HD3" s="248"/>
      <c r="HE3" s="248"/>
      <c r="HF3" s="248"/>
      <c r="HG3" s="248"/>
      <c r="HH3" s="248"/>
      <c r="HI3" s="248"/>
      <c r="HJ3" s="248"/>
      <c r="HK3" s="248"/>
      <c r="HL3" s="248"/>
      <c r="HM3" s="248"/>
      <c r="HN3" s="248"/>
      <c r="HO3" s="248"/>
      <c r="HP3" s="248"/>
      <c r="HQ3" s="248"/>
      <c r="HR3" s="248"/>
      <c r="HS3" s="248"/>
      <c r="HT3" s="248"/>
      <c r="HU3" s="248"/>
      <c r="HV3" s="248"/>
      <c r="HW3" s="248"/>
      <c r="HX3" s="248"/>
      <c r="HY3" s="248"/>
      <c r="HZ3" s="248"/>
      <c r="IA3" s="248"/>
      <c r="IB3" s="248"/>
      <c r="IC3" s="248"/>
      <c r="ID3" s="248"/>
      <c r="IE3" s="248"/>
      <c r="IF3" s="248"/>
      <c r="IG3" s="248"/>
      <c r="IH3" s="248"/>
      <c r="II3" s="248"/>
      <c r="IJ3" s="248"/>
      <c r="IK3" s="248"/>
      <c r="IL3" s="248"/>
      <c r="IM3" s="248"/>
      <c r="IN3" s="248"/>
      <c r="IO3" s="248"/>
      <c r="IP3" s="248"/>
      <c r="IQ3" s="248"/>
      <c r="IR3" s="248"/>
      <c r="IS3" s="248"/>
      <c r="IT3" s="248"/>
      <c r="IU3" s="248"/>
      <c r="IV3" s="248"/>
      <c r="IW3" s="248"/>
      <c r="IX3" s="248"/>
      <c r="IY3" s="248"/>
      <c r="IZ3" s="248"/>
      <c r="JA3" s="248"/>
      <c r="JB3" s="248"/>
      <c r="JC3" s="248"/>
      <c r="JD3" s="248"/>
      <c r="JE3" s="248"/>
      <c r="JF3" s="248"/>
      <c r="JG3" s="248"/>
      <c r="JH3" s="248"/>
      <c r="JI3" s="248"/>
      <c r="JJ3" s="248"/>
      <c r="JK3" s="248"/>
      <c r="JL3" s="248"/>
      <c r="JM3" s="248"/>
      <c r="JN3" s="248"/>
      <c r="JO3" s="248"/>
      <c r="JP3" s="248"/>
      <c r="JQ3" s="248"/>
      <c r="JR3" s="248"/>
      <c r="JS3" s="248"/>
    </row>
    <row r="4" spans="1:279" s="249" customFormat="1" ht="41.25" customHeight="1" x14ac:dyDescent="0.3">
      <c r="A4" s="370" t="s">
        <v>0</v>
      </c>
      <c r="B4" s="371"/>
      <c r="C4" s="372"/>
      <c r="D4" s="373" t="str">
        <f>'Mapa Final'!D4</f>
        <v>Administración de Justicia</v>
      </c>
      <c r="E4" s="374"/>
      <c r="F4" s="374"/>
      <c r="G4" s="374"/>
      <c r="H4" s="374"/>
      <c r="I4" s="374"/>
      <c r="J4" s="374"/>
      <c r="K4" s="374"/>
      <c r="L4" s="374"/>
      <c r="M4" s="374"/>
      <c r="N4" s="375"/>
      <c r="O4" s="376"/>
      <c r="P4" s="376"/>
      <c r="Q4" s="376"/>
      <c r="R4" s="268"/>
      <c r="S4" s="1"/>
      <c r="T4" s="1"/>
      <c r="U4" s="1"/>
      <c r="V4" s="248"/>
      <c r="W4" s="248"/>
      <c r="X4" s="248"/>
      <c r="Y4" s="248"/>
      <c r="Z4" s="248"/>
      <c r="AA4" s="248"/>
      <c r="AB4" s="248"/>
      <c r="AC4" s="248"/>
      <c r="AD4" s="248"/>
      <c r="AE4" s="248"/>
      <c r="AF4" s="248"/>
      <c r="AG4" s="248"/>
      <c r="AH4" s="248"/>
      <c r="AI4" s="248"/>
      <c r="AJ4" s="248"/>
      <c r="AK4" s="248"/>
      <c r="AL4" s="248"/>
      <c r="AM4" s="248"/>
      <c r="AN4" s="248"/>
      <c r="AO4" s="248"/>
      <c r="AP4" s="248"/>
      <c r="AQ4" s="248"/>
      <c r="AR4" s="248"/>
      <c r="AS4" s="248"/>
      <c r="AT4" s="248"/>
      <c r="AU4" s="248"/>
      <c r="AV4" s="248"/>
      <c r="AW4" s="248"/>
      <c r="AX4" s="248"/>
      <c r="AY4" s="248"/>
      <c r="AZ4" s="248"/>
      <c r="BA4" s="248"/>
      <c r="BB4" s="248"/>
      <c r="BC4" s="248"/>
      <c r="BD4" s="248"/>
      <c r="BE4" s="248"/>
      <c r="BF4" s="248"/>
      <c r="BG4" s="248"/>
      <c r="BH4" s="248"/>
      <c r="BI4" s="248"/>
      <c r="BJ4" s="248"/>
      <c r="BK4" s="248"/>
      <c r="BL4" s="248"/>
      <c r="BM4" s="248"/>
      <c r="BN4" s="248"/>
      <c r="BO4" s="248"/>
      <c r="BP4" s="248"/>
      <c r="BQ4" s="248"/>
      <c r="BR4" s="248"/>
      <c r="BS4" s="248"/>
      <c r="BT4" s="248"/>
      <c r="BU4" s="248"/>
      <c r="BV4" s="248"/>
      <c r="BW4" s="248"/>
      <c r="BX4" s="248"/>
      <c r="BY4" s="248"/>
      <c r="BZ4" s="248"/>
      <c r="CA4" s="248"/>
      <c r="CB4" s="248"/>
      <c r="CC4" s="248"/>
      <c r="CD4" s="248"/>
      <c r="CE4" s="248"/>
      <c r="CF4" s="248"/>
      <c r="CG4" s="248"/>
      <c r="CH4" s="248"/>
      <c r="CI4" s="248"/>
      <c r="CJ4" s="248"/>
      <c r="CK4" s="248"/>
      <c r="CL4" s="248"/>
      <c r="CM4" s="248"/>
      <c r="CN4" s="248"/>
      <c r="CO4" s="248"/>
      <c r="CP4" s="248"/>
      <c r="CQ4" s="248"/>
      <c r="CR4" s="248"/>
      <c r="CS4" s="248"/>
      <c r="CT4" s="248"/>
      <c r="CU4" s="248"/>
      <c r="CV4" s="248"/>
      <c r="CW4" s="248"/>
      <c r="CX4" s="248"/>
      <c r="CY4" s="248"/>
      <c r="CZ4" s="248"/>
      <c r="DA4" s="248"/>
      <c r="DB4" s="248"/>
      <c r="DC4" s="248"/>
      <c r="DD4" s="248"/>
      <c r="DE4" s="248"/>
      <c r="DF4" s="248"/>
      <c r="DG4" s="248"/>
      <c r="DH4" s="248"/>
      <c r="DI4" s="248"/>
      <c r="DJ4" s="248"/>
      <c r="DK4" s="248"/>
      <c r="DL4" s="248"/>
      <c r="DM4" s="248"/>
      <c r="DN4" s="248"/>
      <c r="DO4" s="248"/>
      <c r="DP4" s="248"/>
      <c r="DQ4" s="248"/>
      <c r="DR4" s="248"/>
      <c r="DS4" s="248"/>
      <c r="DT4" s="248"/>
      <c r="DU4" s="248"/>
      <c r="DV4" s="248"/>
      <c r="DW4" s="248"/>
      <c r="DX4" s="248"/>
      <c r="DY4" s="248"/>
      <c r="DZ4" s="248"/>
      <c r="EA4" s="248"/>
      <c r="EB4" s="248"/>
      <c r="EC4" s="248"/>
      <c r="ED4" s="248"/>
      <c r="EE4" s="248"/>
      <c r="EF4" s="248"/>
      <c r="EG4" s="248"/>
      <c r="EH4" s="248"/>
      <c r="EI4" s="248"/>
      <c r="EJ4" s="248"/>
      <c r="EK4" s="248"/>
      <c r="EL4" s="248"/>
      <c r="EM4" s="248"/>
      <c r="EN4" s="248"/>
      <c r="EO4" s="248"/>
      <c r="EP4" s="248"/>
      <c r="EQ4" s="248"/>
      <c r="ER4" s="248"/>
      <c r="ES4" s="248"/>
      <c r="ET4" s="248"/>
      <c r="EU4" s="248"/>
      <c r="EV4" s="248"/>
      <c r="EW4" s="248"/>
      <c r="EX4" s="248"/>
      <c r="EY4" s="248"/>
      <c r="EZ4" s="248"/>
      <c r="FA4" s="248"/>
      <c r="FB4" s="248"/>
      <c r="FC4" s="248"/>
      <c r="FD4" s="248"/>
      <c r="FE4" s="248"/>
      <c r="FF4" s="248"/>
      <c r="FG4" s="248"/>
      <c r="FH4" s="248"/>
      <c r="FI4" s="248"/>
      <c r="FJ4" s="248"/>
      <c r="FK4" s="248"/>
      <c r="FL4" s="248"/>
      <c r="FM4" s="248"/>
      <c r="FN4" s="248"/>
      <c r="FO4" s="248"/>
      <c r="FP4" s="248"/>
      <c r="FQ4" s="248"/>
      <c r="FR4" s="248"/>
      <c r="FS4" s="248"/>
      <c r="FT4" s="248"/>
      <c r="FU4" s="248"/>
      <c r="FV4" s="248"/>
      <c r="FW4" s="248"/>
      <c r="FX4" s="248"/>
      <c r="FY4" s="248"/>
      <c r="FZ4" s="248"/>
      <c r="GA4" s="248"/>
      <c r="GB4" s="248"/>
      <c r="GC4" s="248"/>
      <c r="GD4" s="248"/>
      <c r="GE4" s="248"/>
      <c r="GF4" s="248"/>
      <c r="GG4" s="248"/>
      <c r="GH4" s="248"/>
      <c r="GI4" s="248"/>
      <c r="GJ4" s="248"/>
      <c r="GK4" s="248"/>
      <c r="GL4" s="248"/>
      <c r="GM4" s="248"/>
      <c r="GN4" s="248"/>
      <c r="GO4" s="248"/>
      <c r="GP4" s="248"/>
      <c r="GQ4" s="248"/>
      <c r="GR4" s="248"/>
      <c r="GS4" s="248"/>
      <c r="GT4" s="248"/>
      <c r="GU4" s="248"/>
      <c r="GV4" s="248"/>
      <c r="GW4" s="248"/>
      <c r="GX4" s="248"/>
      <c r="GY4" s="248"/>
      <c r="GZ4" s="248"/>
      <c r="HA4" s="248"/>
      <c r="HB4" s="248"/>
      <c r="HC4" s="248"/>
      <c r="HD4" s="248"/>
      <c r="HE4" s="248"/>
      <c r="HF4" s="248"/>
      <c r="HG4" s="248"/>
      <c r="HH4" s="248"/>
      <c r="HI4" s="248"/>
      <c r="HJ4" s="248"/>
      <c r="HK4" s="248"/>
      <c r="HL4" s="248"/>
      <c r="HM4" s="248"/>
      <c r="HN4" s="248"/>
      <c r="HO4" s="248"/>
      <c r="HP4" s="248"/>
      <c r="HQ4" s="248"/>
      <c r="HR4" s="248"/>
      <c r="HS4" s="248"/>
      <c r="HT4" s="248"/>
      <c r="HU4" s="248"/>
      <c r="HV4" s="248"/>
      <c r="HW4" s="248"/>
      <c r="HX4" s="248"/>
      <c r="HY4" s="248"/>
      <c r="HZ4" s="248"/>
      <c r="IA4" s="248"/>
      <c r="IB4" s="248"/>
      <c r="IC4" s="248"/>
      <c r="ID4" s="248"/>
      <c r="IE4" s="248"/>
      <c r="IF4" s="248"/>
      <c r="IG4" s="248"/>
      <c r="IH4" s="248"/>
      <c r="II4" s="248"/>
      <c r="IJ4" s="248"/>
      <c r="IK4" s="248"/>
      <c r="IL4" s="248"/>
      <c r="IM4" s="248"/>
      <c r="IN4" s="248"/>
      <c r="IO4" s="248"/>
      <c r="IP4" s="248"/>
      <c r="IQ4" s="248"/>
      <c r="IR4" s="248"/>
      <c r="IS4" s="248"/>
      <c r="IT4" s="248"/>
      <c r="IU4" s="248"/>
      <c r="IV4" s="248"/>
      <c r="IW4" s="248"/>
      <c r="IX4" s="248"/>
      <c r="IY4" s="248"/>
      <c r="IZ4" s="248"/>
      <c r="JA4" s="248"/>
      <c r="JB4" s="248"/>
      <c r="JC4" s="248"/>
      <c r="JD4" s="248"/>
      <c r="JE4" s="248"/>
      <c r="JF4" s="248"/>
      <c r="JG4" s="248"/>
      <c r="JH4" s="248"/>
      <c r="JI4" s="248"/>
      <c r="JJ4" s="248"/>
      <c r="JK4" s="248"/>
      <c r="JL4" s="248"/>
      <c r="JM4" s="248"/>
      <c r="JN4" s="248"/>
      <c r="JO4" s="248"/>
      <c r="JP4" s="248"/>
      <c r="JQ4" s="248"/>
      <c r="JR4" s="248"/>
      <c r="JS4" s="248"/>
    </row>
    <row r="5" spans="1:279" s="249" customFormat="1" ht="52.5" customHeight="1" x14ac:dyDescent="0.3">
      <c r="A5" s="370" t="s">
        <v>1</v>
      </c>
      <c r="B5" s="371"/>
      <c r="C5" s="372"/>
      <c r="D5" s="381" t="str">
        <f>'Mapa Final'!D5</f>
        <v>Administrar justicia dirigiendo la actuación procesal, hacia la emisión de una decisión de carácter definitivo mediante la aplicación de la normatividad vigente.</v>
      </c>
      <c r="E5" s="382"/>
      <c r="F5" s="382"/>
      <c r="G5" s="382"/>
      <c r="H5" s="382"/>
      <c r="I5" s="382"/>
      <c r="J5" s="382"/>
      <c r="K5" s="382"/>
      <c r="L5" s="382"/>
      <c r="M5" s="382"/>
      <c r="N5" s="383"/>
      <c r="O5" s="1"/>
      <c r="P5" s="1"/>
      <c r="Q5" s="1"/>
      <c r="R5" s="1"/>
      <c r="S5" s="1"/>
      <c r="T5" s="1"/>
      <c r="U5" s="1"/>
      <c r="V5" s="248"/>
      <c r="W5" s="248"/>
      <c r="X5" s="248"/>
      <c r="Y5" s="248"/>
      <c r="Z5" s="248"/>
      <c r="AA5" s="248"/>
      <c r="AB5" s="248"/>
      <c r="AC5" s="248"/>
      <c r="AD5" s="248"/>
      <c r="AE5" s="248"/>
      <c r="AF5" s="248"/>
      <c r="AG5" s="248"/>
      <c r="AH5" s="248"/>
      <c r="AI5" s="248"/>
      <c r="AJ5" s="248"/>
      <c r="AK5" s="248"/>
      <c r="AL5" s="248"/>
      <c r="AM5" s="248"/>
      <c r="AN5" s="248"/>
      <c r="AO5" s="248"/>
      <c r="AP5" s="248"/>
      <c r="AQ5" s="248"/>
      <c r="AR5" s="248"/>
      <c r="AS5" s="248"/>
      <c r="AT5" s="248"/>
      <c r="AU5" s="248"/>
      <c r="AV5" s="248"/>
      <c r="AW5" s="248"/>
      <c r="AX5" s="248"/>
      <c r="AY5" s="248"/>
      <c r="AZ5" s="248"/>
      <c r="BA5" s="248"/>
      <c r="BB5" s="248"/>
      <c r="BC5" s="248"/>
      <c r="BD5" s="248"/>
      <c r="BE5" s="248"/>
      <c r="BF5" s="248"/>
      <c r="BG5" s="248"/>
      <c r="BH5" s="248"/>
      <c r="BI5" s="248"/>
      <c r="BJ5" s="248"/>
      <c r="BK5" s="248"/>
      <c r="BL5" s="248"/>
      <c r="BM5" s="248"/>
      <c r="BN5" s="248"/>
      <c r="BO5" s="248"/>
      <c r="BP5" s="248"/>
      <c r="BQ5" s="248"/>
      <c r="BR5" s="248"/>
      <c r="BS5" s="248"/>
      <c r="BT5" s="248"/>
      <c r="BU5" s="248"/>
      <c r="BV5" s="248"/>
      <c r="BW5" s="248"/>
      <c r="BX5" s="248"/>
      <c r="BY5" s="248"/>
      <c r="BZ5" s="248"/>
      <c r="CA5" s="248"/>
      <c r="CB5" s="248"/>
      <c r="CC5" s="248"/>
      <c r="CD5" s="248"/>
      <c r="CE5" s="248"/>
      <c r="CF5" s="248"/>
      <c r="CG5" s="248"/>
      <c r="CH5" s="248"/>
      <c r="CI5" s="248"/>
      <c r="CJ5" s="248"/>
      <c r="CK5" s="248"/>
      <c r="CL5" s="248"/>
      <c r="CM5" s="248"/>
      <c r="CN5" s="248"/>
      <c r="CO5" s="248"/>
      <c r="CP5" s="248"/>
      <c r="CQ5" s="248"/>
      <c r="CR5" s="248"/>
      <c r="CS5" s="248"/>
      <c r="CT5" s="248"/>
      <c r="CU5" s="248"/>
      <c r="CV5" s="248"/>
      <c r="CW5" s="248"/>
      <c r="CX5" s="248"/>
      <c r="CY5" s="248"/>
      <c r="CZ5" s="248"/>
      <c r="DA5" s="248"/>
      <c r="DB5" s="248"/>
      <c r="DC5" s="248"/>
      <c r="DD5" s="248"/>
      <c r="DE5" s="248"/>
      <c r="DF5" s="248"/>
      <c r="DG5" s="248"/>
      <c r="DH5" s="248"/>
      <c r="DI5" s="248"/>
      <c r="DJ5" s="248"/>
      <c r="DK5" s="248"/>
      <c r="DL5" s="248"/>
      <c r="DM5" s="248"/>
      <c r="DN5" s="248"/>
      <c r="DO5" s="248"/>
      <c r="DP5" s="248"/>
      <c r="DQ5" s="248"/>
      <c r="DR5" s="248"/>
      <c r="DS5" s="248"/>
      <c r="DT5" s="248"/>
      <c r="DU5" s="248"/>
      <c r="DV5" s="248"/>
      <c r="DW5" s="248"/>
      <c r="DX5" s="248"/>
      <c r="DY5" s="248"/>
      <c r="DZ5" s="248"/>
      <c r="EA5" s="248"/>
      <c r="EB5" s="248"/>
      <c r="EC5" s="248"/>
      <c r="ED5" s="248"/>
      <c r="EE5" s="248"/>
      <c r="EF5" s="248"/>
      <c r="EG5" s="248"/>
      <c r="EH5" s="248"/>
      <c r="EI5" s="248"/>
      <c r="EJ5" s="248"/>
      <c r="EK5" s="248"/>
      <c r="EL5" s="248"/>
      <c r="EM5" s="248"/>
      <c r="EN5" s="248"/>
      <c r="EO5" s="248"/>
      <c r="EP5" s="248"/>
      <c r="EQ5" s="248"/>
      <c r="ER5" s="248"/>
      <c r="ES5" s="248"/>
      <c r="ET5" s="248"/>
      <c r="EU5" s="248"/>
      <c r="EV5" s="248"/>
      <c r="EW5" s="248"/>
      <c r="EX5" s="248"/>
      <c r="EY5" s="248"/>
      <c r="EZ5" s="248"/>
      <c r="FA5" s="248"/>
      <c r="FB5" s="248"/>
      <c r="FC5" s="248"/>
      <c r="FD5" s="248"/>
      <c r="FE5" s="248"/>
      <c r="FF5" s="248"/>
      <c r="FG5" s="248"/>
      <c r="FH5" s="248"/>
      <c r="FI5" s="248"/>
      <c r="FJ5" s="248"/>
      <c r="FK5" s="248"/>
      <c r="FL5" s="248"/>
      <c r="FM5" s="248"/>
      <c r="FN5" s="248"/>
      <c r="FO5" s="248"/>
      <c r="FP5" s="248"/>
      <c r="FQ5" s="248"/>
      <c r="FR5" s="248"/>
      <c r="FS5" s="248"/>
      <c r="FT5" s="248"/>
      <c r="FU5" s="248"/>
      <c r="FV5" s="248"/>
      <c r="FW5" s="248"/>
      <c r="FX5" s="248"/>
      <c r="FY5" s="248"/>
      <c r="FZ5" s="248"/>
      <c r="GA5" s="248"/>
      <c r="GB5" s="248"/>
      <c r="GC5" s="248"/>
      <c r="GD5" s="248"/>
      <c r="GE5" s="248"/>
      <c r="GF5" s="248"/>
      <c r="GG5" s="248"/>
      <c r="GH5" s="248"/>
      <c r="GI5" s="248"/>
      <c r="GJ5" s="248"/>
      <c r="GK5" s="248"/>
      <c r="GL5" s="248"/>
      <c r="GM5" s="248"/>
      <c r="GN5" s="248"/>
      <c r="GO5" s="248"/>
      <c r="GP5" s="248"/>
      <c r="GQ5" s="248"/>
      <c r="GR5" s="248"/>
      <c r="GS5" s="248"/>
      <c r="GT5" s="248"/>
      <c r="GU5" s="248"/>
      <c r="GV5" s="248"/>
      <c r="GW5" s="248"/>
      <c r="GX5" s="248"/>
      <c r="GY5" s="248"/>
      <c r="GZ5" s="248"/>
      <c r="HA5" s="248"/>
      <c r="HB5" s="248"/>
      <c r="HC5" s="248"/>
      <c r="HD5" s="248"/>
      <c r="HE5" s="248"/>
      <c r="HF5" s="248"/>
      <c r="HG5" s="248"/>
      <c r="HH5" s="248"/>
      <c r="HI5" s="248"/>
      <c r="HJ5" s="248"/>
      <c r="HK5" s="248"/>
      <c r="HL5" s="248"/>
      <c r="HM5" s="248"/>
      <c r="HN5" s="248"/>
      <c r="HO5" s="248"/>
      <c r="HP5" s="248"/>
      <c r="HQ5" s="248"/>
      <c r="HR5" s="248"/>
      <c r="HS5" s="248"/>
      <c r="HT5" s="248"/>
      <c r="HU5" s="248"/>
      <c r="HV5" s="248"/>
      <c r="HW5" s="248"/>
      <c r="HX5" s="248"/>
      <c r="HY5" s="248"/>
      <c r="HZ5" s="248"/>
      <c r="IA5" s="248"/>
      <c r="IB5" s="248"/>
      <c r="IC5" s="248"/>
      <c r="ID5" s="248"/>
      <c r="IE5" s="248"/>
      <c r="IF5" s="248"/>
      <c r="IG5" s="248"/>
      <c r="IH5" s="248"/>
      <c r="II5" s="248"/>
      <c r="IJ5" s="248"/>
      <c r="IK5" s="248"/>
      <c r="IL5" s="248"/>
      <c r="IM5" s="248"/>
      <c r="IN5" s="248"/>
      <c r="IO5" s="248"/>
      <c r="IP5" s="248"/>
      <c r="IQ5" s="248"/>
      <c r="IR5" s="248"/>
      <c r="IS5" s="248"/>
      <c r="IT5" s="248"/>
      <c r="IU5" s="248"/>
      <c r="IV5" s="248"/>
      <c r="IW5" s="248"/>
      <c r="IX5" s="248"/>
      <c r="IY5" s="248"/>
      <c r="IZ5" s="248"/>
      <c r="JA5" s="248"/>
      <c r="JB5" s="248"/>
      <c r="JC5" s="248"/>
      <c r="JD5" s="248"/>
      <c r="JE5" s="248"/>
      <c r="JF5" s="248"/>
      <c r="JG5" s="248"/>
      <c r="JH5" s="248"/>
      <c r="JI5" s="248"/>
      <c r="JJ5" s="248"/>
      <c r="JK5" s="248"/>
      <c r="JL5" s="248"/>
      <c r="JM5" s="248"/>
      <c r="JN5" s="248"/>
      <c r="JO5" s="248"/>
      <c r="JP5" s="248"/>
      <c r="JQ5" s="248"/>
      <c r="JR5" s="248"/>
      <c r="JS5" s="248"/>
    </row>
    <row r="6" spans="1:279" s="249" customFormat="1" ht="32.25" customHeight="1" thickBot="1" x14ac:dyDescent="0.35">
      <c r="A6" s="370" t="s">
        <v>2</v>
      </c>
      <c r="B6" s="371"/>
      <c r="C6" s="372"/>
      <c r="D6" s="381" t="str">
        <f>'Mapa Final'!D6</f>
        <v xml:space="preserve">Despachos Judiciales </v>
      </c>
      <c r="E6" s="382"/>
      <c r="F6" s="382"/>
      <c r="G6" s="382"/>
      <c r="H6" s="382"/>
      <c r="I6" s="382"/>
      <c r="J6" s="382"/>
      <c r="K6" s="382"/>
      <c r="L6" s="382"/>
      <c r="M6" s="382"/>
      <c r="N6" s="383"/>
      <c r="O6" s="1"/>
      <c r="P6" s="1"/>
      <c r="Q6" s="1"/>
      <c r="R6" s="1"/>
      <c r="S6" s="1"/>
      <c r="T6" s="1"/>
      <c r="U6" s="1"/>
      <c r="V6" s="248"/>
      <c r="W6" s="248"/>
      <c r="X6" s="248"/>
      <c r="Y6" s="248"/>
      <c r="Z6" s="248"/>
      <c r="AA6" s="248"/>
      <c r="AB6" s="248"/>
      <c r="AC6" s="248"/>
      <c r="AD6" s="248"/>
      <c r="AE6" s="248"/>
      <c r="AF6" s="248"/>
      <c r="AG6" s="248"/>
      <c r="AH6" s="248"/>
      <c r="AI6" s="248"/>
      <c r="AJ6" s="248"/>
      <c r="AK6" s="248"/>
      <c r="AL6" s="248"/>
      <c r="AM6" s="248"/>
      <c r="AN6" s="248"/>
      <c r="AO6" s="248"/>
      <c r="AP6" s="248"/>
      <c r="AQ6" s="248"/>
      <c r="AR6" s="248"/>
      <c r="AS6" s="248"/>
      <c r="AT6" s="248"/>
      <c r="AU6" s="248"/>
      <c r="AV6" s="248"/>
      <c r="AW6" s="248"/>
      <c r="AX6" s="248"/>
      <c r="AY6" s="248"/>
      <c r="AZ6" s="248"/>
      <c r="BA6" s="248"/>
      <c r="BB6" s="248"/>
      <c r="BC6" s="248"/>
      <c r="BD6" s="248"/>
      <c r="BE6" s="248"/>
      <c r="BF6" s="248"/>
      <c r="BG6" s="248"/>
      <c r="BH6" s="248"/>
      <c r="BI6" s="248"/>
      <c r="BJ6" s="248"/>
      <c r="BK6" s="248"/>
      <c r="BL6" s="248"/>
      <c r="BM6" s="248"/>
      <c r="BN6" s="248"/>
      <c r="BO6" s="248"/>
      <c r="BP6" s="248"/>
      <c r="BQ6" s="248"/>
      <c r="BR6" s="248"/>
      <c r="BS6" s="248"/>
      <c r="BT6" s="248"/>
      <c r="BU6" s="248"/>
      <c r="BV6" s="248"/>
      <c r="BW6" s="248"/>
      <c r="BX6" s="248"/>
      <c r="BY6" s="248"/>
      <c r="BZ6" s="248"/>
      <c r="CA6" s="248"/>
      <c r="CB6" s="248"/>
      <c r="CC6" s="248"/>
      <c r="CD6" s="248"/>
      <c r="CE6" s="248"/>
      <c r="CF6" s="248"/>
      <c r="CG6" s="248"/>
      <c r="CH6" s="248"/>
      <c r="CI6" s="248"/>
      <c r="CJ6" s="248"/>
      <c r="CK6" s="248"/>
      <c r="CL6" s="248"/>
      <c r="CM6" s="248"/>
      <c r="CN6" s="248"/>
      <c r="CO6" s="248"/>
      <c r="CP6" s="248"/>
      <c r="CQ6" s="248"/>
      <c r="CR6" s="248"/>
      <c r="CS6" s="248"/>
      <c r="CT6" s="248"/>
      <c r="CU6" s="248"/>
      <c r="CV6" s="248"/>
      <c r="CW6" s="248"/>
      <c r="CX6" s="248"/>
      <c r="CY6" s="248"/>
      <c r="CZ6" s="248"/>
      <c r="DA6" s="248"/>
      <c r="DB6" s="248"/>
      <c r="DC6" s="248"/>
      <c r="DD6" s="248"/>
      <c r="DE6" s="248"/>
      <c r="DF6" s="248"/>
      <c r="DG6" s="248"/>
      <c r="DH6" s="248"/>
      <c r="DI6" s="248"/>
      <c r="DJ6" s="248"/>
      <c r="DK6" s="248"/>
      <c r="DL6" s="248"/>
      <c r="DM6" s="248"/>
      <c r="DN6" s="248"/>
      <c r="DO6" s="248"/>
      <c r="DP6" s="248"/>
      <c r="DQ6" s="248"/>
      <c r="DR6" s="248"/>
      <c r="DS6" s="248"/>
      <c r="DT6" s="248"/>
      <c r="DU6" s="248"/>
      <c r="DV6" s="248"/>
      <c r="DW6" s="248"/>
      <c r="DX6" s="248"/>
      <c r="DY6" s="248"/>
      <c r="DZ6" s="248"/>
      <c r="EA6" s="248"/>
      <c r="EB6" s="248"/>
      <c r="EC6" s="248"/>
      <c r="ED6" s="248"/>
      <c r="EE6" s="248"/>
      <c r="EF6" s="248"/>
      <c r="EG6" s="248"/>
      <c r="EH6" s="248"/>
      <c r="EI6" s="248"/>
      <c r="EJ6" s="248"/>
      <c r="EK6" s="248"/>
      <c r="EL6" s="248"/>
      <c r="EM6" s="248"/>
      <c r="EN6" s="248"/>
      <c r="EO6" s="248"/>
      <c r="EP6" s="248"/>
      <c r="EQ6" s="248"/>
      <c r="ER6" s="248"/>
      <c r="ES6" s="248"/>
      <c r="ET6" s="248"/>
      <c r="EU6" s="248"/>
      <c r="EV6" s="248"/>
      <c r="EW6" s="248"/>
      <c r="EX6" s="248"/>
      <c r="EY6" s="248"/>
      <c r="EZ6" s="248"/>
      <c r="FA6" s="248"/>
      <c r="FB6" s="248"/>
      <c r="FC6" s="248"/>
      <c r="FD6" s="248"/>
      <c r="FE6" s="248"/>
      <c r="FF6" s="248"/>
      <c r="FG6" s="248"/>
      <c r="FH6" s="248"/>
      <c r="FI6" s="248"/>
      <c r="FJ6" s="248"/>
      <c r="FK6" s="248"/>
      <c r="FL6" s="248"/>
      <c r="FM6" s="248"/>
      <c r="FN6" s="248"/>
      <c r="FO6" s="248"/>
      <c r="FP6" s="248"/>
      <c r="FQ6" s="248"/>
      <c r="FR6" s="248"/>
      <c r="FS6" s="248"/>
      <c r="FT6" s="248"/>
      <c r="FU6" s="248"/>
      <c r="FV6" s="248"/>
      <c r="FW6" s="248"/>
      <c r="FX6" s="248"/>
      <c r="FY6" s="248"/>
      <c r="FZ6" s="248"/>
      <c r="GA6" s="248"/>
      <c r="GB6" s="248"/>
      <c r="GC6" s="248"/>
      <c r="GD6" s="248"/>
      <c r="GE6" s="248"/>
      <c r="GF6" s="248"/>
      <c r="GG6" s="248"/>
      <c r="GH6" s="248"/>
      <c r="GI6" s="248"/>
      <c r="GJ6" s="248"/>
      <c r="GK6" s="248"/>
      <c r="GL6" s="248"/>
      <c r="GM6" s="248"/>
      <c r="GN6" s="248"/>
      <c r="GO6" s="248"/>
      <c r="GP6" s="248"/>
      <c r="GQ6" s="248"/>
      <c r="GR6" s="248"/>
      <c r="GS6" s="248"/>
      <c r="GT6" s="248"/>
      <c r="GU6" s="248"/>
      <c r="GV6" s="248"/>
      <c r="GW6" s="248"/>
      <c r="GX6" s="248"/>
      <c r="GY6" s="248"/>
      <c r="GZ6" s="248"/>
      <c r="HA6" s="248"/>
      <c r="HB6" s="248"/>
      <c r="HC6" s="248"/>
      <c r="HD6" s="248"/>
      <c r="HE6" s="248"/>
      <c r="HF6" s="248"/>
      <c r="HG6" s="248"/>
      <c r="HH6" s="248"/>
      <c r="HI6" s="248"/>
      <c r="HJ6" s="248"/>
      <c r="HK6" s="248"/>
      <c r="HL6" s="248"/>
      <c r="HM6" s="248"/>
      <c r="HN6" s="248"/>
      <c r="HO6" s="248"/>
      <c r="HP6" s="248"/>
      <c r="HQ6" s="248"/>
      <c r="HR6" s="248"/>
      <c r="HS6" s="248"/>
      <c r="HT6" s="248"/>
      <c r="HU6" s="248"/>
      <c r="HV6" s="248"/>
      <c r="HW6" s="248"/>
      <c r="HX6" s="248"/>
      <c r="HY6" s="248"/>
      <c r="HZ6" s="248"/>
      <c r="IA6" s="248"/>
      <c r="IB6" s="248"/>
      <c r="IC6" s="248"/>
      <c r="ID6" s="248"/>
      <c r="IE6" s="248"/>
      <c r="IF6" s="248"/>
      <c r="IG6" s="248"/>
      <c r="IH6" s="248"/>
      <c r="II6" s="248"/>
      <c r="IJ6" s="248"/>
      <c r="IK6" s="248"/>
      <c r="IL6" s="248"/>
      <c r="IM6" s="248"/>
      <c r="IN6" s="248"/>
      <c r="IO6" s="248"/>
      <c r="IP6" s="248"/>
      <c r="IQ6" s="248"/>
      <c r="IR6" s="248"/>
      <c r="IS6" s="248"/>
      <c r="IT6" s="248"/>
      <c r="IU6" s="248"/>
      <c r="IV6" s="248"/>
      <c r="IW6" s="248"/>
      <c r="IX6" s="248"/>
      <c r="IY6" s="248"/>
      <c r="IZ6" s="248"/>
      <c r="JA6" s="248"/>
      <c r="JB6" s="248"/>
      <c r="JC6" s="248"/>
      <c r="JD6" s="248"/>
      <c r="JE6" s="248"/>
      <c r="JF6" s="248"/>
      <c r="JG6" s="248"/>
      <c r="JH6" s="248"/>
      <c r="JI6" s="248"/>
      <c r="JJ6" s="248"/>
      <c r="JK6" s="248"/>
      <c r="JL6" s="248"/>
      <c r="JM6" s="248"/>
      <c r="JN6" s="248"/>
      <c r="JO6" s="248"/>
      <c r="JP6" s="248"/>
      <c r="JQ6" s="248"/>
      <c r="JR6" s="248"/>
      <c r="JS6" s="248"/>
    </row>
    <row r="7" spans="1:279" s="252" customFormat="1" ht="38.25" customHeight="1" thickTop="1" thickBot="1" x14ac:dyDescent="0.3">
      <c r="A7" s="506" t="s">
        <v>536</v>
      </c>
      <c r="B7" s="507"/>
      <c r="C7" s="507"/>
      <c r="D7" s="507"/>
      <c r="E7" s="507"/>
      <c r="F7" s="508"/>
      <c r="G7" s="250"/>
      <c r="H7" s="509" t="s">
        <v>537</v>
      </c>
      <c r="I7" s="509"/>
      <c r="J7" s="509"/>
      <c r="K7" s="509" t="s">
        <v>538</v>
      </c>
      <c r="L7" s="509"/>
      <c r="M7" s="509"/>
      <c r="N7" s="510" t="s">
        <v>402</v>
      </c>
      <c r="O7" s="515" t="s">
        <v>539</v>
      </c>
      <c r="P7" s="517" t="s">
        <v>540</v>
      </c>
      <c r="Q7" s="520"/>
      <c r="R7" s="518"/>
      <c r="S7" s="517" t="s">
        <v>541</v>
      </c>
      <c r="T7" s="518"/>
      <c r="U7" s="519" t="s">
        <v>552</v>
      </c>
      <c r="V7" s="251"/>
      <c r="W7" s="251"/>
      <c r="X7" s="251"/>
      <c r="Y7" s="251"/>
      <c r="Z7" s="251"/>
      <c r="AA7" s="251"/>
      <c r="AB7" s="251"/>
      <c r="AC7" s="251"/>
      <c r="AD7" s="251"/>
      <c r="AE7" s="251"/>
      <c r="AF7" s="251"/>
      <c r="AG7" s="251"/>
      <c r="AH7" s="251"/>
      <c r="AI7" s="251"/>
      <c r="AJ7" s="251"/>
      <c r="AK7" s="251"/>
      <c r="AL7" s="251"/>
      <c r="AM7" s="251"/>
      <c r="AN7" s="251"/>
      <c r="AO7" s="251"/>
      <c r="AP7" s="251"/>
      <c r="AQ7" s="251"/>
      <c r="AR7" s="251"/>
      <c r="AS7" s="251"/>
      <c r="AT7" s="251"/>
      <c r="AU7" s="251"/>
      <c r="AV7" s="251"/>
      <c r="AW7" s="251"/>
      <c r="AX7" s="251"/>
      <c r="AY7" s="251"/>
      <c r="AZ7" s="251"/>
      <c r="BA7" s="251"/>
      <c r="BB7" s="251"/>
      <c r="BC7" s="251"/>
      <c r="BD7" s="251"/>
      <c r="BE7" s="251"/>
      <c r="BF7" s="251"/>
      <c r="BG7" s="251"/>
      <c r="BH7" s="251"/>
      <c r="BI7" s="251"/>
      <c r="BJ7" s="251"/>
      <c r="BK7" s="251"/>
      <c r="BL7" s="251"/>
      <c r="BM7" s="251"/>
      <c r="BN7" s="251"/>
      <c r="BO7" s="251"/>
      <c r="BP7" s="251"/>
      <c r="BQ7" s="251"/>
      <c r="BR7" s="251"/>
      <c r="BS7" s="251"/>
      <c r="BT7" s="251"/>
      <c r="BU7" s="251"/>
      <c r="BV7" s="251"/>
      <c r="BW7" s="251"/>
      <c r="BX7" s="251"/>
      <c r="BY7" s="251"/>
      <c r="BZ7" s="251"/>
      <c r="CA7" s="251"/>
      <c r="CB7" s="251"/>
      <c r="CC7" s="251"/>
      <c r="CD7" s="251"/>
      <c r="CE7" s="251"/>
      <c r="CF7" s="251"/>
      <c r="CG7" s="251"/>
      <c r="CH7" s="251"/>
      <c r="CI7" s="251"/>
      <c r="CJ7" s="251"/>
      <c r="CK7" s="251"/>
      <c r="CL7" s="251"/>
      <c r="CM7" s="251"/>
      <c r="CN7" s="251"/>
      <c r="CO7" s="251"/>
      <c r="CP7" s="251"/>
      <c r="CQ7" s="251"/>
      <c r="CR7" s="251"/>
      <c r="CS7" s="251"/>
      <c r="CT7" s="251"/>
      <c r="CU7" s="251"/>
      <c r="CV7" s="251"/>
      <c r="CW7" s="251"/>
      <c r="CX7" s="251"/>
      <c r="CY7" s="251"/>
      <c r="CZ7" s="251"/>
      <c r="DA7" s="251"/>
      <c r="DB7" s="251"/>
      <c r="DC7" s="251"/>
      <c r="DD7" s="251"/>
      <c r="DE7" s="251"/>
      <c r="DF7" s="251"/>
      <c r="DG7" s="251"/>
      <c r="DH7" s="251"/>
      <c r="DI7" s="251"/>
      <c r="DJ7" s="251"/>
      <c r="DK7" s="251"/>
      <c r="DL7" s="251"/>
      <c r="DM7" s="251"/>
      <c r="DN7" s="251"/>
      <c r="DO7" s="251"/>
      <c r="DP7" s="251"/>
      <c r="DQ7" s="251"/>
      <c r="DR7" s="251"/>
      <c r="DS7" s="251"/>
      <c r="DT7" s="251"/>
      <c r="DU7" s="251"/>
      <c r="DV7" s="251"/>
      <c r="DW7" s="251"/>
      <c r="DX7" s="251"/>
      <c r="DY7" s="251"/>
      <c r="DZ7" s="251"/>
      <c r="EA7" s="251"/>
      <c r="EB7" s="251"/>
      <c r="EC7" s="251"/>
      <c r="ED7" s="251"/>
      <c r="EE7" s="251"/>
      <c r="EF7" s="251"/>
      <c r="EG7" s="251"/>
      <c r="EH7" s="251"/>
      <c r="EI7" s="251"/>
      <c r="EJ7" s="251"/>
      <c r="EK7" s="251"/>
      <c r="EL7" s="251"/>
      <c r="EM7" s="251"/>
      <c r="EN7" s="251"/>
      <c r="EO7" s="251"/>
      <c r="EP7" s="251"/>
      <c r="EQ7" s="251"/>
      <c r="ER7" s="251"/>
      <c r="ES7" s="251"/>
      <c r="ET7" s="251"/>
      <c r="EU7" s="251"/>
      <c r="EV7" s="251"/>
      <c r="EW7" s="251"/>
      <c r="EX7" s="251"/>
      <c r="EY7" s="251"/>
      <c r="EZ7" s="251"/>
      <c r="FA7" s="251"/>
      <c r="FB7" s="251"/>
      <c r="FC7" s="251"/>
      <c r="FD7" s="251"/>
      <c r="FE7" s="251"/>
      <c r="FF7" s="251"/>
      <c r="FG7" s="251"/>
      <c r="FH7" s="251"/>
      <c r="FI7" s="251"/>
      <c r="FJ7" s="251"/>
      <c r="FK7" s="251"/>
      <c r="FL7" s="251"/>
      <c r="FM7" s="251"/>
      <c r="FN7" s="251"/>
      <c r="FO7" s="251"/>
      <c r="FP7" s="251"/>
      <c r="FQ7" s="251"/>
      <c r="FR7" s="251"/>
      <c r="FS7" s="251"/>
      <c r="FT7" s="251"/>
      <c r="FU7" s="251"/>
    </row>
    <row r="8" spans="1:279" s="260" customFormat="1" ht="81" customHeight="1" thickTop="1" thickBot="1" x14ac:dyDescent="0.3">
      <c r="A8" s="253" t="s">
        <v>244</v>
      </c>
      <c r="B8" s="253" t="s">
        <v>557</v>
      </c>
      <c r="C8" s="254" t="s">
        <v>8</v>
      </c>
      <c r="D8" s="255" t="s">
        <v>543</v>
      </c>
      <c r="E8" s="269" t="s">
        <v>10</v>
      </c>
      <c r="F8" s="269" t="s">
        <v>11</v>
      </c>
      <c r="G8" s="269" t="s">
        <v>12</v>
      </c>
      <c r="H8" s="257" t="s">
        <v>544</v>
      </c>
      <c r="I8" s="257" t="s">
        <v>38</v>
      </c>
      <c r="J8" s="257" t="s">
        <v>545</v>
      </c>
      <c r="K8" s="257" t="s">
        <v>544</v>
      </c>
      <c r="L8" s="257" t="s">
        <v>546</v>
      </c>
      <c r="M8" s="257" t="s">
        <v>545</v>
      </c>
      <c r="N8" s="510"/>
      <c r="O8" s="516"/>
      <c r="P8" s="258" t="s">
        <v>547</v>
      </c>
      <c r="Q8" s="258" t="s">
        <v>548</v>
      </c>
      <c r="R8" s="258" t="s">
        <v>596</v>
      </c>
      <c r="S8" s="258" t="s">
        <v>549</v>
      </c>
      <c r="T8" s="258" t="s">
        <v>550</v>
      </c>
      <c r="U8" s="519"/>
      <c r="V8" s="259"/>
      <c r="W8" s="259"/>
      <c r="X8" s="259"/>
      <c r="Y8" s="259"/>
      <c r="Z8" s="259"/>
      <c r="AA8" s="259"/>
      <c r="AB8" s="259"/>
      <c r="AC8" s="259"/>
      <c r="AD8" s="259"/>
      <c r="AE8" s="259"/>
      <c r="AF8" s="259"/>
      <c r="AG8" s="259"/>
      <c r="AH8" s="259"/>
      <c r="AI8" s="259"/>
      <c r="AJ8" s="259"/>
      <c r="AK8" s="259"/>
      <c r="AL8" s="259"/>
      <c r="AM8" s="259"/>
      <c r="AN8" s="259"/>
      <c r="AO8" s="259"/>
      <c r="AP8" s="259"/>
      <c r="AQ8" s="259"/>
      <c r="AR8" s="259"/>
      <c r="AS8" s="259"/>
      <c r="AT8" s="259"/>
      <c r="AU8" s="259"/>
      <c r="AV8" s="259"/>
      <c r="AW8" s="259"/>
      <c r="AX8" s="259"/>
      <c r="AY8" s="259"/>
      <c r="AZ8" s="259"/>
      <c r="BA8" s="259"/>
      <c r="BB8" s="259"/>
      <c r="BC8" s="259"/>
      <c r="BD8" s="259"/>
      <c r="BE8" s="259"/>
      <c r="BF8" s="259"/>
      <c r="BG8" s="259"/>
      <c r="BH8" s="259"/>
      <c r="BI8" s="259"/>
      <c r="BJ8" s="259"/>
      <c r="BK8" s="259"/>
      <c r="BL8" s="259"/>
      <c r="BM8" s="259"/>
      <c r="BN8" s="259"/>
      <c r="BO8" s="259"/>
      <c r="BP8" s="259"/>
      <c r="BQ8" s="259"/>
      <c r="BR8" s="259"/>
      <c r="BS8" s="259"/>
      <c r="BT8" s="259"/>
      <c r="BU8" s="259"/>
      <c r="BV8" s="259"/>
      <c r="BW8" s="259"/>
      <c r="BX8" s="259"/>
      <c r="BY8" s="259"/>
      <c r="BZ8" s="259"/>
      <c r="CA8" s="259"/>
      <c r="CB8" s="259"/>
      <c r="CC8" s="259"/>
      <c r="CD8" s="259"/>
      <c r="CE8" s="259"/>
      <c r="CF8" s="259"/>
      <c r="CG8" s="259"/>
      <c r="CH8" s="259"/>
      <c r="CI8" s="259"/>
      <c r="CJ8" s="259"/>
      <c r="CK8" s="259"/>
      <c r="CL8" s="259"/>
      <c r="CM8" s="259"/>
      <c r="CN8" s="259"/>
      <c r="CO8" s="259"/>
      <c r="CP8" s="259"/>
      <c r="CQ8" s="259"/>
      <c r="CR8" s="259"/>
      <c r="CS8" s="259"/>
      <c r="CT8" s="259"/>
      <c r="CU8" s="259"/>
      <c r="CV8" s="259"/>
      <c r="CW8" s="259"/>
      <c r="CX8" s="259"/>
      <c r="CY8" s="259"/>
      <c r="CZ8" s="259"/>
      <c r="DA8" s="259"/>
      <c r="DB8" s="259"/>
      <c r="DC8" s="259"/>
      <c r="DD8" s="259"/>
      <c r="DE8" s="259"/>
      <c r="DF8" s="259"/>
      <c r="DG8" s="259"/>
      <c r="DH8" s="259"/>
      <c r="DI8" s="259"/>
      <c r="DJ8" s="259"/>
      <c r="DK8" s="259"/>
      <c r="DL8" s="259"/>
      <c r="DM8" s="259"/>
      <c r="DN8" s="259"/>
      <c r="DO8" s="259"/>
      <c r="DP8" s="259"/>
      <c r="DQ8" s="259"/>
      <c r="DR8" s="259"/>
      <c r="DS8" s="259"/>
      <c r="DT8" s="259"/>
      <c r="DU8" s="259"/>
      <c r="DV8" s="259"/>
      <c r="DW8" s="259"/>
      <c r="DX8" s="259"/>
      <c r="DY8" s="259"/>
      <c r="DZ8" s="259"/>
      <c r="EA8" s="259"/>
      <c r="EB8" s="259"/>
      <c r="EC8" s="259"/>
      <c r="ED8" s="259"/>
      <c r="EE8" s="259"/>
      <c r="EF8" s="259"/>
      <c r="EG8" s="259"/>
      <c r="EH8" s="259"/>
      <c r="EI8" s="259"/>
      <c r="EJ8" s="259"/>
      <c r="EK8" s="259"/>
      <c r="EL8" s="259"/>
      <c r="EM8" s="259"/>
      <c r="EN8" s="259"/>
      <c r="EO8" s="259"/>
      <c r="EP8" s="259"/>
      <c r="EQ8" s="259"/>
      <c r="ER8" s="259"/>
      <c r="ES8" s="259"/>
      <c r="ET8" s="259"/>
      <c r="EU8" s="259"/>
      <c r="EV8" s="259"/>
      <c r="EW8" s="259"/>
      <c r="EX8" s="259"/>
      <c r="EY8" s="259"/>
      <c r="EZ8" s="259"/>
      <c r="FA8" s="259"/>
      <c r="FB8" s="259"/>
      <c r="FC8" s="259"/>
      <c r="FD8" s="259"/>
      <c r="FE8" s="259"/>
      <c r="FF8" s="259"/>
      <c r="FG8" s="259"/>
      <c r="FH8" s="259"/>
      <c r="FI8" s="259"/>
      <c r="FJ8" s="259"/>
      <c r="FK8" s="259"/>
      <c r="FL8" s="259"/>
      <c r="FM8" s="259"/>
      <c r="FN8" s="259"/>
      <c r="FO8" s="259"/>
      <c r="FP8" s="259"/>
      <c r="FQ8" s="259"/>
      <c r="FR8" s="259"/>
      <c r="FS8" s="259"/>
      <c r="FT8" s="259"/>
      <c r="FU8" s="259"/>
    </row>
    <row r="9" spans="1:279" s="261" customFormat="1" ht="10.5" customHeight="1" thickTop="1" thickBot="1" x14ac:dyDescent="0.3">
      <c r="A9" s="504"/>
      <c r="B9" s="505"/>
      <c r="C9" s="505"/>
      <c r="D9" s="505"/>
      <c r="E9" s="505"/>
      <c r="F9" s="505"/>
      <c r="G9" s="505"/>
      <c r="H9" s="505"/>
      <c r="I9" s="505"/>
      <c r="J9" s="505"/>
      <c r="K9" s="505"/>
      <c r="L9" s="505"/>
      <c r="M9" s="505"/>
      <c r="N9" s="505"/>
      <c r="U9" s="262"/>
      <c r="V9" s="263"/>
      <c r="W9" s="263"/>
      <c r="X9" s="263"/>
      <c r="Y9" s="263"/>
      <c r="Z9" s="263"/>
      <c r="AA9" s="263"/>
      <c r="AB9" s="263"/>
      <c r="AC9" s="263"/>
      <c r="AD9" s="263"/>
      <c r="AE9" s="263"/>
      <c r="AF9" s="263"/>
      <c r="AG9" s="263"/>
      <c r="AH9" s="263"/>
      <c r="AI9" s="263"/>
      <c r="AJ9" s="263"/>
      <c r="AK9" s="263"/>
      <c r="AL9" s="263"/>
      <c r="AM9" s="263"/>
      <c r="AN9" s="263"/>
      <c r="AO9" s="263"/>
      <c r="AP9" s="263"/>
      <c r="AQ9" s="263"/>
      <c r="AR9" s="263"/>
      <c r="AS9" s="263"/>
      <c r="AT9" s="263"/>
      <c r="AU9" s="263"/>
      <c r="AV9" s="263"/>
      <c r="AW9" s="263"/>
      <c r="AX9" s="263"/>
      <c r="AY9" s="263"/>
      <c r="AZ9" s="263"/>
      <c r="BA9" s="263"/>
      <c r="BB9" s="263"/>
      <c r="BC9" s="263"/>
      <c r="BD9" s="263"/>
      <c r="BE9" s="263"/>
      <c r="BF9" s="263"/>
      <c r="BG9" s="263"/>
      <c r="BH9" s="263"/>
      <c r="BI9" s="263"/>
      <c r="BJ9" s="263"/>
      <c r="BK9" s="263"/>
      <c r="BL9" s="263"/>
      <c r="BM9" s="263"/>
      <c r="BN9" s="263"/>
      <c r="BO9" s="263"/>
      <c r="BP9" s="263"/>
      <c r="BQ9" s="263"/>
      <c r="BR9" s="263"/>
      <c r="BS9" s="263"/>
      <c r="BT9" s="263"/>
      <c r="BU9" s="263"/>
      <c r="BV9" s="263"/>
      <c r="BW9" s="263"/>
      <c r="BX9" s="263"/>
      <c r="BY9" s="263"/>
      <c r="BZ9" s="263"/>
      <c r="CA9" s="263"/>
      <c r="CB9" s="263"/>
      <c r="CC9" s="263"/>
      <c r="CD9" s="263"/>
      <c r="CE9" s="263"/>
      <c r="CF9" s="263"/>
      <c r="CG9" s="263"/>
      <c r="CH9" s="263"/>
      <c r="CI9" s="263"/>
      <c r="CJ9" s="263"/>
      <c r="CK9" s="263"/>
      <c r="CL9" s="263"/>
      <c r="CM9" s="263"/>
      <c r="CN9" s="263"/>
      <c r="CO9" s="263"/>
      <c r="CP9" s="263"/>
      <c r="CQ9" s="263"/>
      <c r="CR9" s="263"/>
      <c r="CS9" s="263"/>
      <c r="CT9" s="263"/>
      <c r="CU9" s="263"/>
      <c r="CV9" s="263"/>
      <c r="CW9" s="263"/>
      <c r="CX9" s="263"/>
      <c r="CY9" s="263"/>
      <c r="CZ9" s="263"/>
      <c r="DA9" s="263"/>
      <c r="DB9" s="263"/>
      <c r="DC9" s="263"/>
      <c r="DD9" s="263"/>
      <c r="DE9" s="263"/>
      <c r="DF9" s="263"/>
      <c r="DG9" s="263"/>
      <c r="DH9" s="263"/>
      <c r="DI9" s="263"/>
      <c r="DJ9" s="263"/>
      <c r="DK9" s="263"/>
      <c r="DL9" s="263"/>
      <c r="DM9" s="263"/>
      <c r="DN9" s="263"/>
      <c r="DO9" s="263"/>
      <c r="DP9" s="263"/>
      <c r="DQ9" s="263"/>
      <c r="DR9" s="263"/>
      <c r="DS9" s="263"/>
      <c r="DT9" s="263"/>
      <c r="DU9" s="263"/>
      <c r="DV9" s="263"/>
      <c r="DW9" s="263"/>
      <c r="DX9" s="263"/>
      <c r="DY9" s="263"/>
      <c r="DZ9" s="263"/>
      <c r="EA9" s="263"/>
      <c r="EB9" s="263"/>
      <c r="EC9" s="263"/>
      <c r="ED9" s="263"/>
      <c r="EE9" s="263"/>
      <c r="EF9" s="263"/>
      <c r="EG9" s="263"/>
      <c r="EH9" s="263"/>
      <c r="EI9" s="263"/>
      <c r="EJ9" s="263"/>
      <c r="EK9" s="263"/>
      <c r="EL9" s="263"/>
      <c r="EM9" s="263"/>
      <c r="EN9" s="263"/>
      <c r="EO9" s="263"/>
      <c r="EP9" s="263"/>
      <c r="EQ9" s="263"/>
      <c r="ER9" s="263"/>
      <c r="ES9" s="263"/>
      <c r="ET9" s="263"/>
      <c r="EU9" s="263"/>
      <c r="EV9" s="263"/>
      <c r="EW9" s="263"/>
      <c r="EX9" s="263"/>
      <c r="EY9" s="263"/>
      <c r="EZ9" s="263"/>
      <c r="FA9" s="263"/>
      <c r="FB9" s="263"/>
      <c r="FC9" s="263"/>
      <c r="FD9" s="263"/>
      <c r="FE9" s="263"/>
      <c r="FF9" s="263"/>
      <c r="FG9" s="263"/>
      <c r="FH9" s="263"/>
      <c r="FI9" s="263"/>
      <c r="FJ9" s="263"/>
      <c r="FK9" s="263"/>
      <c r="FL9" s="263"/>
      <c r="FM9" s="263"/>
      <c r="FN9" s="263"/>
      <c r="FO9" s="263"/>
      <c r="FP9" s="263"/>
      <c r="FQ9" s="263"/>
      <c r="FR9" s="263"/>
      <c r="FS9" s="263"/>
      <c r="FT9" s="263"/>
      <c r="FU9" s="263"/>
    </row>
    <row r="10" spans="1:279" s="264" customFormat="1" ht="15" customHeight="1" x14ac:dyDescent="0.2">
      <c r="A10" s="492">
        <f>'Mapa Final'!A10</f>
        <v>1</v>
      </c>
      <c r="B10" s="480" t="str">
        <f>'Mapa Final'!B10</f>
        <v>Vencimiento de Términos</v>
      </c>
      <c r="C10" s="480" t="str">
        <f>'Mapa Final'!C10</f>
        <v>Vulneración de los derechos fundamentales de los ciudadanos</v>
      </c>
      <c r="D10" s="480" t="str">
        <f>'Mapa Final'!D10</f>
        <v>1. Falta de implementación de modelos operativos de preparación de audiencias (MOPA's) y guías de realización de audiencias para reducir el tiempo de las diligencias.
2.Insuficiencia de personal para la carga laboral presentada.
3.Incremento de solicitudes vía correo electrónico, reparto de demandas y solicitudes judiciales.
4.Demora en la entrega del reparto por parte de la Oficina de Apoyo
5.Afectación del orden público, genera mayor demanda y congestión de la justicia.</v>
      </c>
      <c r="E10" s="495" t="str">
        <f>'Mapa Final'!E10</f>
        <v xml:space="preserve"> Actuaciones procesales después del vencimiento de los términos legales  </v>
      </c>
      <c r="F10" s="495" t="str">
        <f>'Mapa Final'!F10</f>
        <v xml:space="preserve">Posibilidad de vulneración de los derechos fundamentales de los ciudadanos  debido a las  actuaciones procesales después del vencimiento de los términos legales  </v>
      </c>
      <c r="G10" s="495" t="str">
        <f>'Mapa Final'!G10</f>
        <v>Usuarios, productos y prácticas organizacionales</v>
      </c>
      <c r="H10" s="498" t="str">
        <f>'Mapa Final'!I10</f>
        <v>Alta</v>
      </c>
      <c r="I10" s="501" t="str">
        <f>'Mapa Final'!L10</f>
        <v>Mayor</v>
      </c>
      <c r="J10" s="483" t="str">
        <f>'Mapa Final'!N10</f>
        <v xml:space="preserve">Alto </v>
      </c>
      <c r="K10" s="486" t="str">
        <f>'Mapa Final'!AA10</f>
        <v>Media</v>
      </c>
      <c r="L10" s="486" t="str">
        <f>'Mapa Final'!AE10</f>
        <v>Mayor</v>
      </c>
      <c r="M10" s="489" t="str">
        <f>'Mapa Final'!AG10</f>
        <v xml:space="preserve">Alto </v>
      </c>
      <c r="N10" s="486" t="str">
        <f>'Mapa Final'!AH10</f>
        <v>Evitar</v>
      </c>
      <c r="O10" s="477"/>
      <c r="P10" s="477"/>
      <c r="Q10" s="477"/>
      <c r="R10" s="477"/>
      <c r="S10" s="477" t="s">
        <v>597</v>
      </c>
      <c r="T10" s="477"/>
      <c r="U10" s="477"/>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c r="FU10" s="35"/>
    </row>
    <row r="11" spans="1:279" s="264" customFormat="1" ht="13.5" customHeight="1" x14ac:dyDescent="0.2">
      <c r="A11" s="493"/>
      <c r="B11" s="481"/>
      <c r="C11" s="481"/>
      <c r="D11" s="481"/>
      <c r="E11" s="496"/>
      <c r="F11" s="496"/>
      <c r="G11" s="496"/>
      <c r="H11" s="499"/>
      <c r="I11" s="502"/>
      <c r="J11" s="484"/>
      <c r="K11" s="487"/>
      <c r="L11" s="487"/>
      <c r="M11" s="490"/>
      <c r="N11" s="487"/>
      <c r="O11" s="478"/>
      <c r="P11" s="478"/>
      <c r="Q11" s="478"/>
      <c r="R11" s="478"/>
      <c r="S11" s="478"/>
      <c r="T11" s="478"/>
      <c r="U11" s="478"/>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c r="FU11" s="35"/>
    </row>
    <row r="12" spans="1:279" s="264" customFormat="1" ht="13.5" customHeight="1" x14ac:dyDescent="0.2">
      <c r="A12" s="493"/>
      <c r="B12" s="481"/>
      <c r="C12" s="481"/>
      <c r="D12" s="481"/>
      <c r="E12" s="496"/>
      <c r="F12" s="496"/>
      <c r="G12" s="496"/>
      <c r="H12" s="499"/>
      <c r="I12" s="502"/>
      <c r="J12" s="484"/>
      <c r="K12" s="487"/>
      <c r="L12" s="487"/>
      <c r="M12" s="490"/>
      <c r="N12" s="487"/>
      <c r="O12" s="478"/>
      <c r="P12" s="478"/>
      <c r="Q12" s="478"/>
      <c r="R12" s="478"/>
      <c r="S12" s="478"/>
      <c r="T12" s="478"/>
      <c r="U12" s="478"/>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c r="FU12" s="35"/>
    </row>
    <row r="13" spans="1:279" s="264" customFormat="1" ht="13.5" customHeight="1" x14ac:dyDescent="0.2">
      <c r="A13" s="493"/>
      <c r="B13" s="481"/>
      <c r="C13" s="481"/>
      <c r="D13" s="481"/>
      <c r="E13" s="496"/>
      <c r="F13" s="496"/>
      <c r="G13" s="496"/>
      <c r="H13" s="499"/>
      <c r="I13" s="502"/>
      <c r="J13" s="484"/>
      <c r="K13" s="487"/>
      <c r="L13" s="487"/>
      <c r="M13" s="490"/>
      <c r="N13" s="487"/>
      <c r="O13" s="478"/>
      <c r="P13" s="478"/>
      <c r="Q13" s="478"/>
      <c r="R13" s="478"/>
      <c r="S13" s="478"/>
      <c r="T13" s="478"/>
      <c r="U13" s="478"/>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c r="FU13" s="35"/>
    </row>
    <row r="14" spans="1:279" s="264" customFormat="1" ht="238.5" customHeight="1" thickBot="1" x14ac:dyDescent="0.25">
      <c r="A14" s="494"/>
      <c r="B14" s="482"/>
      <c r="C14" s="482"/>
      <c r="D14" s="482"/>
      <c r="E14" s="497"/>
      <c r="F14" s="497"/>
      <c r="G14" s="497"/>
      <c r="H14" s="500"/>
      <c r="I14" s="503"/>
      <c r="J14" s="485"/>
      <c r="K14" s="488"/>
      <c r="L14" s="488"/>
      <c r="M14" s="491"/>
      <c r="N14" s="488"/>
      <c r="O14" s="479"/>
      <c r="P14" s="479"/>
      <c r="Q14" s="479"/>
      <c r="R14" s="479"/>
      <c r="S14" s="479"/>
      <c r="T14" s="479"/>
      <c r="U14" s="479"/>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c r="FU14" s="35"/>
    </row>
    <row r="15" spans="1:279" s="264" customFormat="1" ht="15" customHeight="1" x14ac:dyDescent="0.2">
      <c r="A15" s="492">
        <f>'Mapa Final'!A15</f>
        <v>2</v>
      </c>
      <c r="B15" s="480" t="str">
        <f>'Mapa Final'!B15</f>
        <v>Suspensión o no realización de las Audiencias Programadas</v>
      </c>
      <c r="C15" s="480" t="str">
        <f>'Mapa Final'!C15</f>
        <v>Vulneración de los derechos fundamentales de los ciudadanos</v>
      </c>
      <c r="D15" s="480" t="str">
        <f>'Mapa Final'!D15</f>
        <v xml:space="preserve">1.Falta de herramientas tecnológicas que permitan el buen desarrollo de la audiencia (Sistema de Grabación, Software, Hardware, microfonos, diademas entre otros)
2.Programación de audiencias sin tener en cuenta tiempos de duración para su realización.
3.Falta de comunicación oportuna o errores en la notificación a las partes interesadas externas
4.Carencia de internet y  conectividad adecuada para los  equipos en las sedes judiciales y salas de audiencias.
5.Desactualización de la información suministrada por el usuario para la debida citación.
</v>
      </c>
      <c r="E15" s="495" t="str">
        <f>'Mapa Final'!E15</f>
        <v>Incumplimiento en la realización de las audiencias programadas</v>
      </c>
      <c r="F15" s="495" t="str">
        <f>'Mapa Final'!F15</f>
        <v>Posibilidad de vulneración de los derechos fundamentales de los ciudadanos  debido al Incumplimiento en la realización de las audiencias programadas</v>
      </c>
      <c r="G15" s="495" t="str">
        <f>'Mapa Final'!G15</f>
        <v>Usuarios, productos y prácticas organizacionales</v>
      </c>
      <c r="H15" s="498" t="str">
        <f>'Mapa Final'!I15</f>
        <v>Muy Alta</v>
      </c>
      <c r="I15" s="501" t="str">
        <f>'Mapa Final'!L15</f>
        <v>Mayor</v>
      </c>
      <c r="J15" s="483" t="str">
        <f>'Mapa Final'!N15</f>
        <v xml:space="preserve">Alto </v>
      </c>
      <c r="K15" s="486" t="str">
        <f>'Mapa Final'!AA15</f>
        <v>Media</v>
      </c>
      <c r="L15" s="486" t="str">
        <f>'Mapa Final'!AE15</f>
        <v>Mayor</v>
      </c>
      <c r="M15" s="489" t="str">
        <f>'Mapa Final'!AG15</f>
        <v xml:space="preserve">Alto </v>
      </c>
      <c r="N15" s="486" t="str">
        <f>'Mapa Final'!AH15</f>
        <v>Evitar</v>
      </c>
      <c r="O15" s="477"/>
      <c r="P15" s="477"/>
      <c r="Q15" s="477"/>
      <c r="R15" s="477"/>
      <c r="S15" s="477"/>
      <c r="T15" s="477"/>
      <c r="U15" s="477"/>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c r="FU15" s="35"/>
    </row>
    <row r="16" spans="1:279" s="264" customFormat="1" ht="13.5" customHeight="1" x14ac:dyDescent="0.2">
      <c r="A16" s="493"/>
      <c r="B16" s="481"/>
      <c r="C16" s="481"/>
      <c r="D16" s="481"/>
      <c r="E16" s="496"/>
      <c r="F16" s="496"/>
      <c r="G16" s="496"/>
      <c r="H16" s="499"/>
      <c r="I16" s="502"/>
      <c r="J16" s="484"/>
      <c r="K16" s="487"/>
      <c r="L16" s="487"/>
      <c r="M16" s="490"/>
      <c r="N16" s="487"/>
      <c r="O16" s="478"/>
      <c r="P16" s="478"/>
      <c r="Q16" s="478"/>
      <c r="R16" s="478"/>
      <c r="S16" s="478"/>
      <c r="T16" s="478"/>
      <c r="U16" s="478"/>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c r="FU16" s="35"/>
    </row>
    <row r="17" spans="1:177" s="264" customFormat="1" ht="13.5" customHeight="1" x14ac:dyDescent="0.2">
      <c r="A17" s="493"/>
      <c r="B17" s="481"/>
      <c r="C17" s="481"/>
      <c r="D17" s="481"/>
      <c r="E17" s="496"/>
      <c r="F17" s="496"/>
      <c r="G17" s="496"/>
      <c r="H17" s="499"/>
      <c r="I17" s="502"/>
      <c r="J17" s="484"/>
      <c r="K17" s="487"/>
      <c r="L17" s="487"/>
      <c r="M17" s="490"/>
      <c r="N17" s="487"/>
      <c r="O17" s="478"/>
      <c r="P17" s="478"/>
      <c r="Q17" s="478"/>
      <c r="R17" s="478"/>
      <c r="S17" s="478"/>
      <c r="T17" s="478"/>
      <c r="U17" s="478"/>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c r="FU17" s="35"/>
    </row>
    <row r="18" spans="1:177" s="264" customFormat="1" ht="13.5" customHeight="1" x14ac:dyDescent="0.2">
      <c r="A18" s="493"/>
      <c r="B18" s="481"/>
      <c r="C18" s="481"/>
      <c r="D18" s="481"/>
      <c r="E18" s="496"/>
      <c r="F18" s="496"/>
      <c r="G18" s="496"/>
      <c r="H18" s="499"/>
      <c r="I18" s="502"/>
      <c r="J18" s="484"/>
      <c r="K18" s="487"/>
      <c r="L18" s="487"/>
      <c r="M18" s="490"/>
      <c r="N18" s="487"/>
      <c r="O18" s="478"/>
      <c r="P18" s="478"/>
      <c r="Q18" s="478"/>
      <c r="R18" s="478"/>
      <c r="S18" s="478"/>
      <c r="T18" s="478"/>
      <c r="U18" s="478"/>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c r="FU18" s="35"/>
    </row>
    <row r="19" spans="1:177" s="264" customFormat="1" ht="255.75" customHeight="1" thickBot="1" x14ac:dyDescent="0.25">
      <c r="A19" s="494"/>
      <c r="B19" s="482"/>
      <c r="C19" s="482"/>
      <c r="D19" s="482"/>
      <c r="E19" s="497"/>
      <c r="F19" s="497"/>
      <c r="G19" s="497"/>
      <c r="H19" s="500"/>
      <c r="I19" s="503"/>
      <c r="J19" s="485"/>
      <c r="K19" s="488"/>
      <c r="L19" s="488"/>
      <c r="M19" s="491"/>
      <c r="N19" s="488"/>
      <c r="O19" s="479"/>
      <c r="P19" s="479"/>
      <c r="Q19" s="479"/>
      <c r="R19" s="479"/>
      <c r="S19" s="479"/>
      <c r="T19" s="479"/>
      <c r="U19" s="479"/>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c r="FU19" s="35"/>
    </row>
    <row r="20" spans="1:177" ht="15" customHeight="1" x14ac:dyDescent="0.25">
      <c r="A20" s="492">
        <f>'Mapa Final'!A20</f>
        <v>3</v>
      </c>
      <c r="B20" s="480" t="str">
        <f>'Mapa Final'!B20</f>
        <v>Incumplimiento de los objetivos y metas trazadas para el cumplimiento de los términos legales.</v>
      </c>
      <c r="C20" s="480" t="str">
        <f>'Mapa Final'!C20</f>
        <v>Incumplimiento de las metas establecidas</v>
      </c>
      <c r="D20" s="480" t="str">
        <f>'Mapa Final'!D20</f>
        <v xml:space="preserve">1.Imprecisión al establecer lineamientos de planeaciòn  para el desarrollo de las tareas propias del despacho.
2.Deficiencia en las competencias necesarias del personal del despacho. 
3.Insuficiencia de equipos y soporte tecnológicos para el trabajo presencial y  virtual.
4.Complejidad de los procesos judiciales.
5.Insuficiencia de personal para la carga laboral presentada.
</v>
      </c>
      <c r="E20" s="495" t="str">
        <f>'Mapa Final'!E20</f>
        <v>Alto de volumen  de los trámites procesales</v>
      </c>
      <c r="F20" s="495" t="str">
        <f>'Mapa Final'!F20</f>
        <v>Posibilidad de Incumplimiento de las metas establecidas debido al alto de volumen  de trámites procesales</v>
      </c>
      <c r="G20" s="495" t="str">
        <f>'Mapa Final'!G20</f>
        <v>Usuarios, productos y prácticas organizacionales</v>
      </c>
      <c r="H20" s="498" t="str">
        <f>'Mapa Final'!I20</f>
        <v>Muy Alta</v>
      </c>
      <c r="I20" s="501" t="str">
        <f>'Mapa Final'!L20</f>
        <v>Moderado</v>
      </c>
      <c r="J20" s="483" t="str">
        <f>'Mapa Final'!N20</f>
        <v xml:space="preserve">Alto </v>
      </c>
      <c r="K20" s="486" t="str">
        <f>'Mapa Final'!AA20</f>
        <v>Media</v>
      </c>
      <c r="L20" s="486" t="str">
        <f>'Mapa Final'!AE20</f>
        <v>Moderado</v>
      </c>
      <c r="M20" s="489" t="str">
        <f>'Mapa Final'!AG20</f>
        <v>Moderado</v>
      </c>
      <c r="N20" s="486" t="str">
        <f>'Mapa Final'!AH20</f>
        <v>Reducir(mitigar)</v>
      </c>
      <c r="O20" s="477"/>
      <c r="P20" s="477"/>
      <c r="Q20" s="477"/>
      <c r="R20" s="477"/>
      <c r="S20" s="477"/>
      <c r="T20" s="477"/>
      <c r="U20" s="477"/>
      <c r="V20" s="35"/>
      <c r="W20" s="35"/>
    </row>
    <row r="21" spans="1:177" x14ac:dyDescent="0.25">
      <c r="A21" s="493"/>
      <c r="B21" s="481"/>
      <c r="C21" s="481"/>
      <c r="D21" s="481"/>
      <c r="E21" s="496"/>
      <c r="F21" s="496"/>
      <c r="G21" s="496"/>
      <c r="H21" s="499"/>
      <c r="I21" s="502"/>
      <c r="J21" s="484"/>
      <c r="K21" s="487"/>
      <c r="L21" s="487"/>
      <c r="M21" s="490"/>
      <c r="N21" s="487"/>
      <c r="O21" s="478"/>
      <c r="P21" s="478"/>
      <c r="Q21" s="478"/>
      <c r="R21" s="478"/>
      <c r="S21" s="478"/>
      <c r="T21" s="478"/>
      <c r="U21" s="478"/>
      <c r="V21" s="35"/>
      <c r="W21" s="35"/>
    </row>
    <row r="22" spans="1:177" x14ac:dyDescent="0.25">
      <c r="A22" s="493"/>
      <c r="B22" s="481"/>
      <c r="C22" s="481"/>
      <c r="D22" s="481"/>
      <c r="E22" s="496"/>
      <c r="F22" s="496"/>
      <c r="G22" s="496"/>
      <c r="H22" s="499"/>
      <c r="I22" s="502"/>
      <c r="J22" s="484"/>
      <c r="K22" s="487"/>
      <c r="L22" s="487"/>
      <c r="M22" s="490"/>
      <c r="N22" s="487"/>
      <c r="O22" s="478"/>
      <c r="P22" s="478"/>
      <c r="Q22" s="478"/>
      <c r="R22" s="478"/>
      <c r="S22" s="478"/>
      <c r="T22" s="478"/>
      <c r="U22" s="478"/>
      <c r="V22" s="35"/>
      <c r="W22" s="35"/>
    </row>
    <row r="23" spans="1:177" x14ac:dyDescent="0.25">
      <c r="A23" s="493"/>
      <c r="B23" s="481"/>
      <c r="C23" s="481"/>
      <c r="D23" s="481"/>
      <c r="E23" s="496"/>
      <c r="F23" s="496"/>
      <c r="G23" s="496"/>
      <c r="H23" s="499"/>
      <c r="I23" s="502"/>
      <c r="J23" s="484"/>
      <c r="K23" s="487"/>
      <c r="L23" s="487"/>
      <c r="M23" s="490"/>
      <c r="N23" s="487"/>
      <c r="O23" s="478"/>
      <c r="P23" s="478"/>
      <c r="Q23" s="478"/>
      <c r="R23" s="478"/>
      <c r="S23" s="478"/>
      <c r="T23" s="478"/>
      <c r="U23" s="478"/>
      <c r="V23" s="35"/>
      <c r="W23" s="35"/>
    </row>
    <row r="24" spans="1:177" ht="307.5" customHeight="1" thickBot="1" x14ac:dyDescent="0.3">
      <c r="A24" s="494"/>
      <c r="B24" s="482"/>
      <c r="C24" s="482"/>
      <c r="D24" s="482"/>
      <c r="E24" s="497"/>
      <c r="F24" s="497"/>
      <c r="G24" s="497"/>
      <c r="H24" s="500"/>
      <c r="I24" s="503"/>
      <c r="J24" s="485"/>
      <c r="K24" s="488"/>
      <c r="L24" s="488"/>
      <c r="M24" s="491"/>
      <c r="N24" s="488"/>
      <c r="O24" s="479"/>
      <c r="P24" s="479"/>
      <c r="Q24" s="479"/>
      <c r="R24" s="479"/>
      <c r="S24" s="479"/>
      <c r="T24" s="479"/>
      <c r="U24" s="479"/>
      <c r="V24" s="35"/>
      <c r="W24" s="35"/>
    </row>
    <row r="25" spans="1:177" ht="15" customHeight="1" x14ac:dyDescent="0.25">
      <c r="A25" s="492">
        <f>'Mapa Final'!A25</f>
        <v>4</v>
      </c>
      <c r="B25" s="480" t="str">
        <f>'Mapa Final'!B25</f>
        <v xml:space="preserve">Inexactitud en el registro de la gestion de los procesos misionales y actuaciones administrativa </v>
      </c>
      <c r="C25" s="480" t="str">
        <f>'Mapa Final'!C25</f>
        <v>Incumplimiento de las metas establecidas</v>
      </c>
      <c r="D25" s="480" t="str">
        <f>'Mapa Final'!D25</f>
        <v xml:space="preserve">1. Errores en la información registrada en los aplicativos Justicia XXI WEB y SIERJU-BI
2.Insuficiencia de personal para la carga laboral presentada. 
3.Fallas en la funcionalidad de los aplicativos    
4.Incremento de solicitudes  por la  alta demanda judiciales 
5.Inadecuado control de verificación del registro de la información </v>
      </c>
      <c r="E25" s="495" t="str">
        <f>'Mapa Final'!E25</f>
        <v xml:space="preserve">Inadecuado registro de la gestion de los procesos misionales y actuaciones administrativa </v>
      </c>
      <c r="F25" s="495" t="str">
        <f>'Mapa Final'!F25</f>
        <v xml:space="preserve">Posibilidad de incumplimiento de las metas establecidas debido al  inadecuado registro de la gestion de los procesos misionales y actuaciones administrativa </v>
      </c>
      <c r="G25" s="495" t="str">
        <f>'Mapa Final'!G25</f>
        <v>Usuarios, productos y prácticas organizacionales</v>
      </c>
      <c r="H25" s="498" t="str">
        <f>'Mapa Final'!I25</f>
        <v>Muy Alta</v>
      </c>
      <c r="I25" s="501" t="str">
        <f>'Mapa Final'!L25</f>
        <v>Moderado</v>
      </c>
      <c r="J25" s="483" t="str">
        <f>'Mapa Final'!N25</f>
        <v xml:space="preserve">Alto </v>
      </c>
      <c r="K25" s="486" t="str">
        <f>'Mapa Final'!AA25</f>
        <v>Media</v>
      </c>
      <c r="L25" s="486" t="str">
        <f>'Mapa Final'!AE25</f>
        <v>Moderado</v>
      </c>
      <c r="M25" s="489" t="str">
        <f>'Mapa Final'!AG25</f>
        <v>Moderado</v>
      </c>
      <c r="N25" s="486" t="str">
        <f>'Mapa Final'!AH25</f>
        <v>Reducir(mitigar)</v>
      </c>
      <c r="O25" s="477"/>
      <c r="P25" s="477"/>
      <c r="Q25" s="477"/>
      <c r="R25" s="477"/>
      <c r="S25" s="477"/>
      <c r="T25" s="477"/>
      <c r="U25" s="477"/>
    </row>
    <row r="26" spans="1:177" x14ac:dyDescent="0.25">
      <c r="A26" s="493"/>
      <c r="B26" s="481"/>
      <c r="C26" s="481"/>
      <c r="D26" s="481"/>
      <c r="E26" s="496"/>
      <c r="F26" s="496"/>
      <c r="G26" s="496"/>
      <c r="H26" s="499"/>
      <c r="I26" s="502"/>
      <c r="J26" s="484"/>
      <c r="K26" s="487"/>
      <c r="L26" s="487"/>
      <c r="M26" s="490"/>
      <c r="N26" s="487"/>
      <c r="O26" s="478"/>
      <c r="P26" s="478"/>
      <c r="Q26" s="478"/>
      <c r="R26" s="478"/>
      <c r="S26" s="478"/>
      <c r="T26" s="478"/>
      <c r="U26" s="478"/>
    </row>
    <row r="27" spans="1:177" x14ac:dyDescent="0.25">
      <c r="A27" s="493"/>
      <c r="B27" s="481"/>
      <c r="C27" s="481"/>
      <c r="D27" s="481"/>
      <c r="E27" s="496"/>
      <c r="F27" s="496"/>
      <c r="G27" s="496"/>
      <c r="H27" s="499"/>
      <c r="I27" s="502"/>
      <c r="J27" s="484"/>
      <c r="K27" s="487"/>
      <c r="L27" s="487"/>
      <c r="M27" s="490"/>
      <c r="N27" s="487"/>
      <c r="O27" s="478"/>
      <c r="P27" s="478"/>
      <c r="Q27" s="478"/>
      <c r="R27" s="478"/>
      <c r="S27" s="478"/>
      <c r="T27" s="478"/>
      <c r="U27" s="478"/>
    </row>
    <row r="28" spans="1:177" x14ac:dyDescent="0.25">
      <c r="A28" s="493"/>
      <c r="B28" s="481"/>
      <c r="C28" s="481"/>
      <c r="D28" s="481"/>
      <c r="E28" s="496"/>
      <c r="F28" s="496"/>
      <c r="G28" s="496"/>
      <c r="H28" s="499"/>
      <c r="I28" s="502"/>
      <c r="J28" s="484"/>
      <c r="K28" s="487"/>
      <c r="L28" s="487"/>
      <c r="M28" s="490"/>
      <c r="N28" s="487"/>
      <c r="O28" s="478"/>
      <c r="P28" s="478"/>
      <c r="Q28" s="478"/>
      <c r="R28" s="478"/>
      <c r="S28" s="478"/>
      <c r="T28" s="478"/>
      <c r="U28" s="478"/>
    </row>
    <row r="29" spans="1:177" ht="254.25" customHeight="1" thickBot="1" x14ac:dyDescent="0.3">
      <c r="A29" s="494"/>
      <c r="B29" s="482"/>
      <c r="C29" s="482"/>
      <c r="D29" s="482"/>
      <c r="E29" s="497"/>
      <c r="F29" s="497"/>
      <c r="G29" s="497"/>
      <c r="H29" s="500"/>
      <c r="I29" s="503"/>
      <c r="J29" s="485"/>
      <c r="K29" s="488"/>
      <c r="L29" s="488"/>
      <c r="M29" s="491"/>
      <c r="N29" s="488"/>
      <c r="O29" s="479"/>
      <c r="P29" s="479"/>
      <c r="Q29" s="479"/>
      <c r="R29" s="479"/>
      <c r="S29" s="479"/>
      <c r="T29" s="479"/>
      <c r="U29" s="479"/>
    </row>
    <row r="30" spans="1:177" ht="15" customHeight="1" x14ac:dyDescent="0.25">
      <c r="A30" s="492">
        <f>'Mapa Final'!A30</f>
        <v>5</v>
      </c>
      <c r="B30" s="480" t="str">
        <f>'Mapa Final'!B30</f>
        <v>Inconsistencias en el reparto</v>
      </c>
      <c r="C30" s="480" t="str">
        <f>'Mapa Final'!C30</f>
        <v>Incumplimiento de las metas establecidas</v>
      </c>
      <c r="D30" s="480" t="str">
        <f>'Mapa Final'!D30</f>
        <v xml:space="preserve">1.Falta de planeacion y organizacion en el proceso de reparto. 
2. Falta de capacidad instalada para atender el alto volúmen de trabajo debido a la cantidad de expedientes que se recepcionan.           
3.Inconsistencias entre el órden establecido por el administrador del sistema y el órden previsto en los Acuerdos que norman el reparto.
4. No realizar el reparto de las demandas  y/o acciones Constitucionales  entre los Despachos competentes, dentro del término establecido. 
5. Errores en el diligenciamiento del acta de reparto.
</v>
      </c>
      <c r="E30" s="495" t="str">
        <f>'Mapa Final'!E30</f>
        <v>Falencia en la gestión, control y seguimiento del proceso de reparto</v>
      </c>
      <c r="F30" s="495" t="str">
        <f>'Mapa Final'!F30</f>
        <v>Posibilidad de incumplimiento de las metas establecidas debido a la falencia en la gestión, control y seguimiento del proceso de reparto</v>
      </c>
      <c r="G30" s="495" t="str">
        <f>'Mapa Final'!G30</f>
        <v>Ejecución y Administración de Procesos</v>
      </c>
      <c r="H30" s="498" t="str">
        <f>'Mapa Final'!I30</f>
        <v>Muy Alta</v>
      </c>
      <c r="I30" s="501" t="str">
        <f>'Mapa Final'!L30</f>
        <v>Moderado</v>
      </c>
      <c r="J30" s="483" t="str">
        <f>'Mapa Final'!N30</f>
        <v xml:space="preserve">Alto </v>
      </c>
      <c r="K30" s="486" t="str">
        <f>'Mapa Final'!AA30</f>
        <v>Media</v>
      </c>
      <c r="L30" s="486" t="str">
        <f>'Mapa Final'!AE30</f>
        <v>Moderado</v>
      </c>
      <c r="M30" s="489" t="str">
        <f>'Mapa Final'!AG30</f>
        <v>Moderado</v>
      </c>
      <c r="N30" s="486" t="str">
        <f>'Mapa Final'!AH30</f>
        <v>Reducir(mitigar)</v>
      </c>
      <c r="O30" s="477"/>
      <c r="P30" s="477"/>
      <c r="Q30" s="477"/>
      <c r="R30" s="477"/>
      <c r="S30" s="477"/>
      <c r="T30" s="477"/>
      <c r="U30" s="477"/>
    </row>
    <row r="31" spans="1:177" x14ac:dyDescent="0.25">
      <c r="A31" s="493"/>
      <c r="B31" s="481"/>
      <c r="C31" s="481"/>
      <c r="D31" s="481"/>
      <c r="E31" s="496"/>
      <c r="F31" s="496"/>
      <c r="G31" s="496"/>
      <c r="H31" s="499"/>
      <c r="I31" s="502"/>
      <c r="J31" s="484"/>
      <c r="K31" s="487"/>
      <c r="L31" s="487"/>
      <c r="M31" s="490"/>
      <c r="N31" s="487"/>
      <c r="O31" s="478"/>
      <c r="P31" s="478"/>
      <c r="Q31" s="478"/>
      <c r="R31" s="478"/>
      <c r="S31" s="478"/>
      <c r="T31" s="478"/>
      <c r="U31" s="478"/>
    </row>
    <row r="32" spans="1:177" x14ac:dyDescent="0.25">
      <c r="A32" s="493"/>
      <c r="B32" s="481"/>
      <c r="C32" s="481"/>
      <c r="D32" s="481"/>
      <c r="E32" s="496"/>
      <c r="F32" s="496"/>
      <c r="G32" s="496"/>
      <c r="H32" s="499"/>
      <c r="I32" s="502"/>
      <c r="J32" s="484"/>
      <c r="K32" s="487"/>
      <c r="L32" s="487"/>
      <c r="M32" s="490"/>
      <c r="N32" s="487"/>
      <c r="O32" s="478"/>
      <c r="P32" s="478"/>
      <c r="Q32" s="478"/>
      <c r="R32" s="478"/>
      <c r="S32" s="478"/>
      <c r="T32" s="478"/>
      <c r="U32" s="478"/>
    </row>
    <row r="33" spans="1:21" x14ac:dyDescent="0.25">
      <c r="A33" s="493"/>
      <c r="B33" s="481"/>
      <c r="C33" s="481"/>
      <c r="D33" s="481"/>
      <c r="E33" s="496"/>
      <c r="F33" s="496"/>
      <c r="G33" s="496"/>
      <c r="H33" s="499"/>
      <c r="I33" s="502"/>
      <c r="J33" s="484"/>
      <c r="K33" s="487"/>
      <c r="L33" s="487"/>
      <c r="M33" s="490"/>
      <c r="N33" s="487"/>
      <c r="O33" s="478"/>
      <c r="P33" s="478"/>
      <c r="Q33" s="478"/>
      <c r="R33" s="478"/>
      <c r="S33" s="478"/>
      <c r="T33" s="478"/>
      <c r="U33" s="478"/>
    </row>
    <row r="34" spans="1:21" ht="230.25" customHeight="1" thickBot="1" x14ac:dyDescent="0.3">
      <c r="A34" s="494"/>
      <c r="B34" s="482"/>
      <c r="C34" s="482"/>
      <c r="D34" s="482"/>
      <c r="E34" s="497"/>
      <c r="F34" s="497"/>
      <c r="G34" s="497"/>
      <c r="H34" s="500"/>
      <c r="I34" s="503"/>
      <c r="J34" s="485"/>
      <c r="K34" s="488"/>
      <c r="L34" s="488"/>
      <c r="M34" s="491"/>
      <c r="N34" s="488"/>
      <c r="O34" s="479"/>
      <c r="P34" s="479"/>
      <c r="Q34" s="479"/>
      <c r="R34" s="479"/>
      <c r="S34" s="479"/>
      <c r="T34" s="479"/>
      <c r="U34" s="479"/>
    </row>
    <row r="35" spans="1:21" ht="15" customHeight="1" x14ac:dyDescent="0.25">
      <c r="A35" s="492">
        <f>'Mapa Final'!A35</f>
        <v>6</v>
      </c>
      <c r="B35" s="480" t="str">
        <f>'Mapa Final'!B35</f>
        <v>Error en las notificaciones judiicales</v>
      </c>
      <c r="C35" s="480" t="str">
        <f>'Mapa Final'!C35</f>
        <v>Incumplimiento de las metas establecidas</v>
      </c>
      <c r="D35" s="480" t="str">
        <f>'Mapa Final'!D35</f>
        <v>1. Falta de seguimiento y control del cumplimiento efectivo de la actividad asignada. 
2. Falta de informaciòn pertinente para realizar la actividad (correos errados, direcciones erradas de las partes). 
3. Falta de recursos, medios electrònicos y tecnològicos para el cumplimiento de la actividad.  
4.Carencia de vinculaciòn de las partes y terceros que genera nulidades, demoras en el proceso.</v>
      </c>
      <c r="E35" s="495" t="str">
        <f>'Mapa Final'!E35</f>
        <v xml:space="preserve">Inadecuada comunicación de las notificaciones judiciales </v>
      </c>
      <c r="F35" s="495" t="str">
        <f>'Mapa Final'!F35</f>
        <v xml:space="preserve">Posibilidad de incumplimiento de las metas establecidas debido a la inadecuada comunicación de las notificaciones judiciales </v>
      </c>
      <c r="G35" s="495" t="str">
        <f>'Mapa Final'!G35</f>
        <v>Ejecución y Administración de Procesos</v>
      </c>
      <c r="H35" s="498" t="str">
        <f>'Mapa Final'!I35</f>
        <v>Muy Alta</v>
      </c>
      <c r="I35" s="501" t="str">
        <f>'Mapa Final'!L35</f>
        <v>Moderado</v>
      </c>
      <c r="J35" s="483" t="str">
        <f>'Mapa Final'!N35</f>
        <v xml:space="preserve">Alto </v>
      </c>
      <c r="K35" s="486" t="str">
        <f>'Mapa Final'!AA35</f>
        <v>Media</v>
      </c>
      <c r="L35" s="486" t="str">
        <f>'Mapa Final'!AE35</f>
        <v>Moderado</v>
      </c>
      <c r="M35" s="489" t="str">
        <f>'Mapa Final'!AG35</f>
        <v>Moderado</v>
      </c>
      <c r="N35" s="486" t="str">
        <f>'Mapa Final'!AH35</f>
        <v>Reducir(mitigar)</v>
      </c>
      <c r="O35" s="477"/>
      <c r="P35" s="477"/>
      <c r="Q35" s="477"/>
      <c r="R35" s="477"/>
      <c r="S35" s="477"/>
      <c r="T35" s="477"/>
      <c r="U35" s="477"/>
    </row>
    <row r="36" spans="1:21" x14ac:dyDescent="0.25">
      <c r="A36" s="493"/>
      <c r="B36" s="481"/>
      <c r="C36" s="481"/>
      <c r="D36" s="481"/>
      <c r="E36" s="496"/>
      <c r="F36" s="496"/>
      <c r="G36" s="496"/>
      <c r="H36" s="499"/>
      <c r="I36" s="502"/>
      <c r="J36" s="484"/>
      <c r="K36" s="487"/>
      <c r="L36" s="487"/>
      <c r="M36" s="490"/>
      <c r="N36" s="487"/>
      <c r="O36" s="478"/>
      <c r="P36" s="478"/>
      <c r="Q36" s="478"/>
      <c r="R36" s="478"/>
      <c r="S36" s="478"/>
      <c r="T36" s="478"/>
      <c r="U36" s="478"/>
    </row>
    <row r="37" spans="1:21" x14ac:dyDescent="0.25">
      <c r="A37" s="493"/>
      <c r="B37" s="481"/>
      <c r="C37" s="481"/>
      <c r="D37" s="481"/>
      <c r="E37" s="496"/>
      <c r="F37" s="496"/>
      <c r="G37" s="496"/>
      <c r="H37" s="499"/>
      <c r="I37" s="502"/>
      <c r="J37" s="484"/>
      <c r="K37" s="487"/>
      <c r="L37" s="487"/>
      <c r="M37" s="490"/>
      <c r="N37" s="487"/>
      <c r="O37" s="478"/>
      <c r="P37" s="478"/>
      <c r="Q37" s="478"/>
      <c r="R37" s="478"/>
      <c r="S37" s="478"/>
      <c r="T37" s="478"/>
      <c r="U37" s="478"/>
    </row>
    <row r="38" spans="1:21" x14ac:dyDescent="0.25">
      <c r="A38" s="493"/>
      <c r="B38" s="481"/>
      <c r="C38" s="481"/>
      <c r="D38" s="481"/>
      <c r="E38" s="496"/>
      <c r="F38" s="496"/>
      <c r="G38" s="496"/>
      <c r="H38" s="499"/>
      <c r="I38" s="502"/>
      <c r="J38" s="484"/>
      <c r="K38" s="487"/>
      <c r="L38" s="487"/>
      <c r="M38" s="490"/>
      <c r="N38" s="487"/>
      <c r="O38" s="478"/>
      <c r="P38" s="478"/>
      <c r="Q38" s="478"/>
      <c r="R38" s="478"/>
      <c r="S38" s="478"/>
      <c r="T38" s="478"/>
      <c r="U38" s="478"/>
    </row>
    <row r="39" spans="1:21" ht="234.75" customHeight="1" thickBot="1" x14ac:dyDescent="0.3">
      <c r="A39" s="494"/>
      <c r="B39" s="482"/>
      <c r="C39" s="482"/>
      <c r="D39" s="482"/>
      <c r="E39" s="497"/>
      <c r="F39" s="497"/>
      <c r="G39" s="497"/>
      <c r="H39" s="500"/>
      <c r="I39" s="503"/>
      <c r="J39" s="485"/>
      <c r="K39" s="488"/>
      <c r="L39" s="488"/>
      <c r="M39" s="491"/>
      <c r="N39" s="488"/>
      <c r="O39" s="479"/>
      <c r="P39" s="479"/>
      <c r="Q39" s="479"/>
      <c r="R39" s="479"/>
      <c r="S39" s="479"/>
      <c r="T39" s="479"/>
      <c r="U39" s="479"/>
    </row>
    <row r="40" spans="1:21" x14ac:dyDescent="0.25">
      <c r="A40" s="492">
        <f>'Mapa Final'!A40</f>
        <v>7</v>
      </c>
      <c r="B40" s="480" t="str">
        <f>'Mapa Final'!B40</f>
        <v>Pérdida de documentos</v>
      </c>
      <c r="C40" s="480" t="str">
        <f>'Mapa Final'!C40</f>
        <v>Afectación en la Prestación del Servicio de Justicia</v>
      </c>
      <c r="D40" s="480" t="str">
        <f>'Mapa Final'!D40</f>
        <v>1. Falta de implementación del expediente electrónico en todas las dependencias y juzgados
2.Falta de software institucional para el control en el archivo de documentos tanto físicos como virtuales.
3.Desconocimiento e inaplicabilidad de las Tablas de Retención Documental (TRD)
4.Volumen excesivo de ingreso de expedientes para el personal asignado,  generando demoras en la organización de los expediente
5. Carencia de organización documental</v>
      </c>
      <c r="E40" s="495" t="str">
        <f>'Mapa Final'!E40</f>
        <v>Extravío de documentos temporal o definitivo de los procesos judiciales</v>
      </c>
      <c r="F40" s="495" t="str">
        <f>'Mapa Final'!F40</f>
        <v>Posibilidad de la afectación en la Prestación del Servicio de Justicia debido al extravío de documentos temporal o definitivo de los procesos judiciales</v>
      </c>
      <c r="G40" s="495" t="str">
        <f>'Mapa Final'!G40</f>
        <v>Usuarios, productos y prácticas organizacionales</v>
      </c>
      <c r="H40" s="498" t="str">
        <f>'Mapa Final'!I40</f>
        <v>Muy Alta</v>
      </c>
      <c r="I40" s="501" t="str">
        <f>'Mapa Final'!L40</f>
        <v>Mayor</v>
      </c>
      <c r="J40" s="483" t="str">
        <f>'Mapa Final'!N40</f>
        <v xml:space="preserve">Alto </v>
      </c>
      <c r="K40" s="486" t="str">
        <f>'Mapa Final'!AA40</f>
        <v>Media</v>
      </c>
      <c r="L40" s="486" t="str">
        <f>'Mapa Final'!AE40</f>
        <v>Mayor</v>
      </c>
      <c r="M40" s="489" t="str">
        <f>'Mapa Final'!AG40</f>
        <v xml:space="preserve">Alto </v>
      </c>
      <c r="N40" s="486" t="str">
        <f>'Mapa Final'!AH40</f>
        <v>Evitar</v>
      </c>
      <c r="O40" s="477"/>
      <c r="P40" s="477"/>
      <c r="Q40" s="477"/>
      <c r="R40" s="477"/>
      <c r="S40" s="477"/>
      <c r="T40" s="477"/>
      <c r="U40" s="477"/>
    </row>
    <row r="41" spans="1:21" x14ac:dyDescent="0.25">
      <c r="A41" s="493"/>
      <c r="B41" s="481"/>
      <c r="C41" s="481"/>
      <c r="D41" s="481"/>
      <c r="E41" s="496"/>
      <c r="F41" s="496"/>
      <c r="G41" s="496"/>
      <c r="H41" s="499"/>
      <c r="I41" s="502"/>
      <c r="J41" s="484"/>
      <c r="K41" s="487"/>
      <c r="L41" s="487"/>
      <c r="M41" s="490"/>
      <c r="N41" s="487"/>
      <c r="O41" s="478"/>
      <c r="P41" s="478"/>
      <c r="Q41" s="478"/>
      <c r="R41" s="478"/>
      <c r="S41" s="478"/>
      <c r="T41" s="478"/>
      <c r="U41" s="478"/>
    </row>
    <row r="42" spans="1:21" x14ac:dyDescent="0.25">
      <c r="A42" s="493"/>
      <c r="B42" s="481"/>
      <c r="C42" s="481"/>
      <c r="D42" s="481"/>
      <c r="E42" s="496"/>
      <c r="F42" s="496"/>
      <c r="G42" s="496"/>
      <c r="H42" s="499"/>
      <c r="I42" s="502"/>
      <c r="J42" s="484"/>
      <c r="K42" s="487"/>
      <c r="L42" s="487"/>
      <c r="M42" s="490"/>
      <c r="N42" s="487"/>
      <c r="O42" s="478"/>
      <c r="P42" s="478"/>
      <c r="Q42" s="478"/>
      <c r="R42" s="478"/>
      <c r="S42" s="478"/>
      <c r="T42" s="478"/>
      <c r="U42" s="478"/>
    </row>
    <row r="43" spans="1:21" x14ac:dyDescent="0.25">
      <c r="A43" s="493"/>
      <c r="B43" s="481"/>
      <c r="C43" s="481"/>
      <c r="D43" s="481"/>
      <c r="E43" s="496"/>
      <c r="F43" s="496"/>
      <c r="G43" s="496"/>
      <c r="H43" s="499"/>
      <c r="I43" s="502"/>
      <c r="J43" s="484"/>
      <c r="K43" s="487"/>
      <c r="L43" s="487"/>
      <c r="M43" s="490"/>
      <c r="N43" s="487"/>
      <c r="O43" s="478"/>
      <c r="P43" s="478"/>
      <c r="Q43" s="478"/>
      <c r="R43" s="478"/>
      <c r="S43" s="478"/>
      <c r="T43" s="478"/>
      <c r="U43" s="478"/>
    </row>
    <row r="44" spans="1:21" ht="194.25" customHeight="1" thickBot="1" x14ac:dyDescent="0.3">
      <c r="A44" s="494"/>
      <c r="B44" s="482"/>
      <c r="C44" s="482"/>
      <c r="D44" s="482"/>
      <c r="E44" s="497"/>
      <c r="F44" s="497"/>
      <c r="G44" s="497"/>
      <c r="H44" s="500"/>
      <c r="I44" s="503"/>
      <c r="J44" s="485"/>
      <c r="K44" s="488"/>
      <c r="L44" s="488"/>
      <c r="M44" s="491"/>
      <c r="N44" s="488"/>
      <c r="O44" s="479"/>
      <c r="P44" s="479"/>
      <c r="Q44" s="479"/>
      <c r="R44" s="479"/>
      <c r="S44" s="479"/>
      <c r="T44" s="479"/>
      <c r="U44" s="479"/>
    </row>
    <row r="45" spans="1:21" x14ac:dyDescent="0.25">
      <c r="A45" s="492">
        <f>'Mapa Final'!A45</f>
        <v>8</v>
      </c>
      <c r="B45" s="480" t="str">
        <f>'Mapa Final'!B45</f>
        <v>Corrupción</v>
      </c>
      <c r="C45" s="480" t="str">
        <f>'Mapa Final'!C45</f>
        <v>Reputacional (Corrupción)</v>
      </c>
      <c r="D45" s="480" t="str">
        <f>'Mapa Final'!D45</f>
        <v xml:space="preserve">1.Insuficientes programas de capacitación para la toma de conciencia debido al desconocimiento de l ley antisoborno (ISO 37001:2016)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v>
      </c>
      <c r="E45" s="495" t="str">
        <f>'Mapa Final'!E45</f>
        <v xml:space="preserve">Carencia en transparencia, etica y valores . </v>
      </c>
      <c r="F45" s="495" t="str">
        <f>'Mapa Final'!F45</f>
        <v xml:space="preserve">Posibilidad de actos indebidos de  los servidores judiciales debido a  la carencia en transparencia, etica y valores </v>
      </c>
      <c r="G45" s="495" t="str">
        <f>'Mapa Final'!G45</f>
        <v>Fraude Interno</v>
      </c>
      <c r="H45" s="498" t="str">
        <f>'Mapa Final'!I45</f>
        <v>Muy Alta</v>
      </c>
      <c r="I45" s="501" t="str">
        <f>'Mapa Final'!L45</f>
        <v>Mayor</v>
      </c>
      <c r="J45" s="483" t="str">
        <f>'Mapa Final'!N45</f>
        <v xml:space="preserve">Alto </v>
      </c>
      <c r="K45" s="486" t="str">
        <f>'Mapa Final'!AA45</f>
        <v>Media</v>
      </c>
      <c r="L45" s="486" t="str">
        <f>'Mapa Final'!AE45</f>
        <v>Mayor</v>
      </c>
      <c r="M45" s="489" t="str">
        <f>'Mapa Final'!AG45</f>
        <v xml:space="preserve">Alto </v>
      </c>
      <c r="N45" s="486" t="str">
        <f>'Mapa Final'!AH45</f>
        <v>Evitar</v>
      </c>
      <c r="O45" s="477"/>
      <c r="P45" s="477"/>
      <c r="Q45" s="477"/>
      <c r="R45" s="477"/>
      <c r="S45" s="477"/>
      <c r="T45" s="477"/>
      <c r="U45" s="477"/>
    </row>
    <row r="46" spans="1:21" x14ac:dyDescent="0.25">
      <c r="A46" s="493"/>
      <c r="B46" s="481"/>
      <c r="C46" s="481"/>
      <c r="D46" s="481"/>
      <c r="E46" s="496"/>
      <c r="F46" s="496"/>
      <c r="G46" s="496"/>
      <c r="H46" s="499"/>
      <c r="I46" s="502"/>
      <c r="J46" s="484"/>
      <c r="K46" s="487"/>
      <c r="L46" s="487"/>
      <c r="M46" s="490"/>
      <c r="N46" s="487"/>
      <c r="O46" s="478"/>
      <c r="P46" s="478"/>
      <c r="Q46" s="478"/>
      <c r="R46" s="478"/>
      <c r="S46" s="478"/>
      <c r="T46" s="478"/>
      <c r="U46" s="478"/>
    </row>
    <row r="47" spans="1:21" x14ac:dyDescent="0.25">
      <c r="A47" s="493"/>
      <c r="B47" s="481"/>
      <c r="C47" s="481"/>
      <c r="D47" s="481"/>
      <c r="E47" s="496"/>
      <c r="F47" s="496"/>
      <c r="G47" s="496"/>
      <c r="H47" s="499"/>
      <c r="I47" s="502"/>
      <c r="J47" s="484"/>
      <c r="K47" s="487"/>
      <c r="L47" s="487"/>
      <c r="M47" s="490"/>
      <c r="N47" s="487"/>
      <c r="O47" s="478"/>
      <c r="P47" s="478"/>
      <c r="Q47" s="478"/>
      <c r="R47" s="478"/>
      <c r="S47" s="478"/>
      <c r="T47" s="478"/>
      <c r="U47" s="478"/>
    </row>
    <row r="48" spans="1:21" x14ac:dyDescent="0.25">
      <c r="A48" s="493"/>
      <c r="B48" s="481"/>
      <c r="C48" s="481"/>
      <c r="D48" s="481"/>
      <c r="E48" s="496"/>
      <c r="F48" s="496"/>
      <c r="G48" s="496"/>
      <c r="H48" s="499"/>
      <c r="I48" s="502"/>
      <c r="J48" s="484"/>
      <c r="K48" s="487"/>
      <c r="L48" s="487"/>
      <c r="M48" s="490"/>
      <c r="N48" s="487"/>
      <c r="O48" s="478"/>
      <c r="P48" s="478"/>
      <c r="Q48" s="478"/>
      <c r="R48" s="478"/>
      <c r="S48" s="478"/>
      <c r="T48" s="478"/>
      <c r="U48" s="478"/>
    </row>
    <row r="49" spans="1:21" ht="188.25" customHeight="1" thickBot="1" x14ac:dyDescent="0.3">
      <c r="A49" s="494"/>
      <c r="B49" s="482"/>
      <c r="C49" s="482"/>
      <c r="D49" s="482"/>
      <c r="E49" s="497"/>
      <c r="F49" s="497"/>
      <c r="G49" s="497"/>
      <c r="H49" s="500"/>
      <c r="I49" s="503"/>
      <c r="J49" s="485"/>
      <c r="K49" s="488"/>
      <c r="L49" s="488"/>
      <c r="M49" s="491"/>
      <c r="N49" s="488"/>
      <c r="O49" s="479"/>
      <c r="P49" s="479"/>
      <c r="Q49" s="479"/>
      <c r="R49" s="479"/>
      <c r="S49" s="479"/>
      <c r="T49" s="479"/>
      <c r="U49" s="479"/>
    </row>
    <row r="50" spans="1:21" x14ac:dyDescent="0.25">
      <c r="A50" s="492">
        <f>'Mapa Final'!A50</f>
        <v>9</v>
      </c>
      <c r="B50" s="480" t="str">
        <f>'Mapa Final'!B50</f>
        <v>Interrupción o demora en el Servicio Público de Administrar  Justicia</v>
      </c>
      <c r="C50" s="480" t="str">
        <f>'Mapa Final'!C50</f>
        <v>Afectación en la Prestación del Servicio de Justicia</v>
      </c>
      <c r="D50" s="480" t="str">
        <f>'Mapa Final'!D50</f>
        <v>1. Paro por sindicato
2. Huelgas, protestas ciudadana
3. Disturbios o hechos violentos
4.Pandemia
5.Emergencias Ambientales</v>
      </c>
      <c r="E50" s="495" t="str">
        <f>'Mapa Final'!E50</f>
        <v>Suceso de fuerza mayor que imposibilitan la gestión judicial</v>
      </c>
      <c r="F50" s="495" t="str">
        <f>'Mapa Final'!F50</f>
        <v>Posibilidad de  afectación en la Prestación del Servicio de Justicia debido a un suceso de fuerza mayor que imposibilita la gestión judicial</v>
      </c>
      <c r="G50" s="495" t="str">
        <f>'Mapa Final'!G50</f>
        <v>Usuarios, productos y prácticas organizacionales</v>
      </c>
      <c r="H50" s="498" t="str">
        <f>'Mapa Final'!I50</f>
        <v>Muy Alta</v>
      </c>
      <c r="I50" s="501" t="str">
        <f>'Mapa Final'!L50</f>
        <v>Moderado</v>
      </c>
      <c r="J50" s="483" t="str">
        <f>'Mapa Final'!N50</f>
        <v xml:space="preserve">Alto </v>
      </c>
      <c r="K50" s="486" t="str">
        <f>'Mapa Final'!AA50</f>
        <v>Media</v>
      </c>
      <c r="L50" s="486" t="str">
        <f>'Mapa Final'!AE50</f>
        <v>Moderado</v>
      </c>
      <c r="M50" s="489" t="str">
        <f>'Mapa Final'!AG50</f>
        <v>Moderado</v>
      </c>
      <c r="N50" s="486" t="str">
        <f>'Mapa Final'!AH50</f>
        <v>Reducir(mitigar)</v>
      </c>
      <c r="O50" s="477"/>
      <c r="P50" s="477"/>
      <c r="Q50" s="477"/>
      <c r="R50" s="477"/>
      <c r="S50" s="477"/>
      <c r="T50" s="477"/>
      <c r="U50" s="477"/>
    </row>
    <row r="51" spans="1:21" x14ac:dyDescent="0.25">
      <c r="A51" s="493"/>
      <c r="B51" s="481"/>
      <c r="C51" s="481"/>
      <c r="D51" s="481"/>
      <c r="E51" s="496"/>
      <c r="F51" s="496"/>
      <c r="G51" s="496"/>
      <c r="H51" s="499"/>
      <c r="I51" s="502"/>
      <c r="J51" s="484"/>
      <c r="K51" s="487"/>
      <c r="L51" s="487"/>
      <c r="M51" s="490"/>
      <c r="N51" s="487"/>
      <c r="O51" s="478"/>
      <c r="P51" s="478"/>
      <c r="Q51" s="478"/>
      <c r="R51" s="478"/>
      <c r="S51" s="478"/>
      <c r="T51" s="478"/>
      <c r="U51" s="478"/>
    </row>
    <row r="52" spans="1:21" x14ac:dyDescent="0.25">
      <c r="A52" s="493"/>
      <c r="B52" s="481"/>
      <c r="C52" s="481"/>
      <c r="D52" s="481"/>
      <c r="E52" s="496"/>
      <c r="F52" s="496"/>
      <c r="G52" s="496"/>
      <c r="H52" s="499"/>
      <c r="I52" s="502"/>
      <c r="J52" s="484"/>
      <c r="K52" s="487"/>
      <c r="L52" s="487"/>
      <c r="M52" s="490"/>
      <c r="N52" s="487"/>
      <c r="O52" s="478"/>
      <c r="P52" s="478"/>
      <c r="Q52" s="478"/>
      <c r="R52" s="478"/>
      <c r="S52" s="478"/>
      <c r="T52" s="478"/>
      <c r="U52" s="478"/>
    </row>
    <row r="53" spans="1:21" x14ac:dyDescent="0.25">
      <c r="A53" s="493"/>
      <c r="B53" s="481"/>
      <c r="C53" s="481"/>
      <c r="D53" s="481"/>
      <c r="E53" s="496"/>
      <c r="F53" s="496"/>
      <c r="G53" s="496"/>
      <c r="H53" s="499"/>
      <c r="I53" s="502"/>
      <c r="J53" s="484"/>
      <c r="K53" s="487"/>
      <c r="L53" s="487"/>
      <c r="M53" s="490"/>
      <c r="N53" s="487"/>
      <c r="O53" s="478"/>
      <c r="P53" s="478"/>
      <c r="Q53" s="478"/>
      <c r="R53" s="478"/>
      <c r="S53" s="478"/>
      <c r="T53" s="478"/>
      <c r="U53" s="478"/>
    </row>
    <row r="54" spans="1:21" ht="56.25" customHeight="1" thickBot="1" x14ac:dyDescent="0.3">
      <c r="A54" s="494"/>
      <c r="B54" s="482"/>
      <c r="C54" s="482"/>
      <c r="D54" s="482"/>
      <c r="E54" s="497"/>
      <c r="F54" s="497"/>
      <c r="G54" s="497"/>
      <c r="H54" s="500"/>
      <c r="I54" s="503"/>
      <c r="J54" s="485"/>
      <c r="K54" s="488"/>
      <c r="L54" s="488"/>
      <c r="M54" s="491"/>
      <c r="N54" s="488"/>
      <c r="O54" s="479"/>
      <c r="P54" s="479"/>
      <c r="Q54" s="479"/>
      <c r="R54" s="479"/>
      <c r="S54" s="479"/>
      <c r="T54" s="479"/>
      <c r="U54" s="479"/>
    </row>
    <row r="55" spans="1:21" x14ac:dyDescent="0.25">
      <c r="A55" s="492">
        <f>'Mapa Final'!A55</f>
        <v>10</v>
      </c>
      <c r="B55" s="480" t="str">
        <f>'Mapa Final'!B55</f>
        <v>Inaplicabilidad de la normavidad ambiental vigente</v>
      </c>
      <c r="C55" s="480" t="str">
        <f>'Mapa Final'!C55</f>
        <v>Afectación Ambiental</v>
      </c>
      <c r="D55" s="480" t="str">
        <f>'Mapa Final'!D55</f>
        <v>1. Falta de socialización del Acuerdo PSAA14-10160. 
2.Baja participación de los funcionarios y servidores judiciales en las actividades de formación en el Sistema de Gestión Ambiental
3.Uso de correos no institucionales, que no permiten la llegada de campañas enviadas por correos masivos
4.  Poco compromiso en la aplicabilidad y formación de la cultura ambiental
5. Carencia del liderazgo en el Sistema de Gestión Ambiental</v>
      </c>
      <c r="E55" s="495" t="str">
        <f>'Mapa Final'!E55</f>
        <v>Desconocimiento de los lineamientos ambientales y normatividad vigente ambiental</v>
      </c>
      <c r="F55" s="495" t="str">
        <f>'Mapa Final'!F55</f>
        <v>Posibilidad de afectación ambiental debido al desconocimiento de las lineamientos ambientales y normatividad vigente ambiental</v>
      </c>
      <c r="G55" s="495" t="str">
        <f>'Mapa Final'!G55</f>
        <v>Eventos Ambientales Internos</v>
      </c>
      <c r="H55" s="498" t="str">
        <f>'Mapa Final'!I55</f>
        <v>Media</v>
      </c>
      <c r="I55" s="501" t="str">
        <f>'Mapa Final'!L55</f>
        <v>Moderado</v>
      </c>
      <c r="J55" s="483" t="str">
        <f>'Mapa Final'!N55</f>
        <v>Moderado</v>
      </c>
      <c r="K55" s="486" t="str">
        <f>'Mapa Final'!AA55</f>
        <v>Baja</v>
      </c>
      <c r="L55" s="486" t="str">
        <f>'Mapa Final'!AE55</f>
        <v>Moderado</v>
      </c>
      <c r="M55" s="489" t="str">
        <f>'Mapa Final'!AG55</f>
        <v>Moderado</v>
      </c>
      <c r="N55" s="486" t="str">
        <f>'Mapa Final'!AH55</f>
        <v>Reducir(mitigar)</v>
      </c>
      <c r="O55" s="477"/>
      <c r="P55" s="477"/>
      <c r="Q55" s="477"/>
      <c r="R55" s="477"/>
      <c r="S55" s="477"/>
      <c r="T55" s="477"/>
      <c r="U55" s="477"/>
    </row>
    <row r="56" spans="1:21" x14ac:dyDescent="0.25">
      <c r="A56" s="493"/>
      <c r="B56" s="481"/>
      <c r="C56" s="481"/>
      <c r="D56" s="481"/>
      <c r="E56" s="496"/>
      <c r="F56" s="496"/>
      <c r="G56" s="496"/>
      <c r="H56" s="499"/>
      <c r="I56" s="502"/>
      <c r="J56" s="484"/>
      <c r="K56" s="487"/>
      <c r="L56" s="487"/>
      <c r="M56" s="490"/>
      <c r="N56" s="487"/>
      <c r="O56" s="478"/>
      <c r="P56" s="478"/>
      <c r="Q56" s="478"/>
      <c r="R56" s="478"/>
      <c r="S56" s="478"/>
      <c r="T56" s="478"/>
      <c r="U56" s="478"/>
    </row>
    <row r="57" spans="1:21" x14ac:dyDescent="0.25">
      <c r="A57" s="493"/>
      <c r="B57" s="481"/>
      <c r="C57" s="481"/>
      <c r="D57" s="481"/>
      <c r="E57" s="496"/>
      <c r="F57" s="496"/>
      <c r="G57" s="496"/>
      <c r="H57" s="499"/>
      <c r="I57" s="502"/>
      <c r="J57" s="484"/>
      <c r="K57" s="487"/>
      <c r="L57" s="487"/>
      <c r="M57" s="490"/>
      <c r="N57" s="487"/>
      <c r="O57" s="478"/>
      <c r="P57" s="478"/>
      <c r="Q57" s="478"/>
      <c r="R57" s="478"/>
      <c r="S57" s="478"/>
      <c r="T57" s="478"/>
      <c r="U57" s="478"/>
    </row>
    <row r="58" spans="1:21" x14ac:dyDescent="0.25">
      <c r="A58" s="493"/>
      <c r="B58" s="481"/>
      <c r="C58" s="481"/>
      <c r="D58" s="481"/>
      <c r="E58" s="496"/>
      <c r="F58" s="496"/>
      <c r="G58" s="496"/>
      <c r="H58" s="499"/>
      <c r="I58" s="502"/>
      <c r="J58" s="484"/>
      <c r="K58" s="487"/>
      <c r="L58" s="487"/>
      <c r="M58" s="490"/>
      <c r="N58" s="487"/>
      <c r="O58" s="478"/>
      <c r="P58" s="478"/>
      <c r="Q58" s="478"/>
      <c r="R58" s="478"/>
      <c r="S58" s="478"/>
      <c r="T58" s="478"/>
      <c r="U58" s="478"/>
    </row>
    <row r="59" spans="1:21" ht="159.75" customHeight="1" thickBot="1" x14ac:dyDescent="0.3">
      <c r="A59" s="494"/>
      <c r="B59" s="482"/>
      <c r="C59" s="482"/>
      <c r="D59" s="482"/>
      <c r="E59" s="497"/>
      <c r="F59" s="497"/>
      <c r="G59" s="497"/>
      <c r="H59" s="500"/>
      <c r="I59" s="503"/>
      <c r="J59" s="485"/>
      <c r="K59" s="488"/>
      <c r="L59" s="488"/>
      <c r="M59" s="491"/>
      <c r="N59" s="488"/>
      <c r="O59" s="479"/>
      <c r="P59" s="479"/>
      <c r="Q59" s="479"/>
      <c r="R59" s="479"/>
      <c r="S59" s="479"/>
      <c r="T59" s="479"/>
      <c r="U59" s="479"/>
    </row>
  </sheetData>
  <mergeCells count="229">
    <mergeCell ref="S1:U3"/>
    <mergeCell ref="A4:C4"/>
    <mergeCell ref="D4:N4"/>
    <mergeCell ref="O4:Q4"/>
    <mergeCell ref="A5:C5"/>
    <mergeCell ref="D5:N5"/>
    <mergeCell ref="A6:C6"/>
    <mergeCell ref="D6:N6"/>
    <mergeCell ref="A7:F7"/>
    <mergeCell ref="H7:J7"/>
    <mergeCell ref="K7:M7"/>
    <mergeCell ref="N7:N8"/>
    <mergeCell ref="A1:C2"/>
    <mergeCell ref="D1:Q3"/>
    <mergeCell ref="O7:O8"/>
    <mergeCell ref="P7:R7"/>
    <mergeCell ref="S7:T7"/>
    <mergeCell ref="U7:U8"/>
    <mergeCell ref="A9:N9"/>
    <mergeCell ref="A10:A14"/>
    <mergeCell ref="B10:B14"/>
    <mergeCell ref="C10:C14"/>
    <mergeCell ref="D10:D14"/>
    <mergeCell ref="E10:E14"/>
    <mergeCell ref="L15:L19"/>
    <mergeCell ref="R10:R14"/>
    <mergeCell ref="S10:S14"/>
    <mergeCell ref="T10:T14"/>
    <mergeCell ref="U10:U14"/>
    <mergeCell ref="A15:A19"/>
    <mergeCell ref="B15:B19"/>
    <mergeCell ref="C15:C19"/>
    <mergeCell ref="D15:D19"/>
    <mergeCell ref="E15:E19"/>
    <mergeCell ref="F15:F19"/>
    <mergeCell ref="L10:L14"/>
    <mergeCell ref="M10:M14"/>
    <mergeCell ref="N10:N14"/>
    <mergeCell ref="O10:O14"/>
    <mergeCell ref="P10:P14"/>
    <mergeCell ref="Q10:Q14"/>
    <mergeCell ref="F10:F14"/>
    <mergeCell ref="G10:G14"/>
    <mergeCell ref="H10:H14"/>
    <mergeCell ref="I10:I14"/>
    <mergeCell ref="J10:J14"/>
    <mergeCell ref="K10:K14"/>
    <mergeCell ref="K20:K24"/>
    <mergeCell ref="L20:L24"/>
    <mergeCell ref="M20:M24"/>
    <mergeCell ref="S15:S19"/>
    <mergeCell ref="T15:T19"/>
    <mergeCell ref="U15:U19"/>
    <mergeCell ref="A20:A24"/>
    <mergeCell ref="B20:B24"/>
    <mergeCell ref="C20:C24"/>
    <mergeCell ref="D20:D24"/>
    <mergeCell ref="E20:E24"/>
    <mergeCell ref="F20:F24"/>
    <mergeCell ref="G20:G24"/>
    <mergeCell ref="M15:M19"/>
    <mergeCell ref="N15:N19"/>
    <mergeCell ref="O15:O19"/>
    <mergeCell ref="P15:P19"/>
    <mergeCell ref="Q15:Q19"/>
    <mergeCell ref="R15:R19"/>
    <mergeCell ref="G15:G19"/>
    <mergeCell ref="H15:H19"/>
    <mergeCell ref="I15:I19"/>
    <mergeCell ref="J15:J19"/>
    <mergeCell ref="K15:K19"/>
    <mergeCell ref="J25:J29"/>
    <mergeCell ref="K25:K29"/>
    <mergeCell ref="L25:L29"/>
    <mergeCell ref="M25:M29"/>
    <mergeCell ref="N25:N29"/>
    <mergeCell ref="T20:T24"/>
    <mergeCell ref="U20:U24"/>
    <mergeCell ref="A25:A29"/>
    <mergeCell ref="B25:B29"/>
    <mergeCell ref="C25:C29"/>
    <mergeCell ref="D25:D29"/>
    <mergeCell ref="E25:E29"/>
    <mergeCell ref="F25:F29"/>
    <mergeCell ref="G25:G29"/>
    <mergeCell ref="H25:H29"/>
    <mergeCell ref="N20:N24"/>
    <mergeCell ref="O20:O24"/>
    <mergeCell ref="P20:P24"/>
    <mergeCell ref="Q20:Q24"/>
    <mergeCell ref="R20:R24"/>
    <mergeCell ref="S20:S24"/>
    <mergeCell ref="H20:H24"/>
    <mergeCell ref="I20:I24"/>
    <mergeCell ref="J20:J24"/>
    <mergeCell ref="U30:U34"/>
    <mergeCell ref="J30:J34"/>
    <mergeCell ref="K30:K34"/>
    <mergeCell ref="L30:L34"/>
    <mergeCell ref="M30:M34"/>
    <mergeCell ref="N30:N34"/>
    <mergeCell ref="O30:O34"/>
    <mergeCell ref="U25:U29"/>
    <mergeCell ref="A30:A34"/>
    <mergeCell ref="B30:B34"/>
    <mergeCell ref="C30:C34"/>
    <mergeCell ref="D30:D34"/>
    <mergeCell ref="E30:E34"/>
    <mergeCell ref="F30:F34"/>
    <mergeCell ref="G30:G34"/>
    <mergeCell ref="H30:H34"/>
    <mergeCell ref="I30:I34"/>
    <mergeCell ref="O25:O29"/>
    <mergeCell ref="P25:P29"/>
    <mergeCell ref="Q25:Q29"/>
    <mergeCell ref="R25:R29"/>
    <mergeCell ref="S25:S29"/>
    <mergeCell ref="T25:T29"/>
    <mergeCell ref="I25:I29"/>
    <mergeCell ref="C35:C39"/>
    <mergeCell ref="D35:D39"/>
    <mergeCell ref="E35:E39"/>
    <mergeCell ref="F35:F39"/>
    <mergeCell ref="P30:P34"/>
    <mergeCell ref="Q30:Q34"/>
    <mergeCell ref="R30:R34"/>
    <mergeCell ref="S30:S34"/>
    <mergeCell ref="T30:T34"/>
    <mergeCell ref="S35:S39"/>
    <mergeCell ref="T35:T39"/>
    <mergeCell ref="U35:U39"/>
    <mergeCell ref="A40:A44"/>
    <mergeCell ref="B40:B44"/>
    <mergeCell ref="C40:C44"/>
    <mergeCell ref="D40:D44"/>
    <mergeCell ref="E40:E44"/>
    <mergeCell ref="F40:F44"/>
    <mergeCell ref="G40:G44"/>
    <mergeCell ref="M35:M39"/>
    <mergeCell ref="N35:N39"/>
    <mergeCell ref="O35:O39"/>
    <mergeCell ref="P35:P39"/>
    <mergeCell ref="Q35:Q39"/>
    <mergeCell ref="R35:R39"/>
    <mergeCell ref="G35:G39"/>
    <mergeCell ref="H35:H39"/>
    <mergeCell ref="I35:I39"/>
    <mergeCell ref="J35:J39"/>
    <mergeCell ref="K35:K39"/>
    <mergeCell ref="L35:L39"/>
    <mergeCell ref="A35:A39"/>
    <mergeCell ref="B35:B39"/>
    <mergeCell ref="T40:T44"/>
    <mergeCell ref="U40:U44"/>
    <mergeCell ref="A45:A49"/>
    <mergeCell ref="B45:B49"/>
    <mergeCell ref="C45:C49"/>
    <mergeCell ref="D45:D49"/>
    <mergeCell ref="E45:E49"/>
    <mergeCell ref="F45:F49"/>
    <mergeCell ref="G45:G49"/>
    <mergeCell ref="H45:H49"/>
    <mergeCell ref="N40:N44"/>
    <mergeCell ref="O40:O44"/>
    <mergeCell ref="P40:P44"/>
    <mergeCell ref="Q40:Q44"/>
    <mergeCell ref="R40:R44"/>
    <mergeCell ref="S40:S44"/>
    <mergeCell ref="H40:H44"/>
    <mergeCell ref="I40:I44"/>
    <mergeCell ref="J40:J44"/>
    <mergeCell ref="K40:K44"/>
    <mergeCell ref="L40:L44"/>
    <mergeCell ref="M40:M44"/>
    <mergeCell ref="U45:U49"/>
    <mergeCell ref="A50:A54"/>
    <mergeCell ref="B50:B54"/>
    <mergeCell ref="C50:C54"/>
    <mergeCell ref="D50:D54"/>
    <mergeCell ref="E50:E54"/>
    <mergeCell ref="F50:F54"/>
    <mergeCell ref="G50:G54"/>
    <mergeCell ref="H50:H54"/>
    <mergeCell ref="I50:I54"/>
    <mergeCell ref="O45:O49"/>
    <mergeCell ref="P45:P49"/>
    <mergeCell ref="Q45:Q49"/>
    <mergeCell ref="R45:R49"/>
    <mergeCell ref="S45:S49"/>
    <mergeCell ref="T45:T49"/>
    <mergeCell ref="I45:I49"/>
    <mergeCell ref="J45:J49"/>
    <mergeCell ref="K45:K49"/>
    <mergeCell ref="L45:L49"/>
    <mergeCell ref="M45:M49"/>
    <mergeCell ref="N45:N49"/>
    <mergeCell ref="P50:P54"/>
    <mergeCell ref="Q50:Q54"/>
    <mergeCell ref="R50:R54"/>
    <mergeCell ref="S50:S54"/>
    <mergeCell ref="T50:T54"/>
    <mergeCell ref="U50:U54"/>
    <mergeCell ref="J50:J54"/>
    <mergeCell ref="K50:K54"/>
    <mergeCell ref="L50:L54"/>
    <mergeCell ref="M50:M54"/>
    <mergeCell ref="N50:N54"/>
    <mergeCell ref="O50:O54"/>
    <mergeCell ref="G55:G59"/>
    <mergeCell ref="H55:H59"/>
    <mergeCell ref="I55:I59"/>
    <mergeCell ref="J55:J59"/>
    <mergeCell ref="K55:K59"/>
    <mergeCell ref="L55:L59"/>
    <mergeCell ref="A55:A59"/>
    <mergeCell ref="B55:B59"/>
    <mergeCell ref="C55:C59"/>
    <mergeCell ref="D55:D59"/>
    <mergeCell ref="E55:E59"/>
    <mergeCell ref="F55:F59"/>
    <mergeCell ref="S55:S59"/>
    <mergeCell ref="T55:T59"/>
    <mergeCell ref="U55:U59"/>
    <mergeCell ref="M55:M59"/>
    <mergeCell ref="N55:N59"/>
    <mergeCell ref="O55:O59"/>
    <mergeCell ref="P55:P59"/>
    <mergeCell ref="Q55:Q59"/>
    <mergeCell ref="R55:R59"/>
  </mergeCells>
  <conditionalFormatting sqref="D8:G8 H7 H60:J1048576 A7:B7">
    <cfRule type="containsText" dxfId="2093" priority="713" operator="containsText" text="3- Moderado">
      <formula>NOT(ISERROR(SEARCH("3- Moderado",A7)))</formula>
    </cfRule>
    <cfRule type="containsText" dxfId="2092" priority="714" operator="containsText" text="6- Moderado">
      <formula>NOT(ISERROR(SEARCH("6- Moderado",A7)))</formula>
    </cfRule>
    <cfRule type="containsText" dxfId="2091" priority="715" operator="containsText" text="4- Moderado">
      <formula>NOT(ISERROR(SEARCH("4- Moderado",A7)))</formula>
    </cfRule>
    <cfRule type="containsText" dxfId="2090" priority="716" operator="containsText" text="3- Bajo">
      <formula>NOT(ISERROR(SEARCH("3- Bajo",A7)))</formula>
    </cfRule>
    <cfRule type="containsText" dxfId="2089" priority="717" operator="containsText" text="4- Bajo">
      <formula>NOT(ISERROR(SEARCH("4- Bajo",A7)))</formula>
    </cfRule>
    <cfRule type="containsText" dxfId="2088" priority="718" operator="containsText" text="1- Bajo">
      <formula>NOT(ISERROR(SEARCH("1- Bajo",A7)))</formula>
    </cfRule>
  </conditionalFormatting>
  <conditionalFormatting sqref="H8:J8">
    <cfRule type="containsText" dxfId="2087" priority="706" operator="containsText" text="3- Moderado">
      <formula>NOT(ISERROR(SEARCH("3- Moderado",H8)))</formula>
    </cfRule>
    <cfRule type="containsText" dxfId="2086" priority="707" operator="containsText" text="6- Moderado">
      <formula>NOT(ISERROR(SEARCH("6- Moderado",H8)))</formula>
    </cfRule>
    <cfRule type="containsText" dxfId="2085" priority="708" operator="containsText" text="4- Moderado">
      <formula>NOT(ISERROR(SEARCH("4- Moderado",H8)))</formula>
    </cfRule>
    <cfRule type="containsText" dxfId="2084" priority="709" operator="containsText" text="3- Bajo">
      <formula>NOT(ISERROR(SEARCH("3- Bajo",H8)))</formula>
    </cfRule>
    <cfRule type="containsText" dxfId="2083" priority="710" operator="containsText" text="4- Bajo">
      <formula>NOT(ISERROR(SEARCH("4- Bajo",H8)))</formula>
    </cfRule>
    <cfRule type="containsText" dxfId="2082" priority="712" operator="containsText" text="1- Bajo">
      <formula>NOT(ISERROR(SEARCH("1- Bajo",H8)))</formula>
    </cfRule>
  </conditionalFormatting>
  <conditionalFormatting sqref="J8 J60:J1048576">
    <cfRule type="containsText" dxfId="2081" priority="695" operator="containsText" text="25- Extremo">
      <formula>NOT(ISERROR(SEARCH("25- Extremo",J8)))</formula>
    </cfRule>
    <cfRule type="containsText" dxfId="2080" priority="696" operator="containsText" text="20- Extremo">
      <formula>NOT(ISERROR(SEARCH("20- Extremo",J8)))</formula>
    </cfRule>
    <cfRule type="containsText" dxfId="2079" priority="697" operator="containsText" text="15- Extremo">
      <formula>NOT(ISERROR(SEARCH("15- Extremo",J8)))</formula>
    </cfRule>
    <cfRule type="containsText" dxfId="2078" priority="698" operator="containsText" text="10- Extremo">
      <formula>NOT(ISERROR(SEARCH("10- Extremo",J8)))</formula>
    </cfRule>
    <cfRule type="containsText" dxfId="2077" priority="699" operator="containsText" text="5- Extremo">
      <formula>NOT(ISERROR(SEARCH("5- Extremo",J8)))</formula>
    </cfRule>
    <cfRule type="containsText" dxfId="2076" priority="700" operator="containsText" text="12- Alto">
      <formula>NOT(ISERROR(SEARCH("12- Alto",J8)))</formula>
    </cfRule>
    <cfRule type="containsText" dxfId="2075" priority="701" operator="containsText" text="10- Alto">
      <formula>NOT(ISERROR(SEARCH("10- Alto",J8)))</formula>
    </cfRule>
    <cfRule type="containsText" dxfId="2074" priority="702" operator="containsText" text="9- Alto">
      <formula>NOT(ISERROR(SEARCH("9- Alto",J8)))</formula>
    </cfRule>
    <cfRule type="containsText" dxfId="2073" priority="703" operator="containsText" text="8- Alto">
      <formula>NOT(ISERROR(SEARCH("8- Alto",J8)))</formula>
    </cfRule>
    <cfRule type="containsText" dxfId="2072" priority="704" operator="containsText" text="5- Alto">
      <formula>NOT(ISERROR(SEARCH("5- Alto",J8)))</formula>
    </cfRule>
    <cfRule type="containsText" dxfId="2071" priority="705" operator="containsText" text="4- Alto">
      <formula>NOT(ISERROR(SEARCH("4- Alto",J8)))</formula>
    </cfRule>
    <cfRule type="containsText" dxfId="2070" priority="711" operator="containsText" text="2- Bajo">
      <formula>NOT(ISERROR(SEARCH("2- Bajo",J8)))</formula>
    </cfRule>
  </conditionalFormatting>
  <conditionalFormatting sqref="K10:L10">
    <cfRule type="containsText" dxfId="2069" priority="689" operator="containsText" text="3- Moderado">
      <formula>NOT(ISERROR(SEARCH("3- Moderado",K10)))</formula>
    </cfRule>
    <cfRule type="containsText" dxfId="2068" priority="690" operator="containsText" text="6- Moderado">
      <formula>NOT(ISERROR(SEARCH("6- Moderado",K10)))</formula>
    </cfRule>
    <cfRule type="containsText" dxfId="2067" priority="691" operator="containsText" text="4- Moderado">
      <formula>NOT(ISERROR(SEARCH("4- Moderado",K10)))</formula>
    </cfRule>
    <cfRule type="containsText" dxfId="2066" priority="692" operator="containsText" text="3- Bajo">
      <formula>NOT(ISERROR(SEARCH("3- Bajo",K10)))</formula>
    </cfRule>
    <cfRule type="containsText" dxfId="2065" priority="693" operator="containsText" text="4- Bajo">
      <formula>NOT(ISERROR(SEARCH("4- Bajo",K10)))</formula>
    </cfRule>
    <cfRule type="containsText" dxfId="2064" priority="694" operator="containsText" text="1- Bajo">
      <formula>NOT(ISERROR(SEARCH("1- Bajo",K10)))</formula>
    </cfRule>
  </conditionalFormatting>
  <conditionalFormatting sqref="H10:I10">
    <cfRule type="containsText" dxfId="2063" priority="683" operator="containsText" text="3- Moderado">
      <formula>NOT(ISERROR(SEARCH("3- Moderado",H10)))</formula>
    </cfRule>
    <cfRule type="containsText" dxfId="2062" priority="684" operator="containsText" text="6- Moderado">
      <formula>NOT(ISERROR(SEARCH("6- Moderado",H10)))</formula>
    </cfRule>
    <cfRule type="containsText" dxfId="2061" priority="685" operator="containsText" text="4- Moderado">
      <formula>NOT(ISERROR(SEARCH("4- Moderado",H10)))</formula>
    </cfRule>
    <cfRule type="containsText" dxfId="2060" priority="686" operator="containsText" text="3- Bajo">
      <formula>NOT(ISERROR(SEARCH("3- Bajo",H10)))</formula>
    </cfRule>
    <cfRule type="containsText" dxfId="2059" priority="687" operator="containsText" text="4- Bajo">
      <formula>NOT(ISERROR(SEARCH("4- Bajo",H10)))</formula>
    </cfRule>
    <cfRule type="containsText" dxfId="2058" priority="688" operator="containsText" text="1- Bajo">
      <formula>NOT(ISERROR(SEARCH("1- Bajo",H10)))</formula>
    </cfRule>
  </conditionalFormatting>
  <conditionalFormatting sqref="A10 C10:E10">
    <cfRule type="containsText" dxfId="2057" priority="677" operator="containsText" text="3- Moderado">
      <formula>NOT(ISERROR(SEARCH("3- Moderado",A10)))</formula>
    </cfRule>
    <cfRule type="containsText" dxfId="2056" priority="678" operator="containsText" text="6- Moderado">
      <formula>NOT(ISERROR(SEARCH("6- Moderado",A10)))</formula>
    </cfRule>
    <cfRule type="containsText" dxfId="2055" priority="679" operator="containsText" text="4- Moderado">
      <formula>NOT(ISERROR(SEARCH("4- Moderado",A10)))</formula>
    </cfRule>
    <cfRule type="containsText" dxfId="2054" priority="680" operator="containsText" text="3- Bajo">
      <formula>NOT(ISERROR(SEARCH("3- Bajo",A10)))</formula>
    </cfRule>
    <cfRule type="containsText" dxfId="2053" priority="681" operator="containsText" text="4- Bajo">
      <formula>NOT(ISERROR(SEARCH("4- Bajo",A10)))</formula>
    </cfRule>
    <cfRule type="containsText" dxfId="2052" priority="682" operator="containsText" text="1- Bajo">
      <formula>NOT(ISERROR(SEARCH("1- Bajo",A10)))</formula>
    </cfRule>
  </conditionalFormatting>
  <conditionalFormatting sqref="F10:G10">
    <cfRule type="containsText" dxfId="2051" priority="671" operator="containsText" text="3- Moderado">
      <formula>NOT(ISERROR(SEARCH("3- Moderado",F10)))</formula>
    </cfRule>
    <cfRule type="containsText" dxfId="2050" priority="672" operator="containsText" text="6- Moderado">
      <formula>NOT(ISERROR(SEARCH("6- Moderado",F10)))</formula>
    </cfRule>
    <cfRule type="containsText" dxfId="2049" priority="673" operator="containsText" text="4- Moderado">
      <formula>NOT(ISERROR(SEARCH("4- Moderado",F10)))</formula>
    </cfRule>
    <cfRule type="containsText" dxfId="2048" priority="674" operator="containsText" text="3- Bajo">
      <formula>NOT(ISERROR(SEARCH("3- Bajo",F10)))</formula>
    </cfRule>
    <cfRule type="containsText" dxfId="2047" priority="675" operator="containsText" text="4- Bajo">
      <formula>NOT(ISERROR(SEARCH("4- Bajo",F10)))</formula>
    </cfRule>
    <cfRule type="containsText" dxfId="2046" priority="676" operator="containsText" text="1- Bajo">
      <formula>NOT(ISERROR(SEARCH("1- Bajo",F10)))</formula>
    </cfRule>
  </conditionalFormatting>
  <conditionalFormatting sqref="K8">
    <cfRule type="containsText" dxfId="2045" priority="665" operator="containsText" text="3- Moderado">
      <formula>NOT(ISERROR(SEARCH("3- Moderado",K8)))</formula>
    </cfRule>
    <cfRule type="containsText" dxfId="2044" priority="666" operator="containsText" text="6- Moderado">
      <formula>NOT(ISERROR(SEARCH("6- Moderado",K8)))</formula>
    </cfRule>
    <cfRule type="containsText" dxfId="2043" priority="667" operator="containsText" text="4- Moderado">
      <formula>NOT(ISERROR(SEARCH("4- Moderado",K8)))</formula>
    </cfRule>
    <cfRule type="containsText" dxfId="2042" priority="668" operator="containsText" text="3- Bajo">
      <formula>NOT(ISERROR(SEARCH("3- Bajo",K8)))</formula>
    </cfRule>
    <cfRule type="containsText" dxfId="2041" priority="669" operator="containsText" text="4- Bajo">
      <formula>NOT(ISERROR(SEARCH("4- Bajo",K8)))</formula>
    </cfRule>
    <cfRule type="containsText" dxfId="2040" priority="670" operator="containsText" text="1- Bajo">
      <formula>NOT(ISERROR(SEARCH("1- Bajo",K8)))</formula>
    </cfRule>
  </conditionalFormatting>
  <conditionalFormatting sqref="L8">
    <cfRule type="containsText" dxfId="2039" priority="659" operator="containsText" text="3- Moderado">
      <formula>NOT(ISERROR(SEARCH("3- Moderado",L8)))</formula>
    </cfRule>
    <cfRule type="containsText" dxfId="2038" priority="660" operator="containsText" text="6- Moderado">
      <formula>NOT(ISERROR(SEARCH("6- Moderado",L8)))</formula>
    </cfRule>
    <cfRule type="containsText" dxfId="2037" priority="661" operator="containsText" text="4- Moderado">
      <formula>NOT(ISERROR(SEARCH("4- Moderado",L8)))</formula>
    </cfRule>
    <cfRule type="containsText" dxfId="2036" priority="662" operator="containsText" text="3- Bajo">
      <formula>NOT(ISERROR(SEARCH("3- Bajo",L8)))</formula>
    </cfRule>
    <cfRule type="containsText" dxfId="2035" priority="663" operator="containsText" text="4- Bajo">
      <formula>NOT(ISERROR(SEARCH("4- Bajo",L8)))</formula>
    </cfRule>
    <cfRule type="containsText" dxfId="2034" priority="664" operator="containsText" text="1- Bajo">
      <formula>NOT(ISERROR(SEARCH("1- Bajo",L8)))</formula>
    </cfRule>
  </conditionalFormatting>
  <conditionalFormatting sqref="M8">
    <cfRule type="containsText" dxfId="2033" priority="653" operator="containsText" text="3- Moderado">
      <formula>NOT(ISERROR(SEARCH("3- Moderado",M8)))</formula>
    </cfRule>
    <cfRule type="containsText" dxfId="2032" priority="654" operator="containsText" text="6- Moderado">
      <formula>NOT(ISERROR(SEARCH("6- Moderado",M8)))</formula>
    </cfRule>
    <cfRule type="containsText" dxfId="2031" priority="655" operator="containsText" text="4- Moderado">
      <formula>NOT(ISERROR(SEARCH("4- Moderado",M8)))</formula>
    </cfRule>
    <cfRule type="containsText" dxfId="2030" priority="656" operator="containsText" text="3- Bajo">
      <formula>NOT(ISERROR(SEARCH("3- Bajo",M8)))</formula>
    </cfRule>
    <cfRule type="containsText" dxfId="2029" priority="657" operator="containsText" text="4- Bajo">
      <formula>NOT(ISERROR(SEARCH("4- Bajo",M8)))</formula>
    </cfRule>
    <cfRule type="containsText" dxfId="2028" priority="658" operator="containsText" text="1- Bajo">
      <formula>NOT(ISERROR(SEARCH("1- Bajo",M8)))</formula>
    </cfRule>
  </conditionalFormatting>
  <conditionalFormatting sqref="J10:J14">
    <cfRule type="containsText" dxfId="2027" priority="648" operator="containsText" text="Bajo">
      <formula>NOT(ISERROR(SEARCH("Bajo",J10)))</formula>
    </cfRule>
    <cfRule type="containsText" dxfId="2026" priority="649" operator="containsText" text="Moderado">
      <formula>NOT(ISERROR(SEARCH("Moderado",J10)))</formula>
    </cfRule>
    <cfRule type="containsText" dxfId="2025" priority="650" operator="containsText" text="Alto">
      <formula>NOT(ISERROR(SEARCH("Alto",J10)))</formula>
    </cfRule>
    <cfRule type="containsText" dxfId="2024" priority="651" operator="containsText" text="Extremo">
      <formula>NOT(ISERROR(SEARCH("Extremo",J10)))</formula>
    </cfRule>
    <cfRule type="colorScale" priority="652">
      <colorScale>
        <cfvo type="min"/>
        <cfvo type="max"/>
        <color rgb="FFFF7128"/>
        <color rgb="FFFFEF9C"/>
      </colorScale>
    </cfRule>
  </conditionalFormatting>
  <conditionalFormatting sqref="M10:M14">
    <cfRule type="containsText" dxfId="2023" priority="623" operator="containsText" text="Moderado">
      <formula>NOT(ISERROR(SEARCH("Moderado",M10)))</formula>
    </cfRule>
    <cfRule type="containsText" dxfId="2022" priority="643" operator="containsText" text="Bajo">
      <formula>NOT(ISERROR(SEARCH("Bajo",M10)))</formula>
    </cfRule>
    <cfRule type="containsText" dxfId="2021" priority="644" operator="containsText" text="Moderado">
      <formula>NOT(ISERROR(SEARCH("Moderado",M10)))</formula>
    </cfRule>
    <cfRule type="containsText" dxfId="2020" priority="645" operator="containsText" text="Alto">
      <formula>NOT(ISERROR(SEARCH("Alto",M10)))</formula>
    </cfRule>
    <cfRule type="containsText" dxfId="2019" priority="646" operator="containsText" text="Extremo">
      <formula>NOT(ISERROR(SEARCH("Extremo",M10)))</formula>
    </cfRule>
    <cfRule type="colorScale" priority="647">
      <colorScale>
        <cfvo type="min"/>
        <cfvo type="max"/>
        <color rgb="FFFF7128"/>
        <color rgb="FFFFEF9C"/>
      </colorScale>
    </cfRule>
  </conditionalFormatting>
  <conditionalFormatting sqref="N10">
    <cfRule type="containsText" dxfId="2018" priority="637" operator="containsText" text="3- Moderado">
      <formula>NOT(ISERROR(SEARCH("3- Moderado",N10)))</formula>
    </cfRule>
    <cfRule type="containsText" dxfId="2017" priority="638" operator="containsText" text="6- Moderado">
      <formula>NOT(ISERROR(SEARCH("6- Moderado",N10)))</formula>
    </cfRule>
    <cfRule type="containsText" dxfId="2016" priority="639" operator="containsText" text="4- Moderado">
      <formula>NOT(ISERROR(SEARCH("4- Moderado",N10)))</formula>
    </cfRule>
    <cfRule type="containsText" dxfId="2015" priority="640" operator="containsText" text="3- Bajo">
      <formula>NOT(ISERROR(SEARCH("3- Bajo",N10)))</formula>
    </cfRule>
    <cfRule type="containsText" dxfId="2014" priority="641" operator="containsText" text="4- Bajo">
      <formula>NOT(ISERROR(SEARCH("4- Bajo",N10)))</formula>
    </cfRule>
    <cfRule type="containsText" dxfId="2013" priority="642" operator="containsText" text="1- Bajo">
      <formula>NOT(ISERROR(SEARCH("1- Bajo",N10)))</formula>
    </cfRule>
  </conditionalFormatting>
  <conditionalFormatting sqref="H10:H14">
    <cfRule type="containsText" dxfId="2012" priority="624" operator="containsText" text="Muy Alta">
      <formula>NOT(ISERROR(SEARCH("Muy Alta",H10)))</formula>
    </cfRule>
    <cfRule type="containsText" dxfId="2011" priority="625" operator="containsText" text="Alta">
      <formula>NOT(ISERROR(SEARCH("Alta",H10)))</formula>
    </cfRule>
    <cfRule type="containsText" dxfId="2010" priority="626" operator="containsText" text="Muy Alta">
      <formula>NOT(ISERROR(SEARCH("Muy Alta",H10)))</formula>
    </cfRule>
    <cfRule type="containsText" dxfId="2009" priority="631" operator="containsText" text="Muy Baja">
      <formula>NOT(ISERROR(SEARCH("Muy Baja",H10)))</formula>
    </cfRule>
    <cfRule type="containsText" dxfId="2008" priority="632" operator="containsText" text="Baja">
      <formula>NOT(ISERROR(SEARCH("Baja",H10)))</formula>
    </cfRule>
    <cfRule type="containsText" dxfId="2007" priority="633" operator="containsText" text="Media">
      <formula>NOT(ISERROR(SEARCH("Media",H10)))</formula>
    </cfRule>
    <cfRule type="containsText" dxfId="2006" priority="634" operator="containsText" text="Alta">
      <formula>NOT(ISERROR(SEARCH("Alta",H10)))</formula>
    </cfRule>
    <cfRule type="containsText" dxfId="2005" priority="636" operator="containsText" text="Muy Alta">
      <formula>NOT(ISERROR(SEARCH("Muy Alta",H10)))</formula>
    </cfRule>
  </conditionalFormatting>
  <conditionalFormatting sqref="I10:I14">
    <cfRule type="containsText" dxfId="2004" priority="627" operator="containsText" text="Catastrófico">
      <formula>NOT(ISERROR(SEARCH("Catastrófico",I10)))</formula>
    </cfRule>
    <cfRule type="containsText" dxfId="2003" priority="628" operator="containsText" text="Mayor">
      <formula>NOT(ISERROR(SEARCH("Mayor",I10)))</formula>
    </cfRule>
    <cfRule type="containsText" dxfId="2002" priority="629" operator="containsText" text="Menor">
      <formula>NOT(ISERROR(SEARCH("Menor",I10)))</formula>
    </cfRule>
    <cfRule type="containsText" dxfId="2001" priority="630" operator="containsText" text="Leve">
      <formula>NOT(ISERROR(SEARCH("Leve",I10)))</formula>
    </cfRule>
    <cfRule type="containsText" dxfId="2000" priority="635" operator="containsText" text="Moderado">
      <formula>NOT(ISERROR(SEARCH("Moderado",I10)))</formula>
    </cfRule>
  </conditionalFormatting>
  <conditionalFormatting sqref="K10:K14">
    <cfRule type="containsText" dxfId="1999" priority="622" operator="containsText" text="Media">
      <formula>NOT(ISERROR(SEARCH("Media",K10)))</formula>
    </cfRule>
  </conditionalFormatting>
  <conditionalFormatting sqref="L10:L14">
    <cfRule type="containsText" dxfId="1998" priority="621" operator="containsText" text="Moderado">
      <formula>NOT(ISERROR(SEARCH("Moderado",L10)))</formula>
    </cfRule>
  </conditionalFormatting>
  <conditionalFormatting sqref="J10:J14">
    <cfRule type="containsText" dxfId="1997" priority="620" operator="containsText" text="Moderado">
      <formula>NOT(ISERROR(SEARCH("Moderado",J10)))</formula>
    </cfRule>
  </conditionalFormatting>
  <conditionalFormatting sqref="J10:J14">
    <cfRule type="containsText" dxfId="1996" priority="618" operator="containsText" text="Bajo">
      <formula>NOT(ISERROR(SEARCH("Bajo",J10)))</formula>
    </cfRule>
    <cfRule type="containsText" dxfId="1995" priority="619" operator="containsText" text="Extremo">
      <formula>NOT(ISERROR(SEARCH("Extremo",J10)))</formula>
    </cfRule>
  </conditionalFormatting>
  <conditionalFormatting sqref="K10:K14">
    <cfRule type="containsText" dxfId="1994" priority="616" operator="containsText" text="Baja">
      <formula>NOT(ISERROR(SEARCH("Baja",K10)))</formula>
    </cfRule>
    <cfRule type="containsText" dxfId="1993" priority="617" operator="containsText" text="Muy Baja">
      <formula>NOT(ISERROR(SEARCH("Muy Baja",K10)))</formula>
    </cfRule>
  </conditionalFormatting>
  <conditionalFormatting sqref="K10:K14">
    <cfRule type="containsText" dxfId="1992" priority="614" operator="containsText" text="Muy Alta">
      <formula>NOT(ISERROR(SEARCH("Muy Alta",K10)))</formula>
    </cfRule>
    <cfRule type="containsText" dxfId="1991" priority="615" operator="containsText" text="Alta">
      <formula>NOT(ISERROR(SEARCH("Alta",K10)))</formula>
    </cfRule>
  </conditionalFormatting>
  <conditionalFormatting sqref="L10:L14">
    <cfRule type="containsText" dxfId="1990" priority="610" operator="containsText" text="Catastrófico">
      <formula>NOT(ISERROR(SEARCH("Catastrófico",L10)))</formula>
    </cfRule>
    <cfRule type="containsText" dxfId="1989" priority="611" operator="containsText" text="Mayor">
      <formula>NOT(ISERROR(SEARCH("Mayor",L10)))</formula>
    </cfRule>
    <cfRule type="containsText" dxfId="1988" priority="612" operator="containsText" text="Menor">
      <formula>NOT(ISERROR(SEARCH("Menor",L10)))</formula>
    </cfRule>
    <cfRule type="containsText" dxfId="1987" priority="613" operator="containsText" text="Leve">
      <formula>NOT(ISERROR(SEARCH("Leve",L10)))</formula>
    </cfRule>
  </conditionalFormatting>
  <conditionalFormatting sqref="K15:L15">
    <cfRule type="containsText" dxfId="1986" priority="604" operator="containsText" text="3- Moderado">
      <formula>NOT(ISERROR(SEARCH("3- Moderado",K15)))</formula>
    </cfRule>
    <cfRule type="containsText" dxfId="1985" priority="605" operator="containsText" text="6- Moderado">
      <formula>NOT(ISERROR(SEARCH("6- Moderado",K15)))</formula>
    </cfRule>
    <cfRule type="containsText" dxfId="1984" priority="606" operator="containsText" text="4- Moderado">
      <formula>NOT(ISERROR(SEARCH("4- Moderado",K15)))</formula>
    </cfRule>
    <cfRule type="containsText" dxfId="1983" priority="607" operator="containsText" text="3- Bajo">
      <formula>NOT(ISERROR(SEARCH("3- Bajo",K15)))</formula>
    </cfRule>
    <cfRule type="containsText" dxfId="1982" priority="608" operator="containsText" text="4- Bajo">
      <formula>NOT(ISERROR(SEARCH("4- Bajo",K15)))</formula>
    </cfRule>
    <cfRule type="containsText" dxfId="1981" priority="609" operator="containsText" text="1- Bajo">
      <formula>NOT(ISERROR(SEARCH("1- Bajo",K15)))</formula>
    </cfRule>
  </conditionalFormatting>
  <conditionalFormatting sqref="H15:I15">
    <cfRule type="containsText" dxfId="1980" priority="598" operator="containsText" text="3- Moderado">
      <formula>NOT(ISERROR(SEARCH("3- Moderado",H15)))</formula>
    </cfRule>
    <cfRule type="containsText" dxfId="1979" priority="599" operator="containsText" text="6- Moderado">
      <formula>NOT(ISERROR(SEARCH("6- Moderado",H15)))</formula>
    </cfRule>
    <cfRule type="containsText" dxfId="1978" priority="600" operator="containsText" text="4- Moderado">
      <formula>NOT(ISERROR(SEARCH("4- Moderado",H15)))</formula>
    </cfRule>
    <cfRule type="containsText" dxfId="1977" priority="601" operator="containsText" text="3- Bajo">
      <formula>NOT(ISERROR(SEARCH("3- Bajo",H15)))</formula>
    </cfRule>
    <cfRule type="containsText" dxfId="1976" priority="602" operator="containsText" text="4- Bajo">
      <formula>NOT(ISERROR(SEARCH("4- Bajo",H15)))</formula>
    </cfRule>
    <cfRule type="containsText" dxfId="1975" priority="603" operator="containsText" text="1- Bajo">
      <formula>NOT(ISERROR(SEARCH("1- Bajo",H15)))</formula>
    </cfRule>
  </conditionalFormatting>
  <conditionalFormatting sqref="A15 C15:E15">
    <cfRule type="containsText" dxfId="1974" priority="592" operator="containsText" text="3- Moderado">
      <formula>NOT(ISERROR(SEARCH("3- Moderado",A15)))</formula>
    </cfRule>
    <cfRule type="containsText" dxfId="1973" priority="593" operator="containsText" text="6- Moderado">
      <formula>NOT(ISERROR(SEARCH("6- Moderado",A15)))</formula>
    </cfRule>
    <cfRule type="containsText" dxfId="1972" priority="594" operator="containsText" text="4- Moderado">
      <formula>NOT(ISERROR(SEARCH("4- Moderado",A15)))</formula>
    </cfRule>
    <cfRule type="containsText" dxfId="1971" priority="595" operator="containsText" text="3- Bajo">
      <formula>NOT(ISERROR(SEARCH("3- Bajo",A15)))</formula>
    </cfRule>
    <cfRule type="containsText" dxfId="1970" priority="596" operator="containsText" text="4- Bajo">
      <formula>NOT(ISERROR(SEARCH("4- Bajo",A15)))</formula>
    </cfRule>
    <cfRule type="containsText" dxfId="1969" priority="597" operator="containsText" text="1- Bajo">
      <formula>NOT(ISERROR(SEARCH("1- Bajo",A15)))</formula>
    </cfRule>
  </conditionalFormatting>
  <conditionalFormatting sqref="F15:G15">
    <cfRule type="containsText" dxfId="1968" priority="586" operator="containsText" text="3- Moderado">
      <formula>NOT(ISERROR(SEARCH("3- Moderado",F15)))</formula>
    </cfRule>
    <cfRule type="containsText" dxfId="1967" priority="587" operator="containsText" text="6- Moderado">
      <formula>NOT(ISERROR(SEARCH("6- Moderado",F15)))</formula>
    </cfRule>
    <cfRule type="containsText" dxfId="1966" priority="588" operator="containsText" text="4- Moderado">
      <formula>NOT(ISERROR(SEARCH("4- Moderado",F15)))</formula>
    </cfRule>
    <cfRule type="containsText" dxfId="1965" priority="589" operator="containsText" text="3- Bajo">
      <formula>NOT(ISERROR(SEARCH("3- Bajo",F15)))</formula>
    </cfRule>
    <cfRule type="containsText" dxfId="1964" priority="590" operator="containsText" text="4- Bajo">
      <formula>NOT(ISERROR(SEARCH("4- Bajo",F15)))</formula>
    </cfRule>
    <cfRule type="containsText" dxfId="1963" priority="591" operator="containsText" text="1- Bajo">
      <formula>NOT(ISERROR(SEARCH("1- Bajo",F15)))</formula>
    </cfRule>
  </conditionalFormatting>
  <conditionalFormatting sqref="J15:J19">
    <cfRule type="containsText" dxfId="1962" priority="581" operator="containsText" text="Bajo">
      <formula>NOT(ISERROR(SEARCH("Bajo",J15)))</formula>
    </cfRule>
    <cfRule type="containsText" dxfId="1961" priority="582" operator="containsText" text="Moderado">
      <formula>NOT(ISERROR(SEARCH("Moderado",J15)))</formula>
    </cfRule>
    <cfRule type="containsText" dxfId="1960" priority="583" operator="containsText" text="Alto">
      <formula>NOT(ISERROR(SEARCH("Alto",J15)))</formula>
    </cfRule>
    <cfRule type="containsText" dxfId="1959" priority="584" operator="containsText" text="Extremo">
      <formula>NOT(ISERROR(SEARCH("Extremo",J15)))</formula>
    </cfRule>
    <cfRule type="colorScale" priority="585">
      <colorScale>
        <cfvo type="min"/>
        <cfvo type="max"/>
        <color rgb="FFFF7128"/>
        <color rgb="FFFFEF9C"/>
      </colorScale>
    </cfRule>
  </conditionalFormatting>
  <conditionalFormatting sqref="M15:M19">
    <cfRule type="containsText" dxfId="1958" priority="556" operator="containsText" text="Moderado">
      <formula>NOT(ISERROR(SEARCH("Moderado",M15)))</formula>
    </cfRule>
    <cfRule type="containsText" dxfId="1957" priority="576" operator="containsText" text="Bajo">
      <formula>NOT(ISERROR(SEARCH("Bajo",M15)))</formula>
    </cfRule>
    <cfRule type="containsText" dxfId="1956" priority="577" operator="containsText" text="Moderado">
      <formula>NOT(ISERROR(SEARCH("Moderado",M15)))</formula>
    </cfRule>
    <cfRule type="containsText" dxfId="1955" priority="578" operator="containsText" text="Alto">
      <formula>NOT(ISERROR(SEARCH("Alto",M15)))</formula>
    </cfRule>
    <cfRule type="containsText" dxfId="1954" priority="579" operator="containsText" text="Extremo">
      <formula>NOT(ISERROR(SEARCH("Extremo",M15)))</formula>
    </cfRule>
    <cfRule type="colorScale" priority="580">
      <colorScale>
        <cfvo type="min"/>
        <cfvo type="max"/>
        <color rgb="FFFF7128"/>
        <color rgb="FFFFEF9C"/>
      </colorScale>
    </cfRule>
  </conditionalFormatting>
  <conditionalFormatting sqref="N15">
    <cfRule type="containsText" dxfId="1953" priority="570" operator="containsText" text="3- Moderado">
      <formula>NOT(ISERROR(SEARCH("3- Moderado",N15)))</formula>
    </cfRule>
    <cfRule type="containsText" dxfId="1952" priority="571" operator="containsText" text="6- Moderado">
      <formula>NOT(ISERROR(SEARCH("6- Moderado",N15)))</formula>
    </cfRule>
    <cfRule type="containsText" dxfId="1951" priority="572" operator="containsText" text="4- Moderado">
      <formula>NOT(ISERROR(SEARCH("4- Moderado",N15)))</formula>
    </cfRule>
    <cfRule type="containsText" dxfId="1950" priority="573" operator="containsText" text="3- Bajo">
      <formula>NOT(ISERROR(SEARCH("3- Bajo",N15)))</formula>
    </cfRule>
    <cfRule type="containsText" dxfId="1949" priority="574" operator="containsText" text="4- Bajo">
      <formula>NOT(ISERROR(SEARCH("4- Bajo",N15)))</formula>
    </cfRule>
    <cfRule type="containsText" dxfId="1948" priority="575" operator="containsText" text="1- Bajo">
      <formula>NOT(ISERROR(SEARCH("1- Bajo",N15)))</formula>
    </cfRule>
  </conditionalFormatting>
  <conditionalFormatting sqref="H15:H19">
    <cfRule type="containsText" dxfId="1947" priority="557" operator="containsText" text="Muy Alta">
      <formula>NOT(ISERROR(SEARCH("Muy Alta",H15)))</formula>
    </cfRule>
    <cfRule type="containsText" dxfId="1946" priority="558" operator="containsText" text="Alta">
      <formula>NOT(ISERROR(SEARCH("Alta",H15)))</formula>
    </cfRule>
    <cfRule type="containsText" dxfId="1945" priority="559" operator="containsText" text="Muy Alta">
      <formula>NOT(ISERROR(SEARCH("Muy Alta",H15)))</formula>
    </cfRule>
    <cfRule type="containsText" dxfId="1944" priority="564" operator="containsText" text="Muy Baja">
      <formula>NOT(ISERROR(SEARCH("Muy Baja",H15)))</formula>
    </cfRule>
    <cfRule type="containsText" dxfId="1943" priority="565" operator="containsText" text="Baja">
      <formula>NOT(ISERROR(SEARCH("Baja",H15)))</formula>
    </cfRule>
    <cfRule type="containsText" dxfId="1942" priority="566" operator="containsText" text="Media">
      <formula>NOT(ISERROR(SEARCH("Media",H15)))</formula>
    </cfRule>
    <cfRule type="containsText" dxfId="1941" priority="567" operator="containsText" text="Alta">
      <formula>NOT(ISERROR(SEARCH("Alta",H15)))</formula>
    </cfRule>
    <cfRule type="containsText" dxfId="1940" priority="569" operator="containsText" text="Muy Alta">
      <formula>NOT(ISERROR(SEARCH("Muy Alta",H15)))</formula>
    </cfRule>
  </conditionalFormatting>
  <conditionalFormatting sqref="I15:I19">
    <cfRule type="containsText" dxfId="1939" priority="560" operator="containsText" text="Catastrófico">
      <formula>NOT(ISERROR(SEARCH("Catastrófico",I15)))</formula>
    </cfRule>
    <cfRule type="containsText" dxfId="1938" priority="561" operator="containsText" text="Mayor">
      <formula>NOT(ISERROR(SEARCH("Mayor",I15)))</formula>
    </cfRule>
    <cfRule type="containsText" dxfId="1937" priority="562" operator="containsText" text="Menor">
      <formula>NOT(ISERROR(SEARCH("Menor",I15)))</formula>
    </cfRule>
    <cfRule type="containsText" dxfId="1936" priority="563" operator="containsText" text="Leve">
      <formula>NOT(ISERROR(SEARCH("Leve",I15)))</formula>
    </cfRule>
    <cfRule type="containsText" dxfId="1935" priority="568" operator="containsText" text="Moderado">
      <formula>NOT(ISERROR(SEARCH("Moderado",I15)))</formula>
    </cfRule>
  </conditionalFormatting>
  <conditionalFormatting sqref="K15:K19">
    <cfRule type="containsText" dxfId="1934" priority="555" operator="containsText" text="Media">
      <formula>NOT(ISERROR(SEARCH("Media",K15)))</formula>
    </cfRule>
  </conditionalFormatting>
  <conditionalFormatting sqref="L15:L19">
    <cfRule type="containsText" dxfId="1933" priority="554" operator="containsText" text="Moderado">
      <formula>NOT(ISERROR(SEARCH("Moderado",L15)))</formula>
    </cfRule>
  </conditionalFormatting>
  <conditionalFormatting sqref="J15:J19">
    <cfRule type="containsText" dxfId="1932" priority="553" operator="containsText" text="Moderado">
      <formula>NOT(ISERROR(SEARCH("Moderado",J15)))</formula>
    </cfRule>
  </conditionalFormatting>
  <conditionalFormatting sqref="J15:J19">
    <cfRule type="containsText" dxfId="1931" priority="551" operator="containsText" text="Bajo">
      <formula>NOT(ISERROR(SEARCH("Bajo",J15)))</formula>
    </cfRule>
    <cfRule type="containsText" dxfId="1930" priority="552" operator="containsText" text="Extremo">
      <formula>NOT(ISERROR(SEARCH("Extremo",J15)))</formula>
    </cfRule>
  </conditionalFormatting>
  <conditionalFormatting sqref="K15:K19">
    <cfRule type="containsText" dxfId="1929" priority="549" operator="containsText" text="Baja">
      <formula>NOT(ISERROR(SEARCH("Baja",K15)))</formula>
    </cfRule>
    <cfRule type="containsText" dxfId="1928" priority="550" operator="containsText" text="Muy Baja">
      <formula>NOT(ISERROR(SEARCH("Muy Baja",K15)))</formula>
    </cfRule>
  </conditionalFormatting>
  <conditionalFormatting sqref="K15:K19">
    <cfRule type="containsText" dxfId="1927" priority="547" operator="containsText" text="Muy Alta">
      <formula>NOT(ISERROR(SEARCH("Muy Alta",K15)))</formula>
    </cfRule>
    <cfRule type="containsText" dxfId="1926" priority="548" operator="containsText" text="Alta">
      <formula>NOT(ISERROR(SEARCH("Alta",K15)))</formula>
    </cfRule>
  </conditionalFormatting>
  <conditionalFormatting sqref="L15:L19">
    <cfRule type="containsText" dxfId="1925" priority="543" operator="containsText" text="Catastrófico">
      <formula>NOT(ISERROR(SEARCH("Catastrófico",L15)))</formula>
    </cfRule>
    <cfRule type="containsText" dxfId="1924" priority="544" operator="containsText" text="Mayor">
      <formula>NOT(ISERROR(SEARCH("Mayor",L15)))</formula>
    </cfRule>
    <cfRule type="containsText" dxfId="1923" priority="545" operator="containsText" text="Menor">
      <formula>NOT(ISERROR(SEARCH("Menor",L15)))</formula>
    </cfRule>
    <cfRule type="containsText" dxfId="1922" priority="546" operator="containsText" text="Leve">
      <formula>NOT(ISERROR(SEARCH("Leve",L15)))</formula>
    </cfRule>
  </conditionalFormatting>
  <conditionalFormatting sqref="K20:L20">
    <cfRule type="containsText" dxfId="1921" priority="537" operator="containsText" text="3- Moderado">
      <formula>NOT(ISERROR(SEARCH("3- Moderado",K20)))</formula>
    </cfRule>
    <cfRule type="containsText" dxfId="1920" priority="538" operator="containsText" text="6- Moderado">
      <formula>NOT(ISERROR(SEARCH("6- Moderado",K20)))</formula>
    </cfRule>
    <cfRule type="containsText" dxfId="1919" priority="539" operator="containsText" text="4- Moderado">
      <formula>NOT(ISERROR(SEARCH("4- Moderado",K20)))</formula>
    </cfRule>
    <cfRule type="containsText" dxfId="1918" priority="540" operator="containsText" text="3- Bajo">
      <formula>NOT(ISERROR(SEARCH("3- Bajo",K20)))</formula>
    </cfRule>
    <cfRule type="containsText" dxfId="1917" priority="541" operator="containsText" text="4- Bajo">
      <formula>NOT(ISERROR(SEARCH("4- Bajo",K20)))</formula>
    </cfRule>
    <cfRule type="containsText" dxfId="1916" priority="542" operator="containsText" text="1- Bajo">
      <formula>NOT(ISERROR(SEARCH("1- Bajo",K20)))</formula>
    </cfRule>
  </conditionalFormatting>
  <conditionalFormatting sqref="H20:I20">
    <cfRule type="containsText" dxfId="1915" priority="531" operator="containsText" text="3- Moderado">
      <formula>NOT(ISERROR(SEARCH("3- Moderado",H20)))</formula>
    </cfRule>
    <cfRule type="containsText" dxfId="1914" priority="532" operator="containsText" text="6- Moderado">
      <formula>NOT(ISERROR(SEARCH("6- Moderado",H20)))</formula>
    </cfRule>
    <cfRule type="containsText" dxfId="1913" priority="533" operator="containsText" text="4- Moderado">
      <formula>NOT(ISERROR(SEARCH("4- Moderado",H20)))</formula>
    </cfRule>
    <cfRule type="containsText" dxfId="1912" priority="534" operator="containsText" text="3- Bajo">
      <formula>NOT(ISERROR(SEARCH("3- Bajo",H20)))</formula>
    </cfRule>
    <cfRule type="containsText" dxfId="1911" priority="535" operator="containsText" text="4- Bajo">
      <formula>NOT(ISERROR(SEARCH("4- Bajo",H20)))</formula>
    </cfRule>
    <cfRule type="containsText" dxfId="1910" priority="536" operator="containsText" text="1- Bajo">
      <formula>NOT(ISERROR(SEARCH("1- Bajo",H20)))</formula>
    </cfRule>
  </conditionalFormatting>
  <conditionalFormatting sqref="A20 C20:E20">
    <cfRule type="containsText" dxfId="1909" priority="525" operator="containsText" text="3- Moderado">
      <formula>NOT(ISERROR(SEARCH("3- Moderado",A20)))</formula>
    </cfRule>
    <cfRule type="containsText" dxfId="1908" priority="526" operator="containsText" text="6- Moderado">
      <formula>NOT(ISERROR(SEARCH("6- Moderado",A20)))</formula>
    </cfRule>
    <cfRule type="containsText" dxfId="1907" priority="527" operator="containsText" text="4- Moderado">
      <formula>NOT(ISERROR(SEARCH("4- Moderado",A20)))</formula>
    </cfRule>
    <cfRule type="containsText" dxfId="1906" priority="528" operator="containsText" text="3- Bajo">
      <formula>NOT(ISERROR(SEARCH("3- Bajo",A20)))</formula>
    </cfRule>
    <cfRule type="containsText" dxfId="1905" priority="529" operator="containsText" text="4- Bajo">
      <formula>NOT(ISERROR(SEARCH("4- Bajo",A20)))</formula>
    </cfRule>
    <cfRule type="containsText" dxfId="1904" priority="530" operator="containsText" text="1- Bajo">
      <formula>NOT(ISERROR(SEARCH("1- Bajo",A20)))</formula>
    </cfRule>
  </conditionalFormatting>
  <conditionalFormatting sqref="F20:G20">
    <cfRule type="containsText" dxfId="1903" priority="519" operator="containsText" text="3- Moderado">
      <formula>NOT(ISERROR(SEARCH("3- Moderado",F20)))</formula>
    </cfRule>
    <cfRule type="containsText" dxfId="1902" priority="520" operator="containsText" text="6- Moderado">
      <formula>NOT(ISERROR(SEARCH("6- Moderado",F20)))</formula>
    </cfRule>
    <cfRule type="containsText" dxfId="1901" priority="521" operator="containsText" text="4- Moderado">
      <formula>NOT(ISERROR(SEARCH("4- Moderado",F20)))</formula>
    </cfRule>
    <cfRule type="containsText" dxfId="1900" priority="522" operator="containsText" text="3- Bajo">
      <formula>NOT(ISERROR(SEARCH("3- Bajo",F20)))</formula>
    </cfRule>
    <cfRule type="containsText" dxfId="1899" priority="523" operator="containsText" text="4- Bajo">
      <formula>NOT(ISERROR(SEARCH("4- Bajo",F20)))</formula>
    </cfRule>
    <cfRule type="containsText" dxfId="1898" priority="524" operator="containsText" text="1- Bajo">
      <formula>NOT(ISERROR(SEARCH("1- Bajo",F20)))</formula>
    </cfRule>
  </conditionalFormatting>
  <conditionalFormatting sqref="J20:J24">
    <cfRule type="containsText" dxfId="1897" priority="514" operator="containsText" text="Bajo">
      <formula>NOT(ISERROR(SEARCH("Bajo",J20)))</formula>
    </cfRule>
    <cfRule type="containsText" dxfId="1896" priority="515" operator="containsText" text="Moderado">
      <formula>NOT(ISERROR(SEARCH("Moderado",J20)))</formula>
    </cfRule>
    <cfRule type="containsText" dxfId="1895" priority="516" operator="containsText" text="Alto">
      <formula>NOT(ISERROR(SEARCH("Alto",J20)))</formula>
    </cfRule>
    <cfRule type="containsText" dxfId="1894" priority="517" operator="containsText" text="Extremo">
      <formula>NOT(ISERROR(SEARCH("Extremo",J20)))</formula>
    </cfRule>
    <cfRule type="colorScale" priority="518">
      <colorScale>
        <cfvo type="min"/>
        <cfvo type="max"/>
        <color rgb="FFFF7128"/>
        <color rgb="FFFFEF9C"/>
      </colorScale>
    </cfRule>
  </conditionalFormatting>
  <conditionalFormatting sqref="M20:M24">
    <cfRule type="containsText" dxfId="1893" priority="489" operator="containsText" text="Moderado">
      <formula>NOT(ISERROR(SEARCH("Moderado",M20)))</formula>
    </cfRule>
    <cfRule type="containsText" dxfId="1892" priority="509" operator="containsText" text="Bajo">
      <formula>NOT(ISERROR(SEARCH("Bajo",M20)))</formula>
    </cfRule>
    <cfRule type="containsText" dxfId="1891" priority="510" operator="containsText" text="Moderado">
      <formula>NOT(ISERROR(SEARCH("Moderado",M20)))</formula>
    </cfRule>
    <cfRule type="containsText" dxfId="1890" priority="511" operator="containsText" text="Alto">
      <formula>NOT(ISERROR(SEARCH("Alto",M20)))</formula>
    </cfRule>
    <cfRule type="containsText" dxfId="1889" priority="512" operator="containsText" text="Extremo">
      <formula>NOT(ISERROR(SEARCH("Extremo",M20)))</formula>
    </cfRule>
    <cfRule type="colorScale" priority="513">
      <colorScale>
        <cfvo type="min"/>
        <cfvo type="max"/>
        <color rgb="FFFF7128"/>
        <color rgb="FFFFEF9C"/>
      </colorScale>
    </cfRule>
  </conditionalFormatting>
  <conditionalFormatting sqref="N20">
    <cfRule type="containsText" dxfId="1888" priority="503" operator="containsText" text="3- Moderado">
      <formula>NOT(ISERROR(SEARCH("3- Moderado",N20)))</formula>
    </cfRule>
    <cfRule type="containsText" dxfId="1887" priority="504" operator="containsText" text="6- Moderado">
      <formula>NOT(ISERROR(SEARCH("6- Moderado",N20)))</formula>
    </cfRule>
    <cfRule type="containsText" dxfId="1886" priority="505" operator="containsText" text="4- Moderado">
      <formula>NOT(ISERROR(SEARCH("4- Moderado",N20)))</formula>
    </cfRule>
    <cfRule type="containsText" dxfId="1885" priority="506" operator="containsText" text="3- Bajo">
      <formula>NOT(ISERROR(SEARCH("3- Bajo",N20)))</formula>
    </cfRule>
    <cfRule type="containsText" dxfId="1884" priority="507" operator="containsText" text="4- Bajo">
      <formula>NOT(ISERROR(SEARCH("4- Bajo",N20)))</formula>
    </cfRule>
    <cfRule type="containsText" dxfId="1883" priority="508" operator="containsText" text="1- Bajo">
      <formula>NOT(ISERROR(SEARCH("1- Bajo",N20)))</formula>
    </cfRule>
  </conditionalFormatting>
  <conditionalFormatting sqref="H20:H24">
    <cfRule type="containsText" dxfId="1882" priority="490" operator="containsText" text="Muy Alta">
      <formula>NOT(ISERROR(SEARCH("Muy Alta",H20)))</formula>
    </cfRule>
    <cfRule type="containsText" dxfId="1881" priority="491" operator="containsText" text="Alta">
      <formula>NOT(ISERROR(SEARCH("Alta",H20)))</formula>
    </cfRule>
    <cfRule type="containsText" dxfId="1880" priority="492" operator="containsText" text="Muy Alta">
      <formula>NOT(ISERROR(SEARCH("Muy Alta",H20)))</formula>
    </cfRule>
    <cfRule type="containsText" dxfId="1879" priority="497" operator="containsText" text="Muy Baja">
      <formula>NOT(ISERROR(SEARCH("Muy Baja",H20)))</formula>
    </cfRule>
    <cfRule type="containsText" dxfId="1878" priority="498" operator="containsText" text="Baja">
      <formula>NOT(ISERROR(SEARCH("Baja",H20)))</formula>
    </cfRule>
    <cfRule type="containsText" dxfId="1877" priority="499" operator="containsText" text="Media">
      <formula>NOT(ISERROR(SEARCH("Media",H20)))</formula>
    </cfRule>
    <cfRule type="containsText" dxfId="1876" priority="500" operator="containsText" text="Alta">
      <formula>NOT(ISERROR(SEARCH("Alta",H20)))</formula>
    </cfRule>
    <cfRule type="containsText" dxfId="1875" priority="502" operator="containsText" text="Muy Alta">
      <formula>NOT(ISERROR(SEARCH("Muy Alta",H20)))</formula>
    </cfRule>
  </conditionalFormatting>
  <conditionalFormatting sqref="I20:I24">
    <cfRule type="containsText" dxfId="1874" priority="493" operator="containsText" text="Catastrófico">
      <formula>NOT(ISERROR(SEARCH("Catastrófico",I20)))</formula>
    </cfRule>
    <cfRule type="containsText" dxfId="1873" priority="494" operator="containsText" text="Mayor">
      <formula>NOT(ISERROR(SEARCH("Mayor",I20)))</formula>
    </cfRule>
    <cfRule type="containsText" dxfId="1872" priority="495" operator="containsText" text="Menor">
      <formula>NOT(ISERROR(SEARCH("Menor",I20)))</formula>
    </cfRule>
    <cfRule type="containsText" dxfId="1871" priority="496" operator="containsText" text="Leve">
      <formula>NOT(ISERROR(SEARCH("Leve",I20)))</formula>
    </cfRule>
    <cfRule type="containsText" dxfId="1870" priority="501" operator="containsText" text="Moderado">
      <formula>NOT(ISERROR(SEARCH("Moderado",I20)))</formula>
    </cfRule>
  </conditionalFormatting>
  <conditionalFormatting sqref="K20:K24">
    <cfRule type="containsText" dxfId="1869" priority="488" operator="containsText" text="Media">
      <formula>NOT(ISERROR(SEARCH("Media",K20)))</formula>
    </cfRule>
  </conditionalFormatting>
  <conditionalFormatting sqref="L20:L24">
    <cfRule type="containsText" dxfId="1868" priority="487" operator="containsText" text="Moderado">
      <formula>NOT(ISERROR(SEARCH("Moderado",L20)))</formula>
    </cfRule>
  </conditionalFormatting>
  <conditionalFormatting sqref="J20:J24">
    <cfRule type="containsText" dxfId="1867" priority="486" operator="containsText" text="Moderado">
      <formula>NOT(ISERROR(SEARCH("Moderado",J20)))</formula>
    </cfRule>
  </conditionalFormatting>
  <conditionalFormatting sqref="J20:J24">
    <cfRule type="containsText" dxfId="1866" priority="484" operator="containsText" text="Bajo">
      <formula>NOT(ISERROR(SEARCH("Bajo",J20)))</formula>
    </cfRule>
    <cfRule type="containsText" dxfId="1865" priority="485" operator="containsText" text="Extremo">
      <formula>NOT(ISERROR(SEARCH("Extremo",J20)))</formula>
    </cfRule>
  </conditionalFormatting>
  <conditionalFormatting sqref="K20:K24">
    <cfRule type="containsText" dxfId="1864" priority="482" operator="containsText" text="Baja">
      <formula>NOT(ISERROR(SEARCH("Baja",K20)))</formula>
    </cfRule>
    <cfRule type="containsText" dxfId="1863" priority="483" operator="containsText" text="Muy Baja">
      <formula>NOT(ISERROR(SEARCH("Muy Baja",K20)))</formula>
    </cfRule>
  </conditionalFormatting>
  <conditionalFormatting sqref="K20:K24">
    <cfRule type="containsText" dxfId="1862" priority="480" operator="containsText" text="Muy Alta">
      <formula>NOT(ISERROR(SEARCH("Muy Alta",K20)))</formula>
    </cfRule>
    <cfRule type="containsText" dxfId="1861" priority="481" operator="containsText" text="Alta">
      <formula>NOT(ISERROR(SEARCH("Alta",K20)))</formula>
    </cfRule>
  </conditionalFormatting>
  <conditionalFormatting sqref="L20:L24">
    <cfRule type="containsText" dxfId="1860" priority="476" operator="containsText" text="Catastrófico">
      <formula>NOT(ISERROR(SEARCH("Catastrófico",L20)))</formula>
    </cfRule>
    <cfRule type="containsText" dxfId="1859" priority="477" operator="containsText" text="Mayor">
      <formula>NOT(ISERROR(SEARCH("Mayor",L20)))</formula>
    </cfRule>
    <cfRule type="containsText" dxfId="1858" priority="478" operator="containsText" text="Menor">
      <formula>NOT(ISERROR(SEARCH("Menor",L20)))</formula>
    </cfRule>
    <cfRule type="containsText" dxfId="1857" priority="479" operator="containsText" text="Leve">
      <formula>NOT(ISERROR(SEARCH("Leve",L20)))</formula>
    </cfRule>
  </conditionalFormatting>
  <conditionalFormatting sqref="K30:L30">
    <cfRule type="containsText" dxfId="1856" priority="470" operator="containsText" text="3- Moderado">
      <formula>NOT(ISERROR(SEARCH("3- Moderado",K30)))</formula>
    </cfRule>
    <cfRule type="containsText" dxfId="1855" priority="471" operator="containsText" text="6- Moderado">
      <formula>NOT(ISERROR(SEARCH("6- Moderado",K30)))</formula>
    </cfRule>
    <cfRule type="containsText" dxfId="1854" priority="472" operator="containsText" text="4- Moderado">
      <formula>NOT(ISERROR(SEARCH("4- Moderado",K30)))</formula>
    </cfRule>
    <cfRule type="containsText" dxfId="1853" priority="473" operator="containsText" text="3- Bajo">
      <formula>NOT(ISERROR(SEARCH("3- Bajo",K30)))</formula>
    </cfRule>
    <cfRule type="containsText" dxfId="1852" priority="474" operator="containsText" text="4- Bajo">
      <formula>NOT(ISERROR(SEARCH("4- Bajo",K30)))</formula>
    </cfRule>
    <cfRule type="containsText" dxfId="1851" priority="475" operator="containsText" text="1- Bajo">
      <formula>NOT(ISERROR(SEARCH("1- Bajo",K30)))</formula>
    </cfRule>
  </conditionalFormatting>
  <conditionalFormatting sqref="H30:I30">
    <cfRule type="containsText" dxfId="1850" priority="464" operator="containsText" text="3- Moderado">
      <formula>NOT(ISERROR(SEARCH("3- Moderado",H30)))</formula>
    </cfRule>
    <cfRule type="containsText" dxfId="1849" priority="465" operator="containsText" text="6- Moderado">
      <formula>NOT(ISERROR(SEARCH("6- Moderado",H30)))</formula>
    </cfRule>
    <cfRule type="containsText" dxfId="1848" priority="466" operator="containsText" text="4- Moderado">
      <formula>NOT(ISERROR(SEARCH("4- Moderado",H30)))</formula>
    </cfRule>
    <cfRule type="containsText" dxfId="1847" priority="467" operator="containsText" text="3- Bajo">
      <formula>NOT(ISERROR(SEARCH("3- Bajo",H30)))</formula>
    </cfRule>
    <cfRule type="containsText" dxfId="1846" priority="468" operator="containsText" text="4- Bajo">
      <formula>NOT(ISERROR(SEARCH("4- Bajo",H30)))</formula>
    </cfRule>
    <cfRule type="containsText" dxfId="1845" priority="469" operator="containsText" text="1- Bajo">
      <formula>NOT(ISERROR(SEARCH("1- Bajo",H30)))</formula>
    </cfRule>
  </conditionalFormatting>
  <conditionalFormatting sqref="A30 C30:E30">
    <cfRule type="containsText" dxfId="1844" priority="458" operator="containsText" text="3- Moderado">
      <formula>NOT(ISERROR(SEARCH("3- Moderado",A30)))</formula>
    </cfRule>
    <cfRule type="containsText" dxfId="1843" priority="459" operator="containsText" text="6- Moderado">
      <formula>NOT(ISERROR(SEARCH("6- Moderado",A30)))</formula>
    </cfRule>
    <cfRule type="containsText" dxfId="1842" priority="460" operator="containsText" text="4- Moderado">
      <formula>NOT(ISERROR(SEARCH("4- Moderado",A30)))</formula>
    </cfRule>
    <cfRule type="containsText" dxfId="1841" priority="461" operator="containsText" text="3- Bajo">
      <formula>NOT(ISERROR(SEARCH("3- Bajo",A30)))</formula>
    </cfRule>
    <cfRule type="containsText" dxfId="1840" priority="462" operator="containsText" text="4- Bajo">
      <formula>NOT(ISERROR(SEARCH("4- Bajo",A30)))</formula>
    </cfRule>
    <cfRule type="containsText" dxfId="1839" priority="463" operator="containsText" text="1- Bajo">
      <formula>NOT(ISERROR(SEARCH("1- Bajo",A30)))</formula>
    </cfRule>
  </conditionalFormatting>
  <conditionalFormatting sqref="F30:G30">
    <cfRule type="containsText" dxfId="1838" priority="452" operator="containsText" text="3- Moderado">
      <formula>NOT(ISERROR(SEARCH("3- Moderado",F30)))</formula>
    </cfRule>
    <cfRule type="containsText" dxfId="1837" priority="453" operator="containsText" text="6- Moderado">
      <formula>NOT(ISERROR(SEARCH("6- Moderado",F30)))</formula>
    </cfRule>
    <cfRule type="containsText" dxfId="1836" priority="454" operator="containsText" text="4- Moderado">
      <formula>NOT(ISERROR(SEARCH("4- Moderado",F30)))</formula>
    </cfRule>
    <cfRule type="containsText" dxfId="1835" priority="455" operator="containsText" text="3- Bajo">
      <formula>NOT(ISERROR(SEARCH("3- Bajo",F30)))</formula>
    </cfRule>
    <cfRule type="containsText" dxfId="1834" priority="456" operator="containsText" text="4- Bajo">
      <formula>NOT(ISERROR(SEARCH("4- Bajo",F30)))</formula>
    </cfRule>
    <cfRule type="containsText" dxfId="1833" priority="457" operator="containsText" text="1- Bajo">
      <formula>NOT(ISERROR(SEARCH("1- Bajo",F30)))</formula>
    </cfRule>
  </conditionalFormatting>
  <conditionalFormatting sqref="J30:J34">
    <cfRule type="containsText" dxfId="1832" priority="447" operator="containsText" text="Bajo">
      <formula>NOT(ISERROR(SEARCH("Bajo",J30)))</formula>
    </cfRule>
    <cfRule type="containsText" dxfId="1831" priority="448" operator="containsText" text="Moderado">
      <formula>NOT(ISERROR(SEARCH("Moderado",J30)))</formula>
    </cfRule>
    <cfRule type="containsText" dxfId="1830" priority="449" operator="containsText" text="Alto">
      <formula>NOT(ISERROR(SEARCH("Alto",J30)))</formula>
    </cfRule>
    <cfRule type="containsText" dxfId="1829" priority="450" operator="containsText" text="Extremo">
      <formula>NOT(ISERROR(SEARCH("Extremo",J30)))</formula>
    </cfRule>
    <cfRule type="colorScale" priority="451">
      <colorScale>
        <cfvo type="min"/>
        <cfvo type="max"/>
        <color rgb="FFFF7128"/>
        <color rgb="FFFFEF9C"/>
      </colorScale>
    </cfRule>
  </conditionalFormatting>
  <conditionalFormatting sqref="M30:M34">
    <cfRule type="containsText" dxfId="1828" priority="422" operator="containsText" text="Moderado">
      <formula>NOT(ISERROR(SEARCH("Moderado",M30)))</formula>
    </cfRule>
    <cfRule type="containsText" dxfId="1827" priority="442" operator="containsText" text="Bajo">
      <formula>NOT(ISERROR(SEARCH("Bajo",M30)))</formula>
    </cfRule>
    <cfRule type="containsText" dxfId="1826" priority="443" operator="containsText" text="Moderado">
      <formula>NOT(ISERROR(SEARCH("Moderado",M30)))</formula>
    </cfRule>
    <cfRule type="containsText" dxfId="1825" priority="444" operator="containsText" text="Alto">
      <formula>NOT(ISERROR(SEARCH("Alto",M30)))</formula>
    </cfRule>
    <cfRule type="containsText" dxfId="1824" priority="445" operator="containsText" text="Extremo">
      <formula>NOT(ISERROR(SEARCH("Extremo",M30)))</formula>
    </cfRule>
    <cfRule type="colorScale" priority="446">
      <colorScale>
        <cfvo type="min"/>
        <cfvo type="max"/>
        <color rgb="FFFF7128"/>
        <color rgb="FFFFEF9C"/>
      </colorScale>
    </cfRule>
  </conditionalFormatting>
  <conditionalFormatting sqref="N30">
    <cfRule type="containsText" dxfId="1823" priority="436" operator="containsText" text="3- Moderado">
      <formula>NOT(ISERROR(SEARCH("3- Moderado",N30)))</formula>
    </cfRule>
    <cfRule type="containsText" dxfId="1822" priority="437" operator="containsText" text="6- Moderado">
      <formula>NOT(ISERROR(SEARCH("6- Moderado",N30)))</formula>
    </cfRule>
    <cfRule type="containsText" dxfId="1821" priority="438" operator="containsText" text="4- Moderado">
      <formula>NOT(ISERROR(SEARCH("4- Moderado",N30)))</formula>
    </cfRule>
    <cfRule type="containsText" dxfId="1820" priority="439" operator="containsText" text="3- Bajo">
      <formula>NOT(ISERROR(SEARCH("3- Bajo",N30)))</formula>
    </cfRule>
    <cfRule type="containsText" dxfId="1819" priority="440" operator="containsText" text="4- Bajo">
      <formula>NOT(ISERROR(SEARCH("4- Bajo",N30)))</formula>
    </cfRule>
    <cfRule type="containsText" dxfId="1818" priority="441" operator="containsText" text="1- Bajo">
      <formula>NOT(ISERROR(SEARCH("1- Bajo",N30)))</formula>
    </cfRule>
  </conditionalFormatting>
  <conditionalFormatting sqref="H30:H34">
    <cfRule type="containsText" dxfId="1817" priority="423" operator="containsText" text="Muy Alta">
      <formula>NOT(ISERROR(SEARCH("Muy Alta",H30)))</formula>
    </cfRule>
    <cfRule type="containsText" dxfId="1816" priority="424" operator="containsText" text="Alta">
      <formula>NOT(ISERROR(SEARCH("Alta",H30)))</formula>
    </cfRule>
    <cfRule type="containsText" dxfId="1815" priority="425" operator="containsText" text="Muy Alta">
      <formula>NOT(ISERROR(SEARCH("Muy Alta",H30)))</formula>
    </cfRule>
    <cfRule type="containsText" dxfId="1814" priority="430" operator="containsText" text="Muy Baja">
      <formula>NOT(ISERROR(SEARCH("Muy Baja",H30)))</formula>
    </cfRule>
    <cfRule type="containsText" dxfId="1813" priority="431" operator="containsText" text="Baja">
      <formula>NOT(ISERROR(SEARCH("Baja",H30)))</formula>
    </cfRule>
    <cfRule type="containsText" dxfId="1812" priority="432" operator="containsText" text="Media">
      <formula>NOT(ISERROR(SEARCH("Media",H30)))</formula>
    </cfRule>
    <cfRule type="containsText" dxfId="1811" priority="433" operator="containsText" text="Alta">
      <formula>NOT(ISERROR(SEARCH("Alta",H30)))</formula>
    </cfRule>
    <cfRule type="containsText" dxfId="1810" priority="435" operator="containsText" text="Muy Alta">
      <formula>NOT(ISERROR(SEARCH("Muy Alta",H30)))</formula>
    </cfRule>
  </conditionalFormatting>
  <conditionalFormatting sqref="I30:I34">
    <cfRule type="containsText" dxfId="1809" priority="426" operator="containsText" text="Catastrófico">
      <formula>NOT(ISERROR(SEARCH("Catastrófico",I30)))</formula>
    </cfRule>
    <cfRule type="containsText" dxfId="1808" priority="427" operator="containsText" text="Mayor">
      <formula>NOT(ISERROR(SEARCH("Mayor",I30)))</formula>
    </cfRule>
    <cfRule type="containsText" dxfId="1807" priority="428" operator="containsText" text="Menor">
      <formula>NOT(ISERROR(SEARCH("Menor",I30)))</formula>
    </cfRule>
    <cfRule type="containsText" dxfId="1806" priority="429" operator="containsText" text="Leve">
      <formula>NOT(ISERROR(SEARCH("Leve",I30)))</formula>
    </cfRule>
    <cfRule type="containsText" dxfId="1805" priority="434" operator="containsText" text="Moderado">
      <formula>NOT(ISERROR(SEARCH("Moderado",I30)))</formula>
    </cfRule>
  </conditionalFormatting>
  <conditionalFormatting sqref="K30:K34">
    <cfRule type="containsText" dxfId="1804" priority="421" operator="containsText" text="Media">
      <formula>NOT(ISERROR(SEARCH("Media",K30)))</formula>
    </cfRule>
  </conditionalFormatting>
  <conditionalFormatting sqref="L30:L34">
    <cfRule type="containsText" dxfId="1803" priority="420" operator="containsText" text="Moderado">
      <formula>NOT(ISERROR(SEARCH("Moderado",L30)))</formula>
    </cfRule>
  </conditionalFormatting>
  <conditionalFormatting sqref="J30:J34">
    <cfRule type="containsText" dxfId="1802" priority="419" operator="containsText" text="Moderado">
      <formula>NOT(ISERROR(SEARCH("Moderado",J30)))</formula>
    </cfRule>
  </conditionalFormatting>
  <conditionalFormatting sqref="J30:J34">
    <cfRule type="containsText" dxfId="1801" priority="417" operator="containsText" text="Bajo">
      <formula>NOT(ISERROR(SEARCH("Bajo",J30)))</formula>
    </cfRule>
    <cfRule type="containsText" dxfId="1800" priority="418" operator="containsText" text="Extremo">
      <formula>NOT(ISERROR(SEARCH("Extremo",J30)))</formula>
    </cfRule>
  </conditionalFormatting>
  <conditionalFormatting sqref="K30:K34">
    <cfRule type="containsText" dxfId="1799" priority="415" operator="containsText" text="Baja">
      <formula>NOT(ISERROR(SEARCH("Baja",K30)))</formula>
    </cfRule>
    <cfRule type="containsText" dxfId="1798" priority="416" operator="containsText" text="Muy Baja">
      <formula>NOT(ISERROR(SEARCH("Muy Baja",K30)))</formula>
    </cfRule>
  </conditionalFormatting>
  <conditionalFormatting sqref="K30:K34">
    <cfRule type="containsText" dxfId="1797" priority="413" operator="containsText" text="Muy Alta">
      <formula>NOT(ISERROR(SEARCH("Muy Alta",K30)))</formula>
    </cfRule>
    <cfRule type="containsText" dxfId="1796" priority="414" operator="containsText" text="Alta">
      <formula>NOT(ISERROR(SEARCH("Alta",K30)))</formula>
    </cfRule>
  </conditionalFormatting>
  <conditionalFormatting sqref="L30:L34">
    <cfRule type="containsText" dxfId="1795" priority="409" operator="containsText" text="Catastrófico">
      <formula>NOT(ISERROR(SEARCH("Catastrófico",L30)))</formula>
    </cfRule>
    <cfRule type="containsText" dxfId="1794" priority="410" operator="containsText" text="Mayor">
      <formula>NOT(ISERROR(SEARCH("Mayor",L30)))</formula>
    </cfRule>
    <cfRule type="containsText" dxfId="1793" priority="411" operator="containsText" text="Menor">
      <formula>NOT(ISERROR(SEARCH("Menor",L30)))</formula>
    </cfRule>
    <cfRule type="containsText" dxfId="1792" priority="412" operator="containsText" text="Leve">
      <formula>NOT(ISERROR(SEARCH("Leve",L30)))</formula>
    </cfRule>
  </conditionalFormatting>
  <conditionalFormatting sqref="K35:L35">
    <cfRule type="containsText" dxfId="1791" priority="403" operator="containsText" text="3- Moderado">
      <formula>NOT(ISERROR(SEARCH("3- Moderado",K35)))</formula>
    </cfRule>
    <cfRule type="containsText" dxfId="1790" priority="404" operator="containsText" text="6- Moderado">
      <formula>NOT(ISERROR(SEARCH("6- Moderado",K35)))</formula>
    </cfRule>
    <cfRule type="containsText" dxfId="1789" priority="405" operator="containsText" text="4- Moderado">
      <formula>NOT(ISERROR(SEARCH("4- Moderado",K35)))</formula>
    </cfRule>
    <cfRule type="containsText" dxfId="1788" priority="406" operator="containsText" text="3- Bajo">
      <formula>NOT(ISERROR(SEARCH("3- Bajo",K35)))</formula>
    </cfRule>
    <cfRule type="containsText" dxfId="1787" priority="407" operator="containsText" text="4- Bajo">
      <formula>NOT(ISERROR(SEARCH("4- Bajo",K35)))</formula>
    </cfRule>
    <cfRule type="containsText" dxfId="1786" priority="408" operator="containsText" text="1- Bajo">
      <formula>NOT(ISERROR(SEARCH("1- Bajo",K35)))</formula>
    </cfRule>
  </conditionalFormatting>
  <conditionalFormatting sqref="H35:I35">
    <cfRule type="containsText" dxfId="1785" priority="397" operator="containsText" text="3- Moderado">
      <formula>NOT(ISERROR(SEARCH("3- Moderado",H35)))</formula>
    </cfRule>
    <cfRule type="containsText" dxfId="1784" priority="398" operator="containsText" text="6- Moderado">
      <formula>NOT(ISERROR(SEARCH("6- Moderado",H35)))</formula>
    </cfRule>
    <cfRule type="containsText" dxfId="1783" priority="399" operator="containsText" text="4- Moderado">
      <formula>NOT(ISERROR(SEARCH("4- Moderado",H35)))</formula>
    </cfRule>
    <cfRule type="containsText" dxfId="1782" priority="400" operator="containsText" text="3- Bajo">
      <formula>NOT(ISERROR(SEARCH("3- Bajo",H35)))</formula>
    </cfRule>
    <cfRule type="containsText" dxfId="1781" priority="401" operator="containsText" text="4- Bajo">
      <formula>NOT(ISERROR(SEARCH("4- Bajo",H35)))</formula>
    </cfRule>
    <cfRule type="containsText" dxfId="1780" priority="402" operator="containsText" text="1- Bajo">
      <formula>NOT(ISERROR(SEARCH("1- Bajo",H35)))</formula>
    </cfRule>
  </conditionalFormatting>
  <conditionalFormatting sqref="A35 C35:E35">
    <cfRule type="containsText" dxfId="1779" priority="391" operator="containsText" text="3- Moderado">
      <formula>NOT(ISERROR(SEARCH("3- Moderado",A35)))</formula>
    </cfRule>
    <cfRule type="containsText" dxfId="1778" priority="392" operator="containsText" text="6- Moderado">
      <formula>NOT(ISERROR(SEARCH("6- Moderado",A35)))</formula>
    </cfRule>
    <cfRule type="containsText" dxfId="1777" priority="393" operator="containsText" text="4- Moderado">
      <formula>NOT(ISERROR(SEARCH("4- Moderado",A35)))</formula>
    </cfRule>
    <cfRule type="containsText" dxfId="1776" priority="394" operator="containsText" text="3- Bajo">
      <formula>NOT(ISERROR(SEARCH("3- Bajo",A35)))</formula>
    </cfRule>
    <cfRule type="containsText" dxfId="1775" priority="395" operator="containsText" text="4- Bajo">
      <formula>NOT(ISERROR(SEARCH("4- Bajo",A35)))</formula>
    </cfRule>
    <cfRule type="containsText" dxfId="1774" priority="396" operator="containsText" text="1- Bajo">
      <formula>NOT(ISERROR(SEARCH("1- Bajo",A35)))</formula>
    </cfRule>
  </conditionalFormatting>
  <conditionalFormatting sqref="F35:G35">
    <cfRule type="containsText" dxfId="1773" priority="385" operator="containsText" text="3- Moderado">
      <formula>NOT(ISERROR(SEARCH("3- Moderado",F35)))</formula>
    </cfRule>
    <cfRule type="containsText" dxfId="1772" priority="386" operator="containsText" text="6- Moderado">
      <formula>NOT(ISERROR(SEARCH("6- Moderado",F35)))</formula>
    </cfRule>
    <cfRule type="containsText" dxfId="1771" priority="387" operator="containsText" text="4- Moderado">
      <formula>NOT(ISERROR(SEARCH("4- Moderado",F35)))</formula>
    </cfRule>
    <cfRule type="containsText" dxfId="1770" priority="388" operator="containsText" text="3- Bajo">
      <formula>NOT(ISERROR(SEARCH("3- Bajo",F35)))</formula>
    </cfRule>
    <cfRule type="containsText" dxfId="1769" priority="389" operator="containsText" text="4- Bajo">
      <formula>NOT(ISERROR(SEARCH("4- Bajo",F35)))</formula>
    </cfRule>
    <cfRule type="containsText" dxfId="1768" priority="390" operator="containsText" text="1- Bajo">
      <formula>NOT(ISERROR(SEARCH("1- Bajo",F35)))</formula>
    </cfRule>
  </conditionalFormatting>
  <conditionalFormatting sqref="J35:J39">
    <cfRule type="containsText" dxfId="1767" priority="380" operator="containsText" text="Bajo">
      <formula>NOT(ISERROR(SEARCH("Bajo",J35)))</formula>
    </cfRule>
    <cfRule type="containsText" dxfId="1766" priority="381" operator="containsText" text="Moderado">
      <formula>NOT(ISERROR(SEARCH("Moderado",J35)))</formula>
    </cfRule>
    <cfRule type="containsText" dxfId="1765" priority="382" operator="containsText" text="Alto">
      <formula>NOT(ISERROR(SEARCH("Alto",J35)))</formula>
    </cfRule>
    <cfRule type="containsText" dxfId="1764" priority="383" operator="containsText" text="Extremo">
      <formula>NOT(ISERROR(SEARCH("Extremo",J35)))</formula>
    </cfRule>
    <cfRule type="colorScale" priority="384">
      <colorScale>
        <cfvo type="min"/>
        <cfvo type="max"/>
        <color rgb="FFFF7128"/>
        <color rgb="FFFFEF9C"/>
      </colorScale>
    </cfRule>
  </conditionalFormatting>
  <conditionalFormatting sqref="M35:M39">
    <cfRule type="containsText" dxfId="1763" priority="355" operator="containsText" text="Moderado">
      <formula>NOT(ISERROR(SEARCH("Moderado",M35)))</formula>
    </cfRule>
    <cfRule type="containsText" dxfId="1762" priority="375" operator="containsText" text="Bajo">
      <formula>NOT(ISERROR(SEARCH("Bajo",M35)))</formula>
    </cfRule>
    <cfRule type="containsText" dxfId="1761" priority="376" operator="containsText" text="Moderado">
      <formula>NOT(ISERROR(SEARCH("Moderado",M35)))</formula>
    </cfRule>
    <cfRule type="containsText" dxfId="1760" priority="377" operator="containsText" text="Alto">
      <formula>NOT(ISERROR(SEARCH("Alto",M35)))</formula>
    </cfRule>
    <cfRule type="containsText" dxfId="1759" priority="378" operator="containsText" text="Extremo">
      <formula>NOT(ISERROR(SEARCH("Extremo",M35)))</formula>
    </cfRule>
    <cfRule type="colorScale" priority="379">
      <colorScale>
        <cfvo type="min"/>
        <cfvo type="max"/>
        <color rgb="FFFF7128"/>
        <color rgb="FFFFEF9C"/>
      </colorScale>
    </cfRule>
  </conditionalFormatting>
  <conditionalFormatting sqref="N35">
    <cfRule type="containsText" dxfId="1758" priority="369" operator="containsText" text="3- Moderado">
      <formula>NOT(ISERROR(SEARCH("3- Moderado",N35)))</formula>
    </cfRule>
    <cfRule type="containsText" dxfId="1757" priority="370" operator="containsText" text="6- Moderado">
      <formula>NOT(ISERROR(SEARCH("6- Moderado",N35)))</formula>
    </cfRule>
    <cfRule type="containsText" dxfId="1756" priority="371" operator="containsText" text="4- Moderado">
      <formula>NOT(ISERROR(SEARCH("4- Moderado",N35)))</formula>
    </cfRule>
    <cfRule type="containsText" dxfId="1755" priority="372" operator="containsText" text="3- Bajo">
      <formula>NOT(ISERROR(SEARCH("3- Bajo",N35)))</formula>
    </cfRule>
    <cfRule type="containsText" dxfId="1754" priority="373" operator="containsText" text="4- Bajo">
      <formula>NOT(ISERROR(SEARCH("4- Bajo",N35)))</formula>
    </cfRule>
    <cfRule type="containsText" dxfId="1753" priority="374" operator="containsText" text="1- Bajo">
      <formula>NOT(ISERROR(SEARCH("1- Bajo",N35)))</formula>
    </cfRule>
  </conditionalFormatting>
  <conditionalFormatting sqref="H35:H39">
    <cfRule type="containsText" dxfId="1752" priority="356" operator="containsText" text="Muy Alta">
      <formula>NOT(ISERROR(SEARCH("Muy Alta",H35)))</formula>
    </cfRule>
    <cfRule type="containsText" dxfId="1751" priority="357" operator="containsText" text="Alta">
      <formula>NOT(ISERROR(SEARCH("Alta",H35)))</formula>
    </cfRule>
    <cfRule type="containsText" dxfId="1750" priority="358" operator="containsText" text="Muy Alta">
      <formula>NOT(ISERROR(SEARCH("Muy Alta",H35)))</formula>
    </cfRule>
    <cfRule type="containsText" dxfId="1749" priority="363" operator="containsText" text="Muy Baja">
      <formula>NOT(ISERROR(SEARCH("Muy Baja",H35)))</formula>
    </cfRule>
    <cfRule type="containsText" dxfId="1748" priority="364" operator="containsText" text="Baja">
      <formula>NOT(ISERROR(SEARCH("Baja",H35)))</formula>
    </cfRule>
    <cfRule type="containsText" dxfId="1747" priority="365" operator="containsText" text="Media">
      <formula>NOT(ISERROR(SEARCH("Media",H35)))</formula>
    </cfRule>
    <cfRule type="containsText" dxfId="1746" priority="366" operator="containsText" text="Alta">
      <formula>NOT(ISERROR(SEARCH("Alta",H35)))</formula>
    </cfRule>
    <cfRule type="containsText" dxfId="1745" priority="368" operator="containsText" text="Muy Alta">
      <formula>NOT(ISERROR(SEARCH("Muy Alta",H35)))</formula>
    </cfRule>
  </conditionalFormatting>
  <conditionalFormatting sqref="I35:I39">
    <cfRule type="containsText" dxfId="1744" priority="359" operator="containsText" text="Catastrófico">
      <formula>NOT(ISERROR(SEARCH("Catastrófico",I35)))</formula>
    </cfRule>
    <cfRule type="containsText" dxfId="1743" priority="360" operator="containsText" text="Mayor">
      <formula>NOT(ISERROR(SEARCH("Mayor",I35)))</formula>
    </cfRule>
    <cfRule type="containsText" dxfId="1742" priority="361" operator="containsText" text="Menor">
      <formula>NOT(ISERROR(SEARCH("Menor",I35)))</formula>
    </cfRule>
    <cfRule type="containsText" dxfId="1741" priority="362" operator="containsText" text="Leve">
      <formula>NOT(ISERROR(SEARCH("Leve",I35)))</formula>
    </cfRule>
    <cfRule type="containsText" dxfId="1740" priority="367" operator="containsText" text="Moderado">
      <formula>NOT(ISERROR(SEARCH("Moderado",I35)))</formula>
    </cfRule>
  </conditionalFormatting>
  <conditionalFormatting sqref="K35:K39">
    <cfRule type="containsText" dxfId="1739" priority="354" operator="containsText" text="Media">
      <formula>NOT(ISERROR(SEARCH("Media",K35)))</formula>
    </cfRule>
  </conditionalFormatting>
  <conditionalFormatting sqref="L35:L39">
    <cfRule type="containsText" dxfId="1738" priority="353" operator="containsText" text="Moderado">
      <formula>NOT(ISERROR(SEARCH("Moderado",L35)))</formula>
    </cfRule>
  </conditionalFormatting>
  <conditionalFormatting sqref="J35:J39">
    <cfRule type="containsText" dxfId="1737" priority="352" operator="containsText" text="Moderado">
      <formula>NOT(ISERROR(SEARCH("Moderado",J35)))</formula>
    </cfRule>
  </conditionalFormatting>
  <conditionalFormatting sqref="J35:J39">
    <cfRule type="containsText" dxfId="1736" priority="350" operator="containsText" text="Bajo">
      <formula>NOT(ISERROR(SEARCH("Bajo",J35)))</formula>
    </cfRule>
    <cfRule type="containsText" dxfId="1735" priority="351" operator="containsText" text="Extremo">
      <formula>NOT(ISERROR(SEARCH("Extremo",J35)))</formula>
    </cfRule>
  </conditionalFormatting>
  <conditionalFormatting sqref="K35:K39">
    <cfRule type="containsText" dxfId="1734" priority="348" operator="containsText" text="Baja">
      <formula>NOT(ISERROR(SEARCH("Baja",K35)))</formula>
    </cfRule>
    <cfRule type="containsText" dxfId="1733" priority="349" operator="containsText" text="Muy Baja">
      <formula>NOT(ISERROR(SEARCH("Muy Baja",K35)))</formula>
    </cfRule>
  </conditionalFormatting>
  <conditionalFormatting sqref="K35:K39">
    <cfRule type="containsText" dxfId="1732" priority="346" operator="containsText" text="Muy Alta">
      <formula>NOT(ISERROR(SEARCH("Muy Alta",K35)))</formula>
    </cfRule>
    <cfRule type="containsText" dxfId="1731" priority="347" operator="containsText" text="Alta">
      <formula>NOT(ISERROR(SEARCH("Alta",K35)))</formula>
    </cfRule>
  </conditionalFormatting>
  <conditionalFormatting sqref="L35:L39">
    <cfRule type="containsText" dxfId="1730" priority="342" operator="containsText" text="Catastrófico">
      <formula>NOT(ISERROR(SEARCH("Catastrófico",L35)))</formula>
    </cfRule>
    <cfRule type="containsText" dxfId="1729" priority="343" operator="containsText" text="Mayor">
      <formula>NOT(ISERROR(SEARCH("Mayor",L35)))</formula>
    </cfRule>
    <cfRule type="containsText" dxfId="1728" priority="344" operator="containsText" text="Menor">
      <formula>NOT(ISERROR(SEARCH("Menor",L35)))</formula>
    </cfRule>
    <cfRule type="containsText" dxfId="1727" priority="345" operator="containsText" text="Leve">
      <formula>NOT(ISERROR(SEARCH("Leve",L35)))</formula>
    </cfRule>
  </conditionalFormatting>
  <conditionalFormatting sqref="K40:L40">
    <cfRule type="containsText" dxfId="1726" priority="336" operator="containsText" text="3- Moderado">
      <formula>NOT(ISERROR(SEARCH("3- Moderado",K40)))</formula>
    </cfRule>
    <cfRule type="containsText" dxfId="1725" priority="337" operator="containsText" text="6- Moderado">
      <formula>NOT(ISERROR(SEARCH("6- Moderado",K40)))</formula>
    </cfRule>
    <cfRule type="containsText" dxfId="1724" priority="338" operator="containsText" text="4- Moderado">
      <formula>NOT(ISERROR(SEARCH("4- Moderado",K40)))</formula>
    </cfRule>
    <cfRule type="containsText" dxfId="1723" priority="339" operator="containsText" text="3- Bajo">
      <formula>NOT(ISERROR(SEARCH("3- Bajo",K40)))</formula>
    </cfRule>
    <cfRule type="containsText" dxfId="1722" priority="340" operator="containsText" text="4- Bajo">
      <formula>NOT(ISERROR(SEARCH("4- Bajo",K40)))</formula>
    </cfRule>
    <cfRule type="containsText" dxfId="1721" priority="341" operator="containsText" text="1- Bajo">
      <formula>NOT(ISERROR(SEARCH("1- Bajo",K40)))</formula>
    </cfRule>
  </conditionalFormatting>
  <conditionalFormatting sqref="H40:I40">
    <cfRule type="containsText" dxfId="1720" priority="330" operator="containsText" text="3- Moderado">
      <formula>NOT(ISERROR(SEARCH("3- Moderado",H40)))</formula>
    </cfRule>
    <cfRule type="containsText" dxfId="1719" priority="331" operator="containsText" text="6- Moderado">
      <formula>NOT(ISERROR(SEARCH("6- Moderado",H40)))</formula>
    </cfRule>
    <cfRule type="containsText" dxfId="1718" priority="332" operator="containsText" text="4- Moderado">
      <formula>NOT(ISERROR(SEARCH("4- Moderado",H40)))</formula>
    </cfRule>
    <cfRule type="containsText" dxfId="1717" priority="333" operator="containsText" text="3- Bajo">
      <formula>NOT(ISERROR(SEARCH("3- Bajo",H40)))</formula>
    </cfRule>
    <cfRule type="containsText" dxfId="1716" priority="334" operator="containsText" text="4- Bajo">
      <formula>NOT(ISERROR(SEARCH("4- Bajo",H40)))</formula>
    </cfRule>
    <cfRule type="containsText" dxfId="1715" priority="335" operator="containsText" text="1- Bajo">
      <formula>NOT(ISERROR(SEARCH("1- Bajo",H40)))</formula>
    </cfRule>
  </conditionalFormatting>
  <conditionalFormatting sqref="A40 C40:E40">
    <cfRule type="containsText" dxfId="1714" priority="324" operator="containsText" text="3- Moderado">
      <formula>NOT(ISERROR(SEARCH("3- Moderado",A40)))</formula>
    </cfRule>
    <cfRule type="containsText" dxfId="1713" priority="325" operator="containsText" text="6- Moderado">
      <formula>NOT(ISERROR(SEARCH("6- Moderado",A40)))</formula>
    </cfRule>
    <cfRule type="containsText" dxfId="1712" priority="326" operator="containsText" text="4- Moderado">
      <formula>NOT(ISERROR(SEARCH("4- Moderado",A40)))</formula>
    </cfRule>
    <cfRule type="containsText" dxfId="1711" priority="327" operator="containsText" text="3- Bajo">
      <formula>NOT(ISERROR(SEARCH("3- Bajo",A40)))</formula>
    </cfRule>
    <cfRule type="containsText" dxfId="1710" priority="328" operator="containsText" text="4- Bajo">
      <formula>NOT(ISERROR(SEARCH("4- Bajo",A40)))</formula>
    </cfRule>
    <cfRule type="containsText" dxfId="1709" priority="329" operator="containsText" text="1- Bajo">
      <formula>NOT(ISERROR(SEARCH("1- Bajo",A40)))</formula>
    </cfRule>
  </conditionalFormatting>
  <conditionalFormatting sqref="F40:G40">
    <cfRule type="containsText" dxfId="1708" priority="318" operator="containsText" text="3- Moderado">
      <formula>NOT(ISERROR(SEARCH("3- Moderado",F40)))</formula>
    </cfRule>
    <cfRule type="containsText" dxfId="1707" priority="319" operator="containsText" text="6- Moderado">
      <formula>NOT(ISERROR(SEARCH("6- Moderado",F40)))</formula>
    </cfRule>
    <cfRule type="containsText" dxfId="1706" priority="320" operator="containsText" text="4- Moderado">
      <formula>NOT(ISERROR(SEARCH("4- Moderado",F40)))</formula>
    </cfRule>
    <cfRule type="containsText" dxfId="1705" priority="321" operator="containsText" text="3- Bajo">
      <formula>NOT(ISERROR(SEARCH("3- Bajo",F40)))</formula>
    </cfRule>
    <cfRule type="containsText" dxfId="1704" priority="322" operator="containsText" text="4- Bajo">
      <formula>NOT(ISERROR(SEARCH("4- Bajo",F40)))</formula>
    </cfRule>
    <cfRule type="containsText" dxfId="1703" priority="323" operator="containsText" text="1- Bajo">
      <formula>NOT(ISERROR(SEARCH("1- Bajo",F40)))</formula>
    </cfRule>
  </conditionalFormatting>
  <conditionalFormatting sqref="J40:J44">
    <cfRule type="containsText" dxfId="1702" priority="313" operator="containsText" text="Bajo">
      <formula>NOT(ISERROR(SEARCH("Bajo",J40)))</formula>
    </cfRule>
    <cfRule type="containsText" dxfId="1701" priority="314" operator="containsText" text="Moderado">
      <formula>NOT(ISERROR(SEARCH("Moderado",J40)))</formula>
    </cfRule>
    <cfRule type="containsText" dxfId="1700" priority="315" operator="containsText" text="Alto">
      <formula>NOT(ISERROR(SEARCH("Alto",J40)))</formula>
    </cfRule>
    <cfRule type="containsText" dxfId="1699" priority="316" operator="containsText" text="Extremo">
      <formula>NOT(ISERROR(SEARCH("Extremo",J40)))</formula>
    </cfRule>
    <cfRule type="colorScale" priority="317">
      <colorScale>
        <cfvo type="min"/>
        <cfvo type="max"/>
        <color rgb="FFFF7128"/>
        <color rgb="FFFFEF9C"/>
      </colorScale>
    </cfRule>
  </conditionalFormatting>
  <conditionalFormatting sqref="M40:M44">
    <cfRule type="containsText" dxfId="1698" priority="288" operator="containsText" text="Moderado">
      <formula>NOT(ISERROR(SEARCH("Moderado",M40)))</formula>
    </cfRule>
    <cfRule type="containsText" dxfId="1697" priority="308" operator="containsText" text="Bajo">
      <formula>NOT(ISERROR(SEARCH("Bajo",M40)))</formula>
    </cfRule>
    <cfRule type="containsText" dxfId="1696" priority="309" operator="containsText" text="Moderado">
      <formula>NOT(ISERROR(SEARCH("Moderado",M40)))</formula>
    </cfRule>
    <cfRule type="containsText" dxfId="1695" priority="310" operator="containsText" text="Alto">
      <formula>NOT(ISERROR(SEARCH("Alto",M40)))</formula>
    </cfRule>
    <cfRule type="containsText" dxfId="1694" priority="311" operator="containsText" text="Extremo">
      <formula>NOT(ISERROR(SEARCH("Extremo",M40)))</formula>
    </cfRule>
    <cfRule type="colorScale" priority="312">
      <colorScale>
        <cfvo type="min"/>
        <cfvo type="max"/>
        <color rgb="FFFF7128"/>
        <color rgb="FFFFEF9C"/>
      </colorScale>
    </cfRule>
  </conditionalFormatting>
  <conditionalFormatting sqref="N40">
    <cfRule type="containsText" dxfId="1693" priority="302" operator="containsText" text="3- Moderado">
      <formula>NOT(ISERROR(SEARCH("3- Moderado",N40)))</formula>
    </cfRule>
    <cfRule type="containsText" dxfId="1692" priority="303" operator="containsText" text="6- Moderado">
      <formula>NOT(ISERROR(SEARCH("6- Moderado",N40)))</formula>
    </cfRule>
    <cfRule type="containsText" dxfId="1691" priority="304" operator="containsText" text="4- Moderado">
      <formula>NOT(ISERROR(SEARCH("4- Moderado",N40)))</formula>
    </cfRule>
    <cfRule type="containsText" dxfId="1690" priority="305" operator="containsText" text="3- Bajo">
      <formula>NOT(ISERROR(SEARCH("3- Bajo",N40)))</formula>
    </cfRule>
    <cfRule type="containsText" dxfId="1689" priority="306" operator="containsText" text="4- Bajo">
      <formula>NOT(ISERROR(SEARCH("4- Bajo",N40)))</formula>
    </cfRule>
    <cfRule type="containsText" dxfId="1688" priority="307" operator="containsText" text="1- Bajo">
      <formula>NOT(ISERROR(SEARCH("1- Bajo",N40)))</formula>
    </cfRule>
  </conditionalFormatting>
  <conditionalFormatting sqref="H40:H44">
    <cfRule type="containsText" dxfId="1687" priority="289" operator="containsText" text="Muy Alta">
      <formula>NOT(ISERROR(SEARCH("Muy Alta",H40)))</formula>
    </cfRule>
    <cfRule type="containsText" dxfId="1686" priority="290" operator="containsText" text="Alta">
      <formula>NOT(ISERROR(SEARCH("Alta",H40)))</formula>
    </cfRule>
    <cfRule type="containsText" dxfId="1685" priority="291" operator="containsText" text="Muy Alta">
      <formula>NOT(ISERROR(SEARCH("Muy Alta",H40)))</formula>
    </cfRule>
    <cfRule type="containsText" dxfId="1684" priority="296" operator="containsText" text="Muy Baja">
      <formula>NOT(ISERROR(SEARCH("Muy Baja",H40)))</formula>
    </cfRule>
    <cfRule type="containsText" dxfId="1683" priority="297" operator="containsText" text="Baja">
      <formula>NOT(ISERROR(SEARCH("Baja",H40)))</formula>
    </cfRule>
    <cfRule type="containsText" dxfId="1682" priority="298" operator="containsText" text="Media">
      <formula>NOT(ISERROR(SEARCH("Media",H40)))</formula>
    </cfRule>
    <cfRule type="containsText" dxfId="1681" priority="299" operator="containsText" text="Alta">
      <formula>NOT(ISERROR(SEARCH("Alta",H40)))</formula>
    </cfRule>
    <cfRule type="containsText" dxfId="1680" priority="301" operator="containsText" text="Muy Alta">
      <formula>NOT(ISERROR(SEARCH("Muy Alta",H40)))</formula>
    </cfRule>
  </conditionalFormatting>
  <conditionalFormatting sqref="I40:I44">
    <cfRule type="containsText" dxfId="1679" priority="292" operator="containsText" text="Catastrófico">
      <formula>NOT(ISERROR(SEARCH("Catastrófico",I40)))</formula>
    </cfRule>
    <cfRule type="containsText" dxfId="1678" priority="293" operator="containsText" text="Mayor">
      <formula>NOT(ISERROR(SEARCH("Mayor",I40)))</formula>
    </cfRule>
    <cfRule type="containsText" dxfId="1677" priority="294" operator="containsText" text="Menor">
      <formula>NOT(ISERROR(SEARCH("Menor",I40)))</formula>
    </cfRule>
    <cfRule type="containsText" dxfId="1676" priority="295" operator="containsText" text="Leve">
      <formula>NOT(ISERROR(SEARCH("Leve",I40)))</formula>
    </cfRule>
    <cfRule type="containsText" dxfId="1675" priority="300" operator="containsText" text="Moderado">
      <formula>NOT(ISERROR(SEARCH("Moderado",I40)))</formula>
    </cfRule>
  </conditionalFormatting>
  <conditionalFormatting sqref="K40:K44">
    <cfRule type="containsText" dxfId="1674" priority="287" operator="containsText" text="Media">
      <formula>NOT(ISERROR(SEARCH("Media",K40)))</formula>
    </cfRule>
  </conditionalFormatting>
  <conditionalFormatting sqref="L40:L44">
    <cfRule type="containsText" dxfId="1673" priority="286" operator="containsText" text="Moderado">
      <formula>NOT(ISERROR(SEARCH("Moderado",L40)))</formula>
    </cfRule>
  </conditionalFormatting>
  <conditionalFormatting sqref="J40:J44">
    <cfRule type="containsText" dxfId="1672" priority="285" operator="containsText" text="Moderado">
      <formula>NOT(ISERROR(SEARCH("Moderado",J40)))</formula>
    </cfRule>
  </conditionalFormatting>
  <conditionalFormatting sqref="J40:J44">
    <cfRule type="containsText" dxfId="1671" priority="283" operator="containsText" text="Bajo">
      <formula>NOT(ISERROR(SEARCH("Bajo",J40)))</formula>
    </cfRule>
    <cfRule type="containsText" dxfId="1670" priority="284" operator="containsText" text="Extremo">
      <formula>NOT(ISERROR(SEARCH("Extremo",J40)))</formula>
    </cfRule>
  </conditionalFormatting>
  <conditionalFormatting sqref="K40:K44">
    <cfRule type="containsText" dxfId="1669" priority="281" operator="containsText" text="Baja">
      <formula>NOT(ISERROR(SEARCH("Baja",K40)))</formula>
    </cfRule>
    <cfRule type="containsText" dxfId="1668" priority="282" operator="containsText" text="Muy Baja">
      <formula>NOT(ISERROR(SEARCH("Muy Baja",K40)))</formula>
    </cfRule>
  </conditionalFormatting>
  <conditionalFormatting sqref="K40:K44">
    <cfRule type="containsText" dxfId="1667" priority="279" operator="containsText" text="Muy Alta">
      <formula>NOT(ISERROR(SEARCH("Muy Alta",K40)))</formula>
    </cfRule>
    <cfRule type="containsText" dxfId="1666" priority="280" operator="containsText" text="Alta">
      <formula>NOT(ISERROR(SEARCH("Alta",K40)))</formula>
    </cfRule>
  </conditionalFormatting>
  <conditionalFormatting sqref="L40:L44">
    <cfRule type="containsText" dxfId="1665" priority="275" operator="containsText" text="Catastrófico">
      <formula>NOT(ISERROR(SEARCH("Catastrófico",L40)))</formula>
    </cfRule>
    <cfRule type="containsText" dxfId="1664" priority="276" operator="containsText" text="Mayor">
      <formula>NOT(ISERROR(SEARCH("Mayor",L40)))</formula>
    </cfRule>
    <cfRule type="containsText" dxfId="1663" priority="277" operator="containsText" text="Menor">
      <formula>NOT(ISERROR(SEARCH("Menor",L40)))</formula>
    </cfRule>
    <cfRule type="containsText" dxfId="1662" priority="278" operator="containsText" text="Leve">
      <formula>NOT(ISERROR(SEARCH("Leve",L40)))</formula>
    </cfRule>
  </conditionalFormatting>
  <conditionalFormatting sqref="K45:L45">
    <cfRule type="containsText" dxfId="1661" priority="269" operator="containsText" text="3- Moderado">
      <formula>NOT(ISERROR(SEARCH("3- Moderado",K45)))</formula>
    </cfRule>
    <cfRule type="containsText" dxfId="1660" priority="270" operator="containsText" text="6- Moderado">
      <formula>NOT(ISERROR(SEARCH("6- Moderado",K45)))</formula>
    </cfRule>
    <cfRule type="containsText" dxfId="1659" priority="271" operator="containsText" text="4- Moderado">
      <formula>NOT(ISERROR(SEARCH("4- Moderado",K45)))</formula>
    </cfRule>
    <cfRule type="containsText" dxfId="1658" priority="272" operator="containsText" text="3- Bajo">
      <formula>NOT(ISERROR(SEARCH("3- Bajo",K45)))</formula>
    </cfRule>
    <cfRule type="containsText" dxfId="1657" priority="273" operator="containsText" text="4- Bajo">
      <formula>NOT(ISERROR(SEARCH("4- Bajo",K45)))</formula>
    </cfRule>
    <cfRule type="containsText" dxfId="1656" priority="274" operator="containsText" text="1- Bajo">
      <formula>NOT(ISERROR(SEARCH("1- Bajo",K45)))</formula>
    </cfRule>
  </conditionalFormatting>
  <conditionalFormatting sqref="H45:I45">
    <cfRule type="containsText" dxfId="1655" priority="263" operator="containsText" text="3- Moderado">
      <formula>NOT(ISERROR(SEARCH("3- Moderado",H45)))</formula>
    </cfRule>
    <cfRule type="containsText" dxfId="1654" priority="264" operator="containsText" text="6- Moderado">
      <formula>NOT(ISERROR(SEARCH("6- Moderado",H45)))</formula>
    </cfRule>
    <cfRule type="containsText" dxfId="1653" priority="265" operator="containsText" text="4- Moderado">
      <formula>NOT(ISERROR(SEARCH("4- Moderado",H45)))</formula>
    </cfRule>
    <cfRule type="containsText" dxfId="1652" priority="266" operator="containsText" text="3- Bajo">
      <formula>NOT(ISERROR(SEARCH("3- Bajo",H45)))</formula>
    </cfRule>
    <cfRule type="containsText" dxfId="1651" priority="267" operator="containsText" text="4- Bajo">
      <formula>NOT(ISERROR(SEARCH("4- Bajo",H45)))</formula>
    </cfRule>
    <cfRule type="containsText" dxfId="1650" priority="268" operator="containsText" text="1- Bajo">
      <formula>NOT(ISERROR(SEARCH("1- Bajo",H45)))</formula>
    </cfRule>
  </conditionalFormatting>
  <conditionalFormatting sqref="A45 C45:E45">
    <cfRule type="containsText" dxfId="1649" priority="257" operator="containsText" text="3- Moderado">
      <formula>NOT(ISERROR(SEARCH("3- Moderado",A45)))</formula>
    </cfRule>
    <cfRule type="containsText" dxfId="1648" priority="258" operator="containsText" text="6- Moderado">
      <formula>NOT(ISERROR(SEARCH("6- Moderado",A45)))</formula>
    </cfRule>
    <cfRule type="containsText" dxfId="1647" priority="259" operator="containsText" text="4- Moderado">
      <formula>NOT(ISERROR(SEARCH("4- Moderado",A45)))</formula>
    </cfRule>
    <cfRule type="containsText" dxfId="1646" priority="260" operator="containsText" text="3- Bajo">
      <formula>NOT(ISERROR(SEARCH("3- Bajo",A45)))</formula>
    </cfRule>
    <cfRule type="containsText" dxfId="1645" priority="261" operator="containsText" text="4- Bajo">
      <formula>NOT(ISERROR(SEARCH("4- Bajo",A45)))</formula>
    </cfRule>
    <cfRule type="containsText" dxfId="1644" priority="262" operator="containsText" text="1- Bajo">
      <formula>NOT(ISERROR(SEARCH("1- Bajo",A45)))</formula>
    </cfRule>
  </conditionalFormatting>
  <conditionalFormatting sqref="F45:G45">
    <cfRule type="containsText" dxfId="1643" priority="251" operator="containsText" text="3- Moderado">
      <formula>NOT(ISERROR(SEARCH("3- Moderado",F45)))</formula>
    </cfRule>
    <cfRule type="containsText" dxfId="1642" priority="252" operator="containsText" text="6- Moderado">
      <formula>NOT(ISERROR(SEARCH("6- Moderado",F45)))</formula>
    </cfRule>
    <cfRule type="containsText" dxfId="1641" priority="253" operator="containsText" text="4- Moderado">
      <formula>NOT(ISERROR(SEARCH("4- Moderado",F45)))</formula>
    </cfRule>
    <cfRule type="containsText" dxfId="1640" priority="254" operator="containsText" text="3- Bajo">
      <formula>NOT(ISERROR(SEARCH("3- Bajo",F45)))</formula>
    </cfRule>
    <cfRule type="containsText" dxfId="1639" priority="255" operator="containsText" text="4- Bajo">
      <formula>NOT(ISERROR(SEARCH("4- Bajo",F45)))</formula>
    </cfRule>
    <cfRule type="containsText" dxfId="1638" priority="256" operator="containsText" text="1- Bajo">
      <formula>NOT(ISERROR(SEARCH("1- Bajo",F45)))</formula>
    </cfRule>
  </conditionalFormatting>
  <conditionalFormatting sqref="J45:J49">
    <cfRule type="containsText" dxfId="1637" priority="246" operator="containsText" text="Bajo">
      <formula>NOT(ISERROR(SEARCH("Bajo",J45)))</formula>
    </cfRule>
    <cfRule type="containsText" dxfId="1636" priority="247" operator="containsText" text="Moderado">
      <formula>NOT(ISERROR(SEARCH("Moderado",J45)))</formula>
    </cfRule>
    <cfRule type="containsText" dxfId="1635" priority="248" operator="containsText" text="Alto">
      <formula>NOT(ISERROR(SEARCH("Alto",J45)))</formula>
    </cfRule>
    <cfRule type="containsText" dxfId="1634" priority="249" operator="containsText" text="Extremo">
      <formula>NOT(ISERROR(SEARCH("Extremo",J45)))</formula>
    </cfRule>
    <cfRule type="colorScale" priority="250">
      <colorScale>
        <cfvo type="min"/>
        <cfvo type="max"/>
        <color rgb="FFFF7128"/>
        <color rgb="FFFFEF9C"/>
      </colorScale>
    </cfRule>
  </conditionalFormatting>
  <conditionalFormatting sqref="M45:M49">
    <cfRule type="containsText" dxfId="1633" priority="221" operator="containsText" text="Moderado">
      <formula>NOT(ISERROR(SEARCH("Moderado",M45)))</formula>
    </cfRule>
    <cfRule type="containsText" dxfId="1632" priority="241" operator="containsText" text="Bajo">
      <formula>NOT(ISERROR(SEARCH("Bajo",M45)))</formula>
    </cfRule>
    <cfRule type="containsText" dxfId="1631" priority="242" operator="containsText" text="Moderado">
      <formula>NOT(ISERROR(SEARCH("Moderado",M45)))</formula>
    </cfRule>
    <cfRule type="containsText" dxfId="1630" priority="243" operator="containsText" text="Alto">
      <formula>NOT(ISERROR(SEARCH("Alto",M45)))</formula>
    </cfRule>
    <cfRule type="containsText" dxfId="1629" priority="244" operator="containsText" text="Extremo">
      <formula>NOT(ISERROR(SEARCH("Extremo",M45)))</formula>
    </cfRule>
    <cfRule type="colorScale" priority="245">
      <colorScale>
        <cfvo type="min"/>
        <cfvo type="max"/>
        <color rgb="FFFF7128"/>
        <color rgb="FFFFEF9C"/>
      </colorScale>
    </cfRule>
  </conditionalFormatting>
  <conditionalFormatting sqref="N45">
    <cfRule type="containsText" dxfId="1628" priority="235" operator="containsText" text="3- Moderado">
      <formula>NOT(ISERROR(SEARCH("3- Moderado",N45)))</formula>
    </cfRule>
    <cfRule type="containsText" dxfId="1627" priority="236" operator="containsText" text="6- Moderado">
      <formula>NOT(ISERROR(SEARCH("6- Moderado",N45)))</formula>
    </cfRule>
    <cfRule type="containsText" dxfId="1626" priority="237" operator="containsText" text="4- Moderado">
      <formula>NOT(ISERROR(SEARCH("4- Moderado",N45)))</formula>
    </cfRule>
    <cfRule type="containsText" dxfId="1625" priority="238" operator="containsText" text="3- Bajo">
      <formula>NOT(ISERROR(SEARCH("3- Bajo",N45)))</formula>
    </cfRule>
    <cfRule type="containsText" dxfId="1624" priority="239" operator="containsText" text="4- Bajo">
      <formula>NOT(ISERROR(SEARCH("4- Bajo",N45)))</formula>
    </cfRule>
    <cfRule type="containsText" dxfId="1623" priority="240" operator="containsText" text="1- Bajo">
      <formula>NOT(ISERROR(SEARCH("1- Bajo",N45)))</formula>
    </cfRule>
  </conditionalFormatting>
  <conditionalFormatting sqref="H45:H49">
    <cfRule type="containsText" dxfId="1622" priority="222" operator="containsText" text="Muy Alta">
      <formula>NOT(ISERROR(SEARCH("Muy Alta",H45)))</formula>
    </cfRule>
    <cfRule type="containsText" dxfId="1621" priority="223" operator="containsText" text="Alta">
      <formula>NOT(ISERROR(SEARCH("Alta",H45)))</formula>
    </cfRule>
    <cfRule type="containsText" dxfId="1620" priority="224" operator="containsText" text="Muy Alta">
      <formula>NOT(ISERROR(SEARCH("Muy Alta",H45)))</formula>
    </cfRule>
    <cfRule type="containsText" dxfId="1619" priority="229" operator="containsText" text="Muy Baja">
      <formula>NOT(ISERROR(SEARCH("Muy Baja",H45)))</formula>
    </cfRule>
    <cfRule type="containsText" dxfId="1618" priority="230" operator="containsText" text="Baja">
      <formula>NOT(ISERROR(SEARCH("Baja",H45)))</formula>
    </cfRule>
    <cfRule type="containsText" dxfId="1617" priority="231" operator="containsText" text="Media">
      <formula>NOT(ISERROR(SEARCH("Media",H45)))</formula>
    </cfRule>
    <cfRule type="containsText" dxfId="1616" priority="232" operator="containsText" text="Alta">
      <formula>NOT(ISERROR(SEARCH("Alta",H45)))</formula>
    </cfRule>
    <cfRule type="containsText" dxfId="1615" priority="234" operator="containsText" text="Muy Alta">
      <formula>NOT(ISERROR(SEARCH("Muy Alta",H45)))</formula>
    </cfRule>
  </conditionalFormatting>
  <conditionalFormatting sqref="I45:I49">
    <cfRule type="containsText" dxfId="1614" priority="225" operator="containsText" text="Catastrófico">
      <formula>NOT(ISERROR(SEARCH("Catastrófico",I45)))</formula>
    </cfRule>
    <cfRule type="containsText" dxfId="1613" priority="226" operator="containsText" text="Mayor">
      <formula>NOT(ISERROR(SEARCH("Mayor",I45)))</formula>
    </cfRule>
    <cfRule type="containsText" dxfId="1612" priority="227" operator="containsText" text="Menor">
      <formula>NOT(ISERROR(SEARCH("Menor",I45)))</formula>
    </cfRule>
    <cfRule type="containsText" dxfId="1611" priority="228" operator="containsText" text="Leve">
      <formula>NOT(ISERROR(SEARCH("Leve",I45)))</formula>
    </cfRule>
    <cfRule type="containsText" dxfId="1610" priority="233" operator="containsText" text="Moderado">
      <formula>NOT(ISERROR(SEARCH("Moderado",I45)))</formula>
    </cfRule>
  </conditionalFormatting>
  <conditionalFormatting sqref="K45:K49">
    <cfRule type="containsText" dxfId="1609" priority="220" operator="containsText" text="Media">
      <formula>NOT(ISERROR(SEARCH("Media",K45)))</formula>
    </cfRule>
  </conditionalFormatting>
  <conditionalFormatting sqref="L45:L49">
    <cfRule type="containsText" dxfId="1608" priority="219" operator="containsText" text="Moderado">
      <formula>NOT(ISERROR(SEARCH("Moderado",L45)))</formula>
    </cfRule>
  </conditionalFormatting>
  <conditionalFormatting sqref="J45:J49">
    <cfRule type="containsText" dxfId="1607" priority="218" operator="containsText" text="Moderado">
      <formula>NOT(ISERROR(SEARCH("Moderado",J45)))</formula>
    </cfRule>
  </conditionalFormatting>
  <conditionalFormatting sqref="J45:J49">
    <cfRule type="containsText" dxfId="1606" priority="216" operator="containsText" text="Bajo">
      <formula>NOT(ISERROR(SEARCH("Bajo",J45)))</formula>
    </cfRule>
    <cfRule type="containsText" dxfId="1605" priority="217" operator="containsText" text="Extremo">
      <formula>NOT(ISERROR(SEARCH("Extremo",J45)))</formula>
    </cfRule>
  </conditionalFormatting>
  <conditionalFormatting sqref="K45:K49">
    <cfRule type="containsText" dxfId="1604" priority="214" operator="containsText" text="Baja">
      <formula>NOT(ISERROR(SEARCH("Baja",K45)))</formula>
    </cfRule>
    <cfRule type="containsText" dxfId="1603" priority="215" operator="containsText" text="Muy Baja">
      <formula>NOT(ISERROR(SEARCH("Muy Baja",K45)))</formula>
    </cfRule>
  </conditionalFormatting>
  <conditionalFormatting sqref="K45:K49">
    <cfRule type="containsText" dxfId="1602" priority="212" operator="containsText" text="Muy Alta">
      <formula>NOT(ISERROR(SEARCH("Muy Alta",K45)))</formula>
    </cfRule>
    <cfRule type="containsText" dxfId="1601" priority="213" operator="containsText" text="Alta">
      <formula>NOT(ISERROR(SEARCH("Alta",K45)))</formula>
    </cfRule>
  </conditionalFormatting>
  <conditionalFormatting sqref="L45:L49">
    <cfRule type="containsText" dxfId="1600" priority="208" operator="containsText" text="Catastrófico">
      <formula>NOT(ISERROR(SEARCH("Catastrófico",L45)))</formula>
    </cfRule>
    <cfRule type="containsText" dxfId="1599" priority="209" operator="containsText" text="Mayor">
      <formula>NOT(ISERROR(SEARCH("Mayor",L45)))</formula>
    </cfRule>
    <cfRule type="containsText" dxfId="1598" priority="210" operator="containsText" text="Menor">
      <formula>NOT(ISERROR(SEARCH("Menor",L45)))</formula>
    </cfRule>
    <cfRule type="containsText" dxfId="1597" priority="211" operator="containsText" text="Leve">
      <formula>NOT(ISERROR(SEARCH("Leve",L45)))</formula>
    </cfRule>
  </conditionalFormatting>
  <conditionalFormatting sqref="K50:L50">
    <cfRule type="containsText" dxfId="1596" priority="202" operator="containsText" text="3- Moderado">
      <formula>NOT(ISERROR(SEARCH("3- Moderado",K50)))</formula>
    </cfRule>
    <cfRule type="containsText" dxfId="1595" priority="203" operator="containsText" text="6- Moderado">
      <formula>NOT(ISERROR(SEARCH("6- Moderado",K50)))</formula>
    </cfRule>
    <cfRule type="containsText" dxfId="1594" priority="204" operator="containsText" text="4- Moderado">
      <formula>NOT(ISERROR(SEARCH("4- Moderado",K50)))</formula>
    </cfRule>
    <cfRule type="containsText" dxfId="1593" priority="205" operator="containsText" text="3- Bajo">
      <formula>NOT(ISERROR(SEARCH("3- Bajo",K50)))</formula>
    </cfRule>
    <cfRule type="containsText" dxfId="1592" priority="206" operator="containsText" text="4- Bajo">
      <formula>NOT(ISERROR(SEARCH("4- Bajo",K50)))</formula>
    </cfRule>
    <cfRule type="containsText" dxfId="1591" priority="207" operator="containsText" text="1- Bajo">
      <formula>NOT(ISERROR(SEARCH("1- Bajo",K50)))</formula>
    </cfRule>
  </conditionalFormatting>
  <conditionalFormatting sqref="H50:I50">
    <cfRule type="containsText" dxfId="1590" priority="196" operator="containsText" text="3- Moderado">
      <formula>NOT(ISERROR(SEARCH("3- Moderado",H50)))</formula>
    </cfRule>
    <cfRule type="containsText" dxfId="1589" priority="197" operator="containsText" text="6- Moderado">
      <formula>NOT(ISERROR(SEARCH("6- Moderado",H50)))</formula>
    </cfRule>
    <cfRule type="containsText" dxfId="1588" priority="198" operator="containsText" text="4- Moderado">
      <formula>NOT(ISERROR(SEARCH("4- Moderado",H50)))</formula>
    </cfRule>
    <cfRule type="containsText" dxfId="1587" priority="199" operator="containsText" text="3- Bajo">
      <formula>NOT(ISERROR(SEARCH("3- Bajo",H50)))</formula>
    </cfRule>
    <cfRule type="containsText" dxfId="1586" priority="200" operator="containsText" text="4- Bajo">
      <formula>NOT(ISERROR(SEARCH("4- Bajo",H50)))</formula>
    </cfRule>
    <cfRule type="containsText" dxfId="1585" priority="201" operator="containsText" text="1- Bajo">
      <formula>NOT(ISERROR(SEARCH("1- Bajo",H50)))</formula>
    </cfRule>
  </conditionalFormatting>
  <conditionalFormatting sqref="A50 C50:E50">
    <cfRule type="containsText" dxfId="1584" priority="190" operator="containsText" text="3- Moderado">
      <formula>NOT(ISERROR(SEARCH("3- Moderado",A50)))</formula>
    </cfRule>
    <cfRule type="containsText" dxfId="1583" priority="191" operator="containsText" text="6- Moderado">
      <formula>NOT(ISERROR(SEARCH("6- Moderado",A50)))</formula>
    </cfRule>
    <cfRule type="containsText" dxfId="1582" priority="192" operator="containsText" text="4- Moderado">
      <formula>NOT(ISERROR(SEARCH("4- Moderado",A50)))</formula>
    </cfRule>
    <cfRule type="containsText" dxfId="1581" priority="193" operator="containsText" text="3- Bajo">
      <formula>NOT(ISERROR(SEARCH("3- Bajo",A50)))</formula>
    </cfRule>
    <cfRule type="containsText" dxfId="1580" priority="194" operator="containsText" text="4- Bajo">
      <formula>NOT(ISERROR(SEARCH("4- Bajo",A50)))</formula>
    </cfRule>
    <cfRule type="containsText" dxfId="1579" priority="195" operator="containsText" text="1- Bajo">
      <formula>NOT(ISERROR(SEARCH("1- Bajo",A50)))</formula>
    </cfRule>
  </conditionalFormatting>
  <conditionalFormatting sqref="F50:G50">
    <cfRule type="containsText" dxfId="1578" priority="184" operator="containsText" text="3- Moderado">
      <formula>NOT(ISERROR(SEARCH("3- Moderado",F50)))</formula>
    </cfRule>
    <cfRule type="containsText" dxfId="1577" priority="185" operator="containsText" text="6- Moderado">
      <formula>NOT(ISERROR(SEARCH("6- Moderado",F50)))</formula>
    </cfRule>
    <cfRule type="containsText" dxfId="1576" priority="186" operator="containsText" text="4- Moderado">
      <formula>NOT(ISERROR(SEARCH("4- Moderado",F50)))</formula>
    </cfRule>
    <cfRule type="containsText" dxfId="1575" priority="187" operator="containsText" text="3- Bajo">
      <formula>NOT(ISERROR(SEARCH("3- Bajo",F50)))</formula>
    </cfRule>
    <cfRule type="containsText" dxfId="1574" priority="188" operator="containsText" text="4- Bajo">
      <formula>NOT(ISERROR(SEARCH("4- Bajo",F50)))</formula>
    </cfRule>
    <cfRule type="containsText" dxfId="1573" priority="189" operator="containsText" text="1- Bajo">
      <formula>NOT(ISERROR(SEARCH("1- Bajo",F50)))</formula>
    </cfRule>
  </conditionalFormatting>
  <conditionalFormatting sqref="J50:J54">
    <cfRule type="containsText" dxfId="1572" priority="179" operator="containsText" text="Bajo">
      <formula>NOT(ISERROR(SEARCH("Bajo",J50)))</formula>
    </cfRule>
    <cfRule type="containsText" dxfId="1571" priority="180" operator="containsText" text="Moderado">
      <formula>NOT(ISERROR(SEARCH("Moderado",J50)))</formula>
    </cfRule>
    <cfRule type="containsText" dxfId="1570" priority="181" operator="containsText" text="Alto">
      <formula>NOT(ISERROR(SEARCH("Alto",J50)))</formula>
    </cfRule>
    <cfRule type="containsText" dxfId="1569" priority="182" operator="containsText" text="Extremo">
      <formula>NOT(ISERROR(SEARCH("Extremo",J50)))</formula>
    </cfRule>
    <cfRule type="colorScale" priority="183">
      <colorScale>
        <cfvo type="min"/>
        <cfvo type="max"/>
        <color rgb="FFFF7128"/>
        <color rgb="FFFFEF9C"/>
      </colorScale>
    </cfRule>
  </conditionalFormatting>
  <conditionalFormatting sqref="M50:M54">
    <cfRule type="containsText" dxfId="1568" priority="154" operator="containsText" text="Moderado">
      <formula>NOT(ISERROR(SEARCH("Moderado",M50)))</formula>
    </cfRule>
    <cfRule type="containsText" dxfId="1567" priority="174" operator="containsText" text="Bajo">
      <formula>NOT(ISERROR(SEARCH("Bajo",M50)))</formula>
    </cfRule>
    <cfRule type="containsText" dxfId="1566" priority="175" operator="containsText" text="Moderado">
      <formula>NOT(ISERROR(SEARCH("Moderado",M50)))</formula>
    </cfRule>
    <cfRule type="containsText" dxfId="1565" priority="176" operator="containsText" text="Alto">
      <formula>NOT(ISERROR(SEARCH("Alto",M50)))</formula>
    </cfRule>
    <cfRule type="containsText" dxfId="1564" priority="177" operator="containsText" text="Extremo">
      <formula>NOT(ISERROR(SEARCH("Extremo",M50)))</formula>
    </cfRule>
    <cfRule type="colorScale" priority="178">
      <colorScale>
        <cfvo type="min"/>
        <cfvo type="max"/>
        <color rgb="FFFF7128"/>
        <color rgb="FFFFEF9C"/>
      </colorScale>
    </cfRule>
  </conditionalFormatting>
  <conditionalFormatting sqref="N50">
    <cfRule type="containsText" dxfId="1563" priority="168" operator="containsText" text="3- Moderado">
      <formula>NOT(ISERROR(SEARCH("3- Moderado",N50)))</formula>
    </cfRule>
    <cfRule type="containsText" dxfId="1562" priority="169" operator="containsText" text="6- Moderado">
      <formula>NOT(ISERROR(SEARCH("6- Moderado",N50)))</formula>
    </cfRule>
    <cfRule type="containsText" dxfId="1561" priority="170" operator="containsText" text="4- Moderado">
      <formula>NOT(ISERROR(SEARCH("4- Moderado",N50)))</formula>
    </cfRule>
    <cfRule type="containsText" dxfId="1560" priority="171" operator="containsText" text="3- Bajo">
      <formula>NOT(ISERROR(SEARCH("3- Bajo",N50)))</formula>
    </cfRule>
    <cfRule type="containsText" dxfId="1559" priority="172" operator="containsText" text="4- Bajo">
      <formula>NOT(ISERROR(SEARCH("4- Bajo",N50)))</formula>
    </cfRule>
    <cfRule type="containsText" dxfId="1558" priority="173" operator="containsText" text="1- Bajo">
      <formula>NOT(ISERROR(SEARCH("1- Bajo",N50)))</formula>
    </cfRule>
  </conditionalFormatting>
  <conditionalFormatting sqref="H50:H54">
    <cfRule type="containsText" dxfId="1557" priority="155" operator="containsText" text="Muy Alta">
      <formula>NOT(ISERROR(SEARCH("Muy Alta",H50)))</formula>
    </cfRule>
    <cfRule type="containsText" dxfId="1556" priority="156" operator="containsText" text="Alta">
      <formula>NOT(ISERROR(SEARCH("Alta",H50)))</formula>
    </cfRule>
    <cfRule type="containsText" dxfId="1555" priority="157" operator="containsText" text="Muy Alta">
      <formula>NOT(ISERROR(SEARCH("Muy Alta",H50)))</formula>
    </cfRule>
    <cfRule type="containsText" dxfId="1554" priority="162" operator="containsText" text="Muy Baja">
      <formula>NOT(ISERROR(SEARCH("Muy Baja",H50)))</formula>
    </cfRule>
    <cfRule type="containsText" dxfId="1553" priority="163" operator="containsText" text="Baja">
      <formula>NOT(ISERROR(SEARCH("Baja",H50)))</formula>
    </cfRule>
    <cfRule type="containsText" dxfId="1552" priority="164" operator="containsText" text="Media">
      <formula>NOT(ISERROR(SEARCH("Media",H50)))</formula>
    </cfRule>
    <cfRule type="containsText" dxfId="1551" priority="165" operator="containsText" text="Alta">
      <formula>NOT(ISERROR(SEARCH("Alta",H50)))</formula>
    </cfRule>
    <cfRule type="containsText" dxfId="1550" priority="167" operator="containsText" text="Muy Alta">
      <formula>NOT(ISERROR(SEARCH("Muy Alta",H50)))</formula>
    </cfRule>
  </conditionalFormatting>
  <conditionalFormatting sqref="I50:I54">
    <cfRule type="containsText" dxfId="1549" priority="158" operator="containsText" text="Catastrófico">
      <formula>NOT(ISERROR(SEARCH("Catastrófico",I50)))</formula>
    </cfRule>
    <cfRule type="containsText" dxfId="1548" priority="159" operator="containsText" text="Mayor">
      <formula>NOT(ISERROR(SEARCH("Mayor",I50)))</formula>
    </cfRule>
    <cfRule type="containsText" dxfId="1547" priority="160" operator="containsText" text="Menor">
      <formula>NOT(ISERROR(SEARCH("Menor",I50)))</formula>
    </cfRule>
    <cfRule type="containsText" dxfId="1546" priority="161" operator="containsText" text="Leve">
      <formula>NOT(ISERROR(SEARCH("Leve",I50)))</formula>
    </cfRule>
    <cfRule type="containsText" dxfId="1545" priority="166" operator="containsText" text="Moderado">
      <formula>NOT(ISERROR(SEARCH("Moderado",I50)))</formula>
    </cfRule>
  </conditionalFormatting>
  <conditionalFormatting sqref="K50:K54">
    <cfRule type="containsText" dxfId="1544" priority="153" operator="containsText" text="Media">
      <formula>NOT(ISERROR(SEARCH("Media",K50)))</formula>
    </cfRule>
  </conditionalFormatting>
  <conditionalFormatting sqref="L50:L54">
    <cfRule type="containsText" dxfId="1543" priority="152" operator="containsText" text="Moderado">
      <formula>NOT(ISERROR(SEARCH("Moderado",L50)))</formula>
    </cfRule>
  </conditionalFormatting>
  <conditionalFormatting sqref="J50:J54">
    <cfRule type="containsText" dxfId="1542" priority="151" operator="containsText" text="Moderado">
      <formula>NOT(ISERROR(SEARCH("Moderado",J50)))</formula>
    </cfRule>
  </conditionalFormatting>
  <conditionalFormatting sqref="J50:J54">
    <cfRule type="containsText" dxfId="1541" priority="149" operator="containsText" text="Bajo">
      <formula>NOT(ISERROR(SEARCH("Bajo",J50)))</formula>
    </cfRule>
    <cfRule type="containsText" dxfId="1540" priority="150" operator="containsText" text="Extremo">
      <formula>NOT(ISERROR(SEARCH("Extremo",J50)))</formula>
    </cfRule>
  </conditionalFormatting>
  <conditionalFormatting sqref="K50:K54">
    <cfRule type="containsText" dxfId="1539" priority="147" operator="containsText" text="Baja">
      <formula>NOT(ISERROR(SEARCH("Baja",K50)))</formula>
    </cfRule>
    <cfRule type="containsText" dxfId="1538" priority="148" operator="containsText" text="Muy Baja">
      <formula>NOT(ISERROR(SEARCH("Muy Baja",K50)))</formula>
    </cfRule>
  </conditionalFormatting>
  <conditionalFormatting sqref="K50:K54">
    <cfRule type="containsText" dxfId="1537" priority="145" operator="containsText" text="Muy Alta">
      <formula>NOT(ISERROR(SEARCH("Muy Alta",K50)))</formula>
    </cfRule>
    <cfRule type="containsText" dxfId="1536" priority="146" operator="containsText" text="Alta">
      <formula>NOT(ISERROR(SEARCH("Alta",K50)))</formula>
    </cfRule>
  </conditionalFormatting>
  <conditionalFormatting sqref="L50:L54">
    <cfRule type="containsText" dxfId="1535" priority="141" operator="containsText" text="Catastrófico">
      <formula>NOT(ISERROR(SEARCH("Catastrófico",L50)))</formula>
    </cfRule>
    <cfRule type="containsText" dxfId="1534" priority="142" operator="containsText" text="Mayor">
      <formula>NOT(ISERROR(SEARCH("Mayor",L50)))</formula>
    </cfRule>
    <cfRule type="containsText" dxfId="1533" priority="143" operator="containsText" text="Menor">
      <formula>NOT(ISERROR(SEARCH("Menor",L50)))</formula>
    </cfRule>
    <cfRule type="containsText" dxfId="1532" priority="144" operator="containsText" text="Leve">
      <formula>NOT(ISERROR(SEARCH("Leve",L50)))</formula>
    </cfRule>
  </conditionalFormatting>
  <conditionalFormatting sqref="K55:L55">
    <cfRule type="containsText" dxfId="1531" priority="135" operator="containsText" text="3- Moderado">
      <formula>NOT(ISERROR(SEARCH("3- Moderado",K55)))</formula>
    </cfRule>
    <cfRule type="containsText" dxfId="1530" priority="136" operator="containsText" text="6- Moderado">
      <formula>NOT(ISERROR(SEARCH("6- Moderado",K55)))</formula>
    </cfRule>
    <cfRule type="containsText" dxfId="1529" priority="137" operator="containsText" text="4- Moderado">
      <formula>NOT(ISERROR(SEARCH("4- Moderado",K55)))</formula>
    </cfRule>
    <cfRule type="containsText" dxfId="1528" priority="138" operator="containsText" text="3- Bajo">
      <formula>NOT(ISERROR(SEARCH("3- Bajo",K55)))</formula>
    </cfRule>
    <cfRule type="containsText" dxfId="1527" priority="139" operator="containsText" text="4- Bajo">
      <formula>NOT(ISERROR(SEARCH("4- Bajo",K55)))</formula>
    </cfRule>
    <cfRule type="containsText" dxfId="1526" priority="140" operator="containsText" text="1- Bajo">
      <formula>NOT(ISERROR(SEARCH("1- Bajo",K55)))</formula>
    </cfRule>
  </conditionalFormatting>
  <conditionalFormatting sqref="H55:I55">
    <cfRule type="containsText" dxfId="1525" priority="129" operator="containsText" text="3- Moderado">
      <formula>NOT(ISERROR(SEARCH("3- Moderado",H55)))</formula>
    </cfRule>
    <cfRule type="containsText" dxfId="1524" priority="130" operator="containsText" text="6- Moderado">
      <formula>NOT(ISERROR(SEARCH("6- Moderado",H55)))</formula>
    </cfRule>
    <cfRule type="containsText" dxfId="1523" priority="131" operator="containsText" text="4- Moderado">
      <formula>NOT(ISERROR(SEARCH("4- Moderado",H55)))</formula>
    </cfRule>
    <cfRule type="containsText" dxfId="1522" priority="132" operator="containsText" text="3- Bajo">
      <formula>NOT(ISERROR(SEARCH("3- Bajo",H55)))</formula>
    </cfRule>
    <cfRule type="containsText" dxfId="1521" priority="133" operator="containsText" text="4- Bajo">
      <formula>NOT(ISERROR(SEARCH("4- Bajo",H55)))</formula>
    </cfRule>
    <cfRule type="containsText" dxfId="1520" priority="134" operator="containsText" text="1- Bajo">
      <formula>NOT(ISERROR(SEARCH("1- Bajo",H55)))</formula>
    </cfRule>
  </conditionalFormatting>
  <conditionalFormatting sqref="A55 C55:E55">
    <cfRule type="containsText" dxfId="1519" priority="123" operator="containsText" text="3- Moderado">
      <formula>NOT(ISERROR(SEARCH("3- Moderado",A55)))</formula>
    </cfRule>
    <cfRule type="containsText" dxfId="1518" priority="124" operator="containsText" text="6- Moderado">
      <formula>NOT(ISERROR(SEARCH("6- Moderado",A55)))</formula>
    </cfRule>
    <cfRule type="containsText" dxfId="1517" priority="125" operator="containsText" text="4- Moderado">
      <formula>NOT(ISERROR(SEARCH("4- Moderado",A55)))</formula>
    </cfRule>
    <cfRule type="containsText" dxfId="1516" priority="126" operator="containsText" text="3- Bajo">
      <formula>NOT(ISERROR(SEARCH("3- Bajo",A55)))</formula>
    </cfRule>
    <cfRule type="containsText" dxfId="1515" priority="127" operator="containsText" text="4- Bajo">
      <formula>NOT(ISERROR(SEARCH("4- Bajo",A55)))</formula>
    </cfRule>
    <cfRule type="containsText" dxfId="1514" priority="128" operator="containsText" text="1- Bajo">
      <formula>NOT(ISERROR(SEARCH("1- Bajo",A55)))</formula>
    </cfRule>
  </conditionalFormatting>
  <conditionalFormatting sqref="F55:G55">
    <cfRule type="containsText" dxfId="1513" priority="117" operator="containsText" text="3- Moderado">
      <formula>NOT(ISERROR(SEARCH("3- Moderado",F55)))</formula>
    </cfRule>
    <cfRule type="containsText" dxfId="1512" priority="118" operator="containsText" text="6- Moderado">
      <formula>NOT(ISERROR(SEARCH("6- Moderado",F55)))</formula>
    </cfRule>
    <cfRule type="containsText" dxfId="1511" priority="119" operator="containsText" text="4- Moderado">
      <formula>NOT(ISERROR(SEARCH("4- Moderado",F55)))</formula>
    </cfRule>
    <cfRule type="containsText" dxfId="1510" priority="120" operator="containsText" text="3- Bajo">
      <formula>NOT(ISERROR(SEARCH("3- Bajo",F55)))</formula>
    </cfRule>
    <cfRule type="containsText" dxfId="1509" priority="121" operator="containsText" text="4- Bajo">
      <formula>NOT(ISERROR(SEARCH("4- Bajo",F55)))</formula>
    </cfRule>
    <cfRule type="containsText" dxfId="1508" priority="122" operator="containsText" text="1- Bajo">
      <formula>NOT(ISERROR(SEARCH("1- Bajo",F55)))</formula>
    </cfRule>
  </conditionalFormatting>
  <conditionalFormatting sqref="J55:J59">
    <cfRule type="containsText" dxfId="1507" priority="112" operator="containsText" text="Bajo">
      <formula>NOT(ISERROR(SEARCH("Bajo",J55)))</formula>
    </cfRule>
    <cfRule type="containsText" dxfId="1506" priority="113" operator="containsText" text="Moderado">
      <formula>NOT(ISERROR(SEARCH("Moderado",J55)))</formula>
    </cfRule>
    <cfRule type="containsText" dxfId="1505" priority="114" operator="containsText" text="Alto">
      <formula>NOT(ISERROR(SEARCH("Alto",J55)))</formula>
    </cfRule>
    <cfRule type="containsText" dxfId="1504" priority="115" operator="containsText" text="Extremo">
      <formula>NOT(ISERROR(SEARCH("Extremo",J55)))</formula>
    </cfRule>
    <cfRule type="colorScale" priority="116">
      <colorScale>
        <cfvo type="min"/>
        <cfvo type="max"/>
        <color rgb="FFFF7128"/>
        <color rgb="FFFFEF9C"/>
      </colorScale>
    </cfRule>
  </conditionalFormatting>
  <conditionalFormatting sqref="M55:M59">
    <cfRule type="containsText" dxfId="1503" priority="87" operator="containsText" text="Moderado">
      <formula>NOT(ISERROR(SEARCH("Moderado",M55)))</formula>
    </cfRule>
    <cfRule type="containsText" dxfId="1502" priority="107" operator="containsText" text="Bajo">
      <formula>NOT(ISERROR(SEARCH("Bajo",M55)))</formula>
    </cfRule>
    <cfRule type="containsText" dxfId="1501" priority="108" operator="containsText" text="Moderado">
      <formula>NOT(ISERROR(SEARCH("Moderado",M55)))</formula>
    </cfRule>
    <cfRule type="containsText" dxfId="1500" priority="109" operator="containsText" text="Alto">
      <formula>NOT(ISERROR(SEARCH("Alto",M55)))</formula>
    </cfRule>
    <cfRule type="containsText" dxfId="1499" priority="110" operator="containsText" text="Extremo">
      <formula>NOT(ISERROR(SEARCH("Extremo",M55)))</formula>
    </cfRule>
    <cfRule type="colorScale" priority="111">
      <colorScale>
        <cfvo type="min"/>
        <cfvo type="max"/>
        <color rgb="FFFF7128"/>
        <color rgb="FFFFEF9C"/>
      </colorScale>
    </cfRule>
  </conditionalFormatting>
  <conditionalFormatting sqref="N55">
    <cfRule type="containsText" dxfId="1498" priority="101" operator="containsText" text="3- Moderado">
      <formula>NOT(ISERROR(SEARCH("3- Moderado",N55)))</formula>
    </cfRule>
    <cfRule type="containsText" dxfId="1497" priority="102" operator="containsText" text="6- Moderado">
      <formula>NOT(ISERROR(SEARCH("6- Moderado",N55)))</formula>
    </cfRule>
    <cfRule type="containsText" dxfId="1496" priority="103" operator="containsText" text="4- Moderado">
      <formula>NOT(ISERROR(SEARCH("4- Moderado",N55)))</formula>
    </cfRule>
    <cfRule type="containsText" dxfId="1495" priority="104" operator="containsText" text="3- Bajo">
      <formula>NOT(ISERROR(SEARCH("3- Bajo",N55)))</formula>
    </cfRule>
    <cfRule type="containsText" dxfId="1494" priority="105" operator="containsText" text="4- Bajo">
      <formula>NOT(ISERROR(SEARCH("4- Bajo",N55)))</formula>
    </cfRule>
    <cfRule type="containsText" dxfId="1493" priority="106" operator="containsText" text="1- Bajo">
      <formula>NOT(ISERROR(SEARCH("1- Bajo",N55)))</formula>
    </cfRule>
  </conditionalFormatting>
  <conditionalFormatting sqref="H55:H59">
    <cfRule type="containsText" dxfId="1492" priority="88" operator="containsText" text="Muy Alta">
      <formula>NOT(ISERROR(SEARCH("Muy Alta",H55)))</formula>
    </cfRule>
    <cfRule type="containsText" dxfId="1491" priority="89" operator="containsText" text="Alta">
      <formula>NOT(ISERROR(SEARCH("Alta",H55)))</formula>
    </cfRule>
    <cfRule type="containsText" dxfId="1490" priority="90" operator="containsText" text="Muy Alta">
      <formula>NOT(ISERROR(SEARCH("Muy Alta",H55)))</formula>
    </cfRule>
    <cfRule type="containsText" dxfId="1489" priority="95" operator="containsText" text="Muy Baja">
      <formula>NOT(ISERROR(SEARCH("Muy Baja",H55)))</formula>
    </cfRule>
    <cfRule type="containsText" dxfId="1488" priority="96" operator="containsText" text="Baja">
      <formula>NOT(ISERROR(SEARCH("Baja",H55)))</formula>
    </cfRule>
    <cfRule type="containsText" dxfId="1487" priority="97" operator="containsText" text="Media">
      <formula>NOT(ISERROR(SEARCH("Media",H55)))</formula>
    </cfRule>
    <cfRule type="containsText" dxfId="1486" priority="98" operator="containsText" text="Alta">
      <formula>NOT(ISERROR(SEARCH("Alta",H55)))</formula>
    </cfRule>
    <cfRule type="containsText" dxfId="1485" priority="100" operator="containsText" text="Muy Alta">
      <formula>NOT(ISERROR(SEARCH("Muy Alta",H55)))</formula>
    </cfRule>
  </conditionalFormatting>
  <conditionalFormatting sqref="I55:I59">
    <cfRule type="containsText" dxfId="1484" priority="91" operator="containsText" text="Catastrófico">
      <formula>NOT(ISERROR(SEARCH("Catastrófico",I55)))</formula>
    </cfRule>
    <cfRule type="containsText" dxfId="1483" priority="92" operator="containsText" text="Mayor">
      <formula>NOT(ISERROR(SEARCH("Mayor",I55)))</formula>
    </cfRule>
    <cfRule type="containsText" dxfId="1482" priority="93" operator="containsText" text="Menor">
      <formula>NOT(ISERROR(SEARCH("Menor",I55)))</formula>
    </cfRule>
    <cfRule type="containsText" dxfId="1481" priority="94" operator="containsText" text="Leve">
      <formula>NOT(ISERROR(SEARCH("Leve",I55)))</formula>
    </cfRule>
    <cfRule type="containsText" dxfId="1480" priority="99" operator="containsText" text="Moderado">
      <formula>NOT(ISERROR(SEARCH("Moderado",I55)))</formula>
    </cfRule>
  </conditionalFormatting>
  <conditionalFormatting sqref="K55:K59">
    <cfRule type="containsText" dxfId="1479" priority="86" operator="containsText" text="Media">
      <formula>NOT(ISERROR(SEARCH("Media",K55)))</formula>
    </cfRule>
  </conditionalFormatting>
  <conditionalFormatting sqref="L55:L59">
    <cfRule type="containsText" dxfId="1478" priority="85" operator="containsText" text="Moderado">
      <formula>NOT(ISERROR(SEARCH("Moderado",L55)))</formula>
    </cfRule>
  </conditionalFormatting>
  <conditionalFormatting sqref="J55:J59">
    <cfRule type="containsText" dxfId="1477" priority="84" operator="containsText" text="Moderado">
      <formula>NOT(ISERROR(SEARCH("Moderado",J55)))</formula>
    </cfRule>
  </conditionalFormatting>
  <conditionalFormatting sqref="J55:J59">
    <cfRule type="containsText" dxfId="1476" priority="82" operator="containsText" text="Bajo">
      <formula>NOT(ISERROR(SEARCH("Bajo",J55)))</formula>
    </cfRule>
    <cfRule type="containsText" dxfId="1475" priority="83" operator="containsText" text="Extremo">
      <formula>NOT(ISERROR(SEARCH("Extremo",J55)))</formula>
    </cfRule>
  </conditionalFormatting>
  <conditionalFormatting sqref="K55:K59">
    <cfRule type="containsText" dxfId="1474" priority="80" operator="containsText" text="Baja">
      <formula>NOT(ISERROR(SEARCH("Baja",K55)))</formula>
    </cfRule>
    <cfRule type="containsText" dxfId="1473" priority="81" operator="containsText" text="Muy Baja">
      <formula>NOT(ISERROR(SEARCH("Muy Baja",K55)))</formula>
    </cfRule>
  </conditionalFormatting>
  <conditionalFormatting sqref="K55:K59">
    <cfRule type="containsText" dxfId="1472" priority="78" operator="containsText" text="Muy Alta">
      <formula>NOT(ISERROR(SEARCH("Muy Alta",K55)))</formula>
    </cfRule>
    <cfRule type="containsText" dxfId="1471" priority="79" operator="containsText" text="Alta">
      <formula>NOT(ISERROR(SEARCH("Alta",K55)))</formula>
    </cfRule>
  </conditionalFormatting>
  <conditionalFormatting sqref="L55:L59">
    <cfRule type="containsText" dxfId="1470" priority="74" operator="containsText" text="Catastrófico">
      <formula>NOT(ISERROR(SEARCH("Catastrófico",L55)))</formula>
    </cfRule>
    <cfRule type="containsText" dxfId="1469" priority="75" operator="containsText" text="Mayor">
      <formula>NOT(ISERROR(SEARCH("Mayor",L55)))</formula>
    </cfRule>
    <cfRule type="containsText" dxfId="1468" priority="76" operator="containsText" text="Menor">
      <formula>NOT(ISERROR(SEARCH("Menor",L55)))</formula>
    </cfRule>
    <cfRule type="containsText" dxfId="1467" priority="77" operator="containsText" text="Leve">
      <formula>NOT(ISERROR(SEARCH("Leve",L55)))</formula>
    </cfRule>
  </conditionalFormatting>
  <conditionalFormatting sqref="K25:L25">
    <cfRule type="containsText" dxfId="1466" priority="68" operator="containsText" text="3- Moderado">
      <formula>NOT(ISERROR(SEARCH("3- Moderado",K25)))</formula>
    </cfRule>
    <cfRule type="containsText" dxfId="1465" priority="69" operator="containsText" text="6- Moderado">
      <formula>NOT(ISERROR(SEARCH("6- Moderado",K25)))</formula>
    </cfRule>
    <cfRule type="containsText" dxfId="1464" priority="70" operator="containsText" text="4- Moderado">
      <formula>NOT(ISERROR(SEARCH("4- Moderado",K25)))</formula>
    </cfRule>
    <cfRule type="containsText" dxfId="1463" priority="71" operator="containsText" text="3- Bajo">
      <formula>NOT(ISERROR(SEARCH("3- Bajo",K25)))</formula>
    </cfRule>
    <cfRule type="containsText" dxfId="1462" priority="72" operator="containsText" text="4- Bajo">
      <formula>NOT(ISERROR(SEARCH("4- Bajo",K25)))</formula>
    </cfRule>
    <cfRule type="containsText" dxfId="1461" priority="73" operator="containsText" text="1- Bajo">
      <formula>NOT(ISERROR(SEARCH("1- Bajo",K25)))</formula>
    </cfRule>
  </conditionalFormatting>
  <conditionalFormatting sqref="H25:I25">
    <cfRule type="containsText" dxfId="1460" priority="62" operator="containsText" text="3- Moderado">
      <formula>NOT(ISERROR(SEARCH("3- Moderado",H25)))</formula>
    </cfRule>
    <cfRule type="containsText" dxfId="1459" priority="63" operator="containsText" text="6- Moderado">
      <formula>NOT(ISERROR(SEARCH("6- Moderado",H25)))</formula>
    </cfRule>
    <cfRule type="containsText" dxfId="1458" priority="64" operator="containsText" text="4- Moderado">
      <formula>NOT(ISERROR(SEARCH("4- Moderado",H25)))</formula>
    </cfRule>
    <cfRule type="containsText" dxfId="1457" priority="65" operator="containsText" text="3- Bajo">
      <formula>NOT(ISERROR(SEARCH("3- Bajo",H25)))</formula>
    </cfRule>
    <cfRule type="containsText" dxfId="1456" priority="66" operator="containsText" text="4- Bajo">
      <formula>NOT(ISERROR(SEARCH("4- Bajo",H25)))</formula>
    </cfRule>
    <cfRule type="containsText" dxfId="1455" priority="67" operator="containsText" text="1- Bajo">
      <formula>NOT(ISERROR(SEARCH("1- Bajo",H25)))</formula>
    </cfRule>
  </conditionalFormatting>
  <conditionalFormatting sqref="A25 C25:E25">
    <cfRule type="containsText" dxfId="1454" priority="56" operator="containsText" text="3- Moderado">
      <formula>NOT(ISERROR(SEARCH("3- Moderado",A25)))</formula>
    </cfRule>
    <cfRule type="containsText" dxfId="1453" priority="57" operator="containsText" text="6- Moderado">
      <formula>NOT(ISERROR(SEARCH("6- Moderado",A25)))</formula>
    </cfRule>
    <cfRule type="containsText" dxfId="1452" priority="58" operator="containsText" text="4- Moderado">
      <formula>NOT(ISERROR(SEARCH("4- Moderado",A25)))</formula>
    </cfRule>
    <cfRule type="containsText" dxfId="1451" priority="59" operator="containsText" text="3- Bajo">
      <formula>NOT(ISERROR(SEARCH("3- Bajo",A25)))</formula>
    </cfRule>
    <cfRule type="containsText" dxfId="1450" priority="60" operator="containsText" text="4- Bajo">
      <formula>NOT(ISERROR(SEARCH("4- Bajo",A25)))</formula>
    </cfRule>
    <cfRule type="containsText" dxfId="1449" priority="61" operator="containsText" text="1- Bajo">
      <formula>NOT(ISERROR(SEARCH("1- Bajo",A25)))</formula>
    </cfRule>
  </conditionalFormatting>
  <conditionalFormatting sqref="F25:G25">
    <cfRule type="containsText" dxfId="1448" priority="50" operator="containsText" text="3- Moderado">
      <formula>NOT(ISERROR(SEARCH("3- Moderado",F25)))</formula>
    </cfRule>
    <cfRule type="containsText" dxfId="1447" priority="51" operator="containsText" text="6- Moderado">
      <formula>NOT(ISERROR(SEARCH("6- Moderado",F25)))</formula>
    </cfRule>
    <cfRule type="containsText" dxfId="1446" priority="52" operator="containsText" text="4- Moderado">
      <formula>NOT(ISERROR(SEARCH("4- Moderado",F25)))</formula>
    </cfRule>
    <cfRule type="containsText" dxfId="1445" priority="53" operator="containsText" text="3- Bajo">
      <formula>NOT(ISERROR(SEARCH("3- Bajo",F25)))</formula>
    </cfRule>
    <cfRule type="containsText" dxfId="1444" priority="54" operator="containsText" text="4- Bajo">
      <formula>NOT(ISERROR(SEARCH("4- Bajo",F25)))</formula>
    </cfRule>
    <cfRule type="containsText" dxfId="1443" priority="55" operator="containsText" text="1- Bajo">
      <formula>NOT(ISERROR(SEARCH("1- Bajo",F25)))</formula>
    </cfRule>
  </conditionalFormatting>
  <conditionalFormatting sqref="J25:J29">
    <cfRule type="containsText" dxfId="1442" priority="45" operator="containsText" text="Bajo">
      <formula>NOT(ISERROR(SEARCH("Bajo",J25)))</formula>
    </cfRule>
    <cfRule type="containsText" dxfId="1441" priority="46" operator="containsText" text="Moderado">
      <formula>NOT(ISERROR(SEARCH("Moderado",J25)))</formula>
    </cfRule>
    <cfRule type="containsText" dxfId="1440" priority="47" operator="containsText" text="Alto">
      <formula>NOT(ISERROR(SEARCH("Alto",J25)))</formula>
    </cfRule>
    <cfRule type="containsText" dxfId="1439" priority="48" operator="containsText" text="Extremo">
      <formula>NOT(ISERROR(SEARCH("Extremo",J25)))</formula>
    </cfRule>
    <cfRule type="colorScale" priority="49">
      <colorScale>
        <cfvo type="min"/>
        <cfvo type="max"/>
        <color rgb="FFFF7128"/>
        <color rgb="FFFFEF9C"/>
      </colorScale>
    </cfRule>
  </conditionalFormatting>
  <conditionalFormatting sqref="M25:M29">
    <cfRule type="containsText" dxfId="1438" priority="20" operator="containsText" text="Moderado">
      <formula>NOT(ISERROR(SEARCH("Moderado",M25)))</formula>
    </cfRule>
    <cfRule type="containsText" dxfId="1437" priority="40" operator="containsText" text="Bajo">
      <formula>NOT(ISERROR(SEARCH("Bajo",M25)))</formula>
    </cfRule>
    <cfRule type="containsText" dxfId="1436" priority="41" operator="containsText" text="Moderado">
      <formula>NOT(ISERROR(SEARCH("Moderado",M25)))</formula>
    </cfRule>
    <cfRule type="containsText" dxfId="1435" priority="42" operator="containsText" text="Alto">
      <formula>NOT(ISERROR(SEARCH("Alto",M25)))</formula>
    </cfRule>
    <cfRule type="containsText" dxfId="1434" priority="43" operator="containsText" text="Extremo">
      <formula>NOT(ISERROR(SEARCH("Extremo",M25)))</formula>
    </cfRule>
    <cfRule type="colorScale" priority="44">
      <colorScale>
        <cfvo type="min"/>
        <cfvo type="max"/>
        <color rgb="FFFF7128"/>
        <color rgb="FFFFEF9C"/>
      </colorScale>
    </cfRule>
  </conditionalFormatting>
  <conditionalFormatting sqref="N25">
    <cfRule type="containsText" dxfId="1433" priority="34" operator="containsText" text="3- Moderado">
      <formula>NOT(ISERROR(SEARCH("3- Moderado",N25)))</formula>
    </cfRule>
    <cfRule type="containsText" dxfId="1432" priority="35" operator="containsText" text="6- Moderado">
      <formula>NOT(ISERROR(SEARCH("6- Moderado",N25)))</formula>
    </cfRule>
    <cfRule type="containsText" dxfId="1431" priority="36" operator="containsText" text="4- Moderado">
      <formula>NOT(ISERROR(SEARCH("4- Moderado",N25)))</formula>
    </cfRule>
    <cfRule type="containsText" dxfId="1430" priority="37" operator="containsText" text="3- Bajo">
      <formula>NOT(ISERROR(SEARCH("3- Bajo",N25)))</formula>
    </cfRule>
    <cfRule type="containsText" dxfId="1429" priority="38" operator="containsText" text="4- Bajo">
      <formula>NOT(ISERROR(SEARCH("4- Bajo",N25)))</formula>
    </cfRule>
    <cfRule type="containsText" dxfId="1428" priority="39" operator="containsText" text="1- Bajo">
      <formula>NOT(ISERROR(SEARCH("1- Bajo",N25)))</formula>
    </cfRule>
  </conditionalFormatting>
  <conditionalFormatting sqref="H25:H29">
    <cfRule type="containsText" dxfId="1427" priority="21" operator="containsText" text="Muy Alta">
      <formula>NOT(ISERROR(SEARCH("Muy Alta",H25)))</formula>
    </cfRule>
    <cfRule type="containsText" dxfId="1426" priority="22" operator="containsText" text="Alta">
      <formula>NOT(ISERROR(SEARCH("Alta",H25)))</formula>
    </cfRule>
    <cfRule type="containsText" dxfId="1425" priority="23" operator="containsText" text="Muy Alta">
      <formula>NOT(ISERROR(SEARCH("Muy Alta",H25)))</formula>
    </cfRule>
    <cfRule type="containsText" dxfId="1424" priority="28" operator="containsText" text="Muy Baja">
      <formula>NOT(ISERROR(SEARCH("Muy Baja",H25)))</formula>
    </cfRule>
    <cfRule type="containsText" dxfId="1423" priority="29" operator="containsText" text="Baja">
      <formula>NOT(ISERROR(SEARCH("Baja",H25)))</formula>
    </cfRule>
    <cfRule type="containsText" dxfId="1422" priority="30" operator="containsText" text="Media">
      <formula>NOT(ISERROR(SEARCH("Media",H25)))</formula>
    </cfRule>
    <cfRule type="containsText" dxfId="1421" priority="31" operator="containsText" text="Alta">
      <formula>NOT(ISERROR(SEARCH("Alta",H25)))</formula>
    </cfRule>
    <cfRule type="containsText" dxfId="1420" priority="33" operator="containsText" text="Muy Alta">
      <formula>NOT(ISERROR(SEARCH("Muy Alta",H25)))</formula>
    </cfRule>
  </conditionalFormatting>
  <conditionalFormatting sqref="I25:I29">
    <cfRule type="containsText" dxfId="1419" priority="24" operator="containsText" text="Catastrófico">
      <formula>NOT(ISERROR(SEARCH("Catastrófico",I25)))</formula>
    </cfRule>
    <cfRule type="containsText" dxfId="1418" priority="25" operator="containsText" text="Mayor">
      <formula>NOT(ISERROR(SEARCH("Mayor",I25)))</formula>
    </cfRule>
    <cfRule type="containsText" dxfId="1417" priority="26" operator="containsText" text="Menor">
      <formula>NOT(ISERROR(SEARCH("Menor",I25)))</formula>
    </cfRule>
    <cfRule type="containsText" dxfId="1416" priority="27" operator="containsText" text="Leve">
      <formula>NOT(ISERROR(SEARCH("Leve",I25)))</formula>
    </cfRule>
    <cfRule type="containsText" dxfId="1415" priority="32" operator="containsText" text="Moderado">
      <formula>NOT(ISERROR(SEARCH("Moderado",I25)))</formula>
    </cfRule>
  </conditionalFormatting>
  <conditionalFormatting sqref="K25:K29">
    <cfRule type="containsText" dxfId="1414" priority="19" operator="containsText" text="Media">
      <formula>NOT(ISERROR(SEARCH("Media",K25)))</formula>
    </cfRule>
  </conditionalFormatting>
  <conditionalFormatting sqref="L25:L29">
    <cfRule type="containsText" dxfId="1413" priority="18" operator="containsText" text="Moderado">
      <formula>NOT(ISERROR(SEARCH("Moderado",L25)))</formula>
    </cfRule>
  </conditionalFormatting>
  <conditionalFormatting sqref="J25:J29">
    <cfRule type="containsText" dxfId="1412" priority="17" operator="containsText" text="Moderado">
      <formula>NOT(ISERROR(SEARCH("Moderado",J25)))</formula>
    </cfRule>
  </conditionalFormatting>
  <conditionalFormatting sqref="J25:J29">
    <cfRule type="containsText" dxfId="1411" priority="15" operator="containsText" text="Bajo">
      <formula>NOT(ISERROR(SEARCH("Bajo",J25)))</formula>
    </cfRule>
    <cfRule type="containsText" dxfId="1410" priority="16" operator="containsText" text="Extremo">
      <formula>NOT(ISERROR(SEARCH("Extremo",J25)))</formula>
    </cfRule>
  </conditionalFormatting>
  <conditionalFormatting sqref="K25:K29">
    <cfRule type="containsText" dxfId="1409" priority="13" operator="containsText" text="Baja">
      <formula>NOT(ISERROR(SEARCH("Baja",K25)))</formula>
    </cfRule>
    <cfRule type="containsText" dxfId="1408" priority="14" operator="containsText" text="Muy Baja">
      <formula>NOT(ISERROR(SEARCH("Muy Baja",K25)))</formula>
    </cfRule>
  </conditionalFormatting>
  <conditionalFormatting sqref="K25:K29">
    <cfRule type="containsText" dxfId="1407" priority="11" operator="containsText" text="Muy Alta">
      <formula>NOT(ISERROR(SEARCH("Muy Alta",K25)))</formula>
    </cfRule>
    <cfRule type="containsText" dxfId="1406" priority="12" operator="containsText" text="Alta">
      <formula>NOT(ISERROR(SEARCH("Alta",K25)))</formula>
    </cfRule>
  </conditionalFormatting>
  <conditionalFormatting sqref="L25:L29">
    <cfRule type="containsText" dxfId="1405" priority="7" operator="containsText" text="Catastrófico">
      <formula>NOT(ISERROR(SEARCH("Catastrófico",L25)))</formula>
    </cfRule>
    <cfRule type="containsText" dxfId="1404" priority="8" operator="containsText" text="Mayor">
      <formula>NOT(ISERROR(SEARCH("Mayor",L25)))</formula>
    </cfRule>
    <cfRule type="containsText" dxfId="1403" priority="9" operator="containsText" text="Menor">
      <formula>NOT(ISERROR(SEARCH("Menor",L25)))</formula>
    </cfRule>
    <cfRule type="containsText" dxfId="1402" priority="10" operator="containsText" text="Leve">
      <formula>NOT(ISERROR(SEARCH("Leve",L25)))</formula>
    </cfRule>
  </conditionalFormatting>
  <conditionalFormatting sqref="B10 B15 B20 B25 B30 B35 B40 B45 B50 B55">
    <cfRule type="containsText" dxfId="1401" priority="1" operator="containsText" text="3- Moderado">
      <formula>NOT(ISERROR(SEARCH("3- Moderado",B10)))</formula>
    </cfRule>
    <cfRule type="containsText" dxfId="1400" priority="2" operator="containsText" text="6- Moderado">
      <formula>NOT(ISERROR(SEARCH("6- Moderado",B10)))</formula>
    </cfRule>
    <cfRule type="containsText" dxfId="1399" priority="3" operator="containsText" text="4- Moderado">
      <formula>NOT(ISERROR(SEARCH("4- Moderado",B10)))</formula>
    </cfRule>
    <cfRule type="containsText" dxfId="1398" priority="4" operator="containsText" text="3- Bajo">
      <formula>NOT(ISERROR(SEARCH("3- Bajo",B10)))</formula>
    </cfRule>
    <cfRule type="containsText" dxfId="1397" priority="5" operator="containsText" text="4- Bajo">
      <formula>NOT(ISERROR(SEARCH("4- Bajo",B10)))</formula>
    </cfRule>
    <cfRule type="containsText" dxfId="1396" priority="6" operator="containsText" text="1- Bajo">
      <formula>NOT(ISERROR(SEARCH("1- Bajo",B10)))</formula>
    </cfRule>
  </conditionalFormatting>
  <dataValidations count="7">
    <dataValidation allowBlank="1" showInputMessage="1" showErrorMessage="1" prompt="seleccionar si el responsable de ejecutar las acciones es el nivel central" sqref="Q8:R8" xr:uid="{1EFD3D86-8546-4DD9-848C-9F97A8065ABE}"/>
    <dataValidation allowBlank="1" showInputMessage="1" showErrorMessage="1" prompt="Seleccionar si el responsable es el responsable de las acciones es el nivel central" sqref="P7:P8" xr:uid="{803D3159-344E-4177-8E38-059AA740B70D}"/>
    <dataValidation allowBlank="1" showInputMessage="1" showErrorMessage="1" prompt="Describir las actividades que se van a desarrollar para el proyecto" sqref="O7" xr:uid="{868E9958-07A9-49F6-BD1D-CE0636E151A0}"/>
    <dataValidation allowBlank="1" showInputMessage="1" showErrorMessage="1" prompt="El grado de afectación puede ser " sqref="I8" xr:uid="{B1F3D36D-6588-4D5E-AEE0-647FAB3D4651}"/>
    <dataValidation allowBlank="1" showInputMessage="1" showErrorMessage="1" prompt="Que tan factible es que materialize el riesgo?" sqref="H8" xr:uid="{7FCE7B53-6091-423D-8D79-3F997E64BCE6}"/>
    <dataValidation allowBlank="1" showInputMessage="1" showErrorMessage="1" prompt="Registrar qué factor  que ocasina el riesgo: un facot identtficado el contexto._x000a_O  personas, recursos, estilo de direccion , factores externos, , codiciones ambientales" sqref="F8:G8" xr:uid="{580E7C2E-FD99-41D3-A0F7-1ADF376F8D94}"/>
    <dataValidation allowBlank="1" showInputMessage="1" showErrorMessage="1" prompt="Seleccionar el tipo de riesgo teniendo en cuenta que  factor organizaconal afecta. Ver explicacion en hoja " sqref="E8" xr:uid="{3F7C2199-6A14-4B2A-A6A3-32E95E4E8B1C}"/>
  </dataValidation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EB628-4F53-4AA2-BD0C-1D04F5795005}">
  <sheetPr>
    <tabColor rgb="FF00B0F0"/>
  </sheetPr>
  <dimension ref="A1:JS59"/>
  <sheetViews>
    <sheetView topLeftCell="A49" zoomScale="71" zoomScaleNormal="71" workbookViewId="0">
      <selection activeCell="B10" sqref="B10:B14"/>
    </sheetView>
  </sheetViews>
  <sheetFormatPr baseColWidth="10" defaultColWidth="11.42578125" defaultRowHeight="15" x14ac:dyDescent="0.25"/>
  <cols>
    <col min="1" max="2" width="18.42578125" style="82" customWidth="1"/>
    <col min="3" max="3" width="15.5703125" customWidth="1"/>
    <col min="4" max="4" width="27.5703125" style="82" customWidth="1"/>
    <col min="5" max="5" width="18" style="265" customWidth="1"/>
    <col min="6" max="6" width="40.140625" customWidth="1"/>
    <col min="7" max="7" width="20.42578125" customWidth="1"/>
    <col min="8" max="8" width="10.42578125" style="266" customWidth="1"/>
    <col min="9" max="9" width="11.42578125" style="266" customWidth="1"/>
    <col min="10" max="10" width="10.140625" style="267" customWidth="1"/>
    <col min="11" max="11" width="11.42578125" style="266" customWidth="1"/>
    <col min="12" max="12" width="10.85546875" style="266" customWidth="1"/>
    <col min="13" max="13" width="18.28515625" style="266" bestFit="1" customWidth="1"/>
    <col min="14" max="14" width="18.28515625" bestFit="1" customWidth="1"/>
    <col min="15" max="15" width="32.85546875" customWidth="1"/>
    <col min="16" max="16" width="16.5703125" customWidth="1"/>
    <col min="17" max="18" width="14.28515625" customWidth="1"/>
    <col min="19" max="19" width="17.85546875" customWidth="1"/>
    <col min="20" max="20" width="15.140625" customWidth="1"/>
    <col min="21" max="21" width="16.140625" customWidth="1"/>
    <col min="22" max="177" width="11.42578125" style="7"/>
  </cols>
  <sheetData>
    <row r="1" spans="1:279" s="249" customFormat="1" ht="16.5" customHeight="1" x14ac:dyDescent="0.3">
      <c r="A1" s="377"/>
      <c r="B1" s="378"/>
      <c r="C1" s="378"/>
      <c r="D1" s="511" t="s">
        <v>553</v>
      </c>
      <c r="E1" s="511"/>
      <c r="F1" s="511"/>
      <c r="G1" s="511"/>
      <c r="H1" s="511"/>
      <c r="I1" s="511"/>
      <c r="J1" s="511"/>
      <c r="K1" s="511"/>
      <c r="L1" s="511"/>
      <c r="M1" s="511"/>
      <c r="N1" s="511"/>
      <c r="O1" s="511"/>
      <c r="P1" s="511"/>
      <c r="Q1" s="512"/>
      <c r="R1" s="270"/>
      <c r="S1" s="369" t="s">
        <v>67</v>
      </c>
      <c r="T1" s="369"/>
      <c r="U1" s="369"/>
      <c r="V1" s="248"/>
      <c r="W1" s="248"/>
      <c r="X1" s="248"/>
      <c r="Y1" s="248"/>
      <c r="Z1" s="248"/>
      <c r="AA1" s="248"/>
      <c r="AB1" s="248"/>
      <c r="AC1" s="248"/>
      <c r="AD1" s="248"/>
      <c r="AE1" s="248"/>
      <c r="AF1" s="248"/>
      <c r="AG1" s="248"/>
      <c r="AH1" s="248"/>
      <c r="AI1" s="248"/>
      <c r="AJ1" s="248"/>
      <c r="AK1" s="248"/>
      <c r="AL1" s="248"/>
      <c r="AM1" s="248"/>
      <c r="AN1" s="248"/>
      <c r="AO1" s="248"/>
      <c r="AP1" s="248"/>
      <c r="AQ1" s="248"/>
      <c r="AR1" s="248"/>
      <c r="AS1" s="248"/>
      <c r="AT1" s="248"/>
      <c r="AU1" s="248"/>
      <c r="AV1" s="248"/>
      <c r="AW1" s="248"/>
      <c r="AX1" s="248"/>
      <c r="AY1" s="248"/>
      <c r="AZ1" s="248"/>
      <c r="BA1" s="248"/>
      <c r="BB1" s="248"/>
      <c r="BC1" s="248"/>
      <c r="BD1" s="248"/>
      <c r="BE1" s="248"/>
      <c r="BF1" s="248"/>
      <c r="BG1" s="248"/>
      <c r="BH1" s="248"/>
      <c r="BI1" s="248"/>
      <c r="BJ1" s="248"/>
      <c r="BK1" s="248"/>
      <c r="BL1" s="248"/>
      <c r="BM1" s="248"/>
      <c r="BN1" s="248"/>
      <c r="BO1" s="248"/>
      <c r="BP1" s="248"/>
      <c r="BQ1" s="248"/>
      <c r="BR1" s="248"/>
      <c r="BS1" s="248"/>
      <c r="BT1" s="248"/>
      <c r="BU1" s="248"/>
      <c r="BV1" s="248"/>
      <c r="BW1" s="248"/>
      <c r="BX1" s="248"/>
      <c r="BY1" s="248"/>
      <c r="BZ1" s="248"/>
      <c r="CA1" s="248"/>
      <c r="CB1" s="248"/>
      <c r="CC1" s="248"/>
      <c r="CD1" s="248"/>
      <c r="CE1" s="248"/>
      <c r="CF1" s="248"/>
      <c r="CG1" s="248"/>
      <c r="CH1" s="248"/>
      <c r="CI1" s="248"/>
      <c r="CJ1" s="248"/>
      <c r="CK1" s="248"/>
      <c r="CL1" s="248"/>
      <c r="CM1" s="248"/>
      <c r="CN1" s="248"/>
      <c r="CO1" s="248"/>
      <c r="CP1" s="248"/>
      <c r="CQ1" s="248"/>
      <c r="CR1" s="248"/>
      <c r="CS1" s="248"/>
      <c r="CT1" s="248"/>
      <c r="CU1" s="248"/>
      <c r="CV1" s="248"/>
      <c r="CW1" s="248"/>
      <c r="CX1" s="248"/>
      <c r="CY1" s="248"/>
      <c r="CZ1" s="248"/>
      <c r="DA1" s="248"/>
      <c r="DB1" s="248"/>
      <c r="DC1" s="248"/>
      <c r="DD1" s="248"/>
      <c r="DE1" s="248"/>
      <c r="DF1" s="248"/>
      <c r="DG1" s="248"/>
      <c r="DH1" s="248"/>
      <c r="DI1" s="248"/>
      <c r="DJ1" s="248"/>
      <c r="DK1" s="248"/>
      <c r="DL1" s="248"/>
      <c r="DM1" s="248"/>
      <c r="DN1" s="248"/>
      <c r="DO1" s="248"/>
      <c r="DP1" s="248"/>
      <c r="DQ1" s="248"/>
      <c r="DR1" s="248"/>
      <c r="DS1" s="248"/>
      <c r="DT1" s="248"/>
      <c r="DU1" s="248"/>
      <c r="DV1" s="248"/>
      <c r="DW1" s="248"/>
      <c r="DX1" s="248"/>
      <c r="DY1" s="248"/>
      <c r="DZ1" s="248"/>
      <c r="EA1" s="248"/>
      <c r="EB1" s="248"/>
      <c r="EC1" s="248"/>
      <c r="ED1" s="248"/>
      <c r="EE1" s="248"/>
      <c r="EF1" s="248"/>
      <c r="EG1" s="248"/>
      <c r="EH1" s="248"/>
      <c r="EI1" s="248"/>
      <c r="EJ1" s="248"/>
      <c r="EK1" s="248"/>
      <c r="EL1" s="248"/>
      <c r="EM1" s="248"/>
      <c r="EN1" s="248"/>
      <c r="EO1" s="248"/>
      <c r="EP1" s="248"/>
      <c r="EQ1" s="248"/>
      <c r="ER1" s="248"/>
      <c r="ES1" s="248"/>
      <c r="ET1" s="248"/>
      <c r="EU1" s="248"/>
      <c r="EV1" s="248"/>
      <c r="EW1" s="248"/>
      <c r="EX1" s="248"/>
      <c r="EY1" s="248"/>
      <c r="EZ1" s="248"/>
      <c r="FA1" s="248"/>
      <c r="FB1" s="248"/>
      <c r="FC1" s="248"/>
      <c r="FD1" s="248"/>
      <c r="FE1" s="248"/>
      <c r="FF1" s="248"/>
      <c r="FG1" s="248"/>
      <c r="FH1" s="248"/>
      <c r="FI1" s="248"/>
      <c r="FJ1" s="248"/>
      <c r="FK1" s="248"/>
      <c r="FL1" s="248"/>
      <c r="FM1" s="248"/>
      <c r="FN1" s="248"/>
      <c r="FO1" s="248"/>
      <c r="FP1" s="248"/>
      <c r="FQ1" s="248"/>
      <c r="FR1" s="248"/>
      <c r="FS1" s="248"/>
      <c r="FT1" s="248"/>
      <c r="FU1" s="248"/>
      <c r="FV1" s="248"/>
      <c r="FW1" s="248"/>
      <c r="FX1" s="248"/>
      <c r="FY1" s="248"/>
      <c r="FZ1" s="248"/>
      <c r="GA1" s="248"/>
      <c r="GB1" s="248"/>
      <c r="GC1" s="248"/>
      <c r="GD1" s="248"/>
      <c r="GE1" s="248"/>
      <c r="GF1" s="248"/>
      <c r="GG1" s="248"/>
      <c r="GH1" s="248"/>
      <c r="GI1" s="248"/>
      <c r="GJ1" s="248"/>
      <c r="GK1" s="248"/>
      <c r="GL1" s="248"/>
      <c r="GM1" s="248"/>
      <c r="GN1" s="248"/>
      <c r="GO1" s="248"/>
      <c r="GP1" s="248"/>
      <c r="GQ1" s="248"/>
      <c r="GR1" s="248"/>
      <c r="GS1" s="248"/>
      <c r="GT1" s="248"/>
      <c r="GU1" s="248"/>
      <c r="GV1" s="248"/>
      <c r="GW1" s="248"/>
      <c r="GX1" s="248"/>
      <c r="GY1" s="248"/>
      <c r="GZ1" s="248"/>
      <c r="HA1" s="248"/>
      <c r="HB1" s="248"/>
      <c r="HC1" s="248"/>
      <c r="HD1" s="248"/>
      <c r="HE1" s="248"/>
      <c r="HF1" s="248"/>
      <c r="HG1" s="248"/>
      <c r="HH1" s="248"/>
      <c r="HI1" s="248"/>
      <c r="HJ1" s="248"/>
      <c r="HK1" s="248"/>
      <c r="HL1" s="248"/>
      <c r="HM1" s="248"/>
      <c r="HN1" s="248"/>
      <c r="HO1" s="248"/>
      <c r="HP1" s="248"/>
      <c r="HQ1" s="248"/>
      <c r="HR1" s="248"/>
      <c r="HS1" s="248"/>
      <c r="HT1" s="248"/>
      <c r="HU1" s="248"/>
      <c r="HV1" s="248"/>
      <c r="HW1" s="248"/>
      <c r="HX1" s="248"/>
      <c r="HY1" s="248"/>
      <c r="HZ1" s="248"/>
      <c r="IA1" s="248"/>
      <c r="IB1" s="248"/>
      <c r="IC1" s="248"/>
      <c r="ID1" s="248"/>
      <c r="IE1" s="248"/>
      <c r="IF1" s="248"/>
      <c r="IG1" s="248"/>
      <c r="IH1" s="248"/>
      <c r="II1" s="248"/>
      <c r="IJ1" s="248"/>
      <c r="IK1" s="248"/>
      <c r="IL1" s="248"/>
      <c r="IM1" s="248"/>
      <c r="IN1" s="248"/>
      <c r="IO1" s="248"/>
      <c r="IP1" s="248"/>
      <c r="IQ1" s="248"/>
      <c r="IR1" s="248"/>
      <c r="IS1" s="248"/>
      <c r="IT1" s="248"/>
      <c r="IU1" s="248"/>
      <c r="IV1" s="248"/>
      <c r="IW1" s="248"/>
      <c r="IX1" s="248"/>
      <c r="IY1" s="248"/>
      <c r="IZ1" s="248"/>
      <c r="JA1" s="248"/>
      <c r="JB1" s="248"/>
      <c r="JC1" s="248"/>
      <c r="JD1" s="248"/>
      <c r="JE1" s="248"/>
      <c r="JF1" s="248"/>
      <c r="JG1" s="248"/>
      <c r="JH1" s="248"/>
      <c r="JI1" s="248"/>
      <c r="JJ1" s="248"/>
      <c r="JK1" s="248"/>
      <c r="JL1" s="248"/>
      <c r="JM1" s="248"/>
      <c r="JN1" s="248"/>
      <c r="JO1" s="248"/>
      <c r="JP1" s="248"/>
      <c r="JQ1" s="248"/>
      <c r="JR1" s="248"/>
      <c r="JS1" s="248"/>
    </row>
    <row r="2" spans="1:279" s="249" customFormat="1" ht="39.75" customHeight="1" x14ac:dyDescent="0.3">
      <c r="A2" s="379"/>
      <c r="B2" s="380"/>
      <c r="C2" s="380"/>
      <c r="D2" s="513"/>
      <c r="E2" s="513"/>
      <c r="F2" s="513"/>
      <c r="G2" s="513"/>
      <c r="H2" s="513"/>
      <c r="I2" s="513"/>
      <c r="J2" s="513"/>
      <c r="K2" s="513"/>
      <c r="L2" s="513"/>
      <c r="M2" s="513"/>
      <c r="N2" s="513"/>
      <c r="O2" s="513"/>
      <c r="P2" s="513"/>
      <c r="Q2" s="514"/>
      <c r="R2" s="270"/>
      <c r="S2" s="369"/>
      <c r="T2" s="369"/>
      <c r="U2" s="369"/>
      <c r="V2" s="248"/>
      <c r="W2" s="248"/>
      <c r="X2" s="248"/>
      <c r="Y2" s="248"/>
      <c r="Z2" s="248"/>
      <c r="AA2" s="248"/>
      <c r="AB2" s="248"/>
      <c r="AC2" s="248"/>
      <c r="AD2" s="248"/>
      <c r="AE2" s="248"/>
      <c r="AF2" s="248"/>
      <c r="AG2" s="248"/>
      <c r="AH2" s="248"/>
      <c r="AI2" s="248"/>
      <c r="AJ2" s="248"/>
      <c r="AK2" s="248"/>
      <c r="AL2" s="248"/>
      <c r="AM2" s="248"/>
      <c r="AN2" s="248"/>
      <c r="AO2" s="248"/>
      <c r="AP2" s="248"/>
      <c r="AQ2" s="248"/>
      <c r="AR2" s="248"/>
      <c r="AS2" s="248"/>
      <c r="AT2" s="248"/>
      <c r="AU2" s="248"/>
      <c r="AV2" s="248"/>
      <c r="AW2" s="248"/>
      <c r="AX2" s="248"/>
      <c r="AY2" s="248"/>
      <c r="AZ2" s="248"/>
      <c r="BA2" s="248"/>
      <c r="BB2" s="248"/>
      <c r="BC2" s="248"/>
      <c r="BD2" s="248"/>
      <c r="BE2" s="248"/>
      <c r="BF2" s="248"/>
      <c r="BG2" s="248"/>
      <c r="BH2" s="248"/>
      <c r="BI2" s="248"/>
      <c r="BJ2" s="248"/>
      <c r="BK2" s="248"/>
      <c r="BL2" s="248"/>
      <c r="BM2" s="248"/>
      <c r="BN2" s="248"/>
      <c r="BO2" s="248"/>
      <c r="BP2" s="248"/>
      <c r="BQ2" s="248"/>
      <c r="BR2" s="248"/>
      <c r="BS2" s="248"/>
      <c r="BT2" s="248"/>
      <c r="BU2" s="248"/>
      <c r="BV2" s="248"/>
      <c r="BW2" s="248"/>
      <c r="BX2" s="248"/>
      <c r="BY2" s="248"/>
      <c r="BZ2" s="248"/>
      <c r="CA2" s="248"/>
      <c r="CB2" s="248"/>
      <c r="CC2" s="248"/>
      <c r="CD2" s="248"/>
      <c r="CE2" s="248"/>
      <c r="CF2" s="248"/>
      <c r="CG2" s="248"/>
      <c r="CH2" s="248"/>
      <c r="CI2" s="248"/>
      <c r="CJ2" s="248"/>
      <c r="CK2" s="248"/>
      <c r="CL2" s="248"/>
      <c r="CM2" s="248"/>
      <c r="CN2" s="248"/>
      <c r="CO2" s="248"/>
      <c r="CP2" s="248"/>
      <c r="CQ2" s="248"/>
      <c r="CR2" s="248"/>
      <c r="CS2" s="248"/>
      <c r="CT2" s="248"/>
      <c r="CU2" s="248"/>
      <c r="CV2" s="248"/>
      <c r="CW2" s="248"/>
      <c r="CX2" s="248"/>
      <c r="CY2" s="248"/>
      <c r="CZ2" s="248"/>
      <c r="DA2" s="248"/>
      <c r="DB2" s="248"/>
      <c r="DC2" s="248"/>
      <c r="DD2" s="248"/>
      <c r="DE2" s="248"/>
      <c r="DF2" s="248"/>
      <c r="DG2" s="248"/>
      <c r="DH2" s="248"/>
      <c r="DI2" s="248"/>
      <c r="DJ2" s="248"/>
      <c r="DK2" s="248"/>
      <c r="DL2" s="248"/>
      <c r="DM2" s="248"/>
      <c r="DN2" s="248"/>
      <c r="DO2" s="248"/>
      <c r="DP2" s="248"/>
      <c r="DQ2" s="248"/>
      <c r="DR2" s="248"/>
      <c r="DS2" s="248"/>
      <c r="DT2" s="248"/>
      <c r="DU2" s="248"/>
      <c r="DV2" s="248"/>
      <c r="DW2" s="248"/>
      <c r="DX2" s="248"/>
      <c r="DY2" s="248"/>
      <c r="DZ2" s="248"/>
      <c r="EA2" s="248"/>
      <c r="EB2" s="248"/>
      <c r="EC2" s="248"/>
      <c r="ED2" s="248"/>
      <c r="EE2" s="248"/>
      <c r="EF2" s="248"/>
      <c r="EG2" s="248"/>
      <c r="EH2" s="248"/>
      <c r="EI2" s="248"/>
      <c r="EJ2" s="248"/>
      <c r="EK2" s="248"/>
      <c r="EL2" s="248"/>
      <c r="EM2" s="248"/>
      <c r="EN2" s="248"/>
      <c r="EO2" s="248"/>
      <c r="EP2" s="248"/>
      <c r="EQ2" s="248"/>
      <c r="ER2" s="248"/>
      <c r="ES2" s="248"/>
      <c r="ET2" s="248"/>
      <c r="EU2" s="248"/>
      <c r="EV2" s="248"/>
      <c r="EW2" s="248"/>
      <c r="EX2" s="248"/>
      <c r="EY2" s="248"/>
      <c r="EZ2" s="248"/>
      <c r="FA2" s="248"/>
      <c r="FB2" s="248"/>
      <c r="FC2" s="248"/>
      <c r="FD2" s="248"/>
      <c r="FE2" s="248"/>
      <c r="FF2" s="248"/>
      <c r="FG2" s="248"/>
      <c r="FH2" s="248"/>
      <c r="FI2" s="248"/>
      <c r="FJ2" s="248"/>
      <c r="FK2" s="248"/>
      <c r="FL2" s="248"/>
      <c r="FM2" s="248"/>
      <c r="FN2" s="248"/>
      <c r="FO2" s="248"/>
      <c r="FP2" s="248"/>
      <c r="FQ2" s="248"/>
      <c r="FR2" s="248"/>
      <c r="FS2" s="248"/>
      <c r="FT2" s="248"/>
      <c r="FU2" s="248"/>
      <c r="FV2" s="248"/>
      <c r="FW2" s="248"/>
      <c r="FX2" s="248"/>
      <c r="FY2" s="248"/>
      <c r="FZ2" s="248"/>
      <c r="GA2" s="248"/>
      <c r="GB2" s="248"/>
      <c r="GC2" s="248"/>
      <c r="GD2" s="248"/>
      <c r="GE2" s="248"/>
      <c r="GF2" s="248"/>
      <c r="GG2" s="248"/>
      <c r="GH2" s="248"/>
      <c r="GI2" s="248"/>
      <c r="GJ2" s="248"/>
      <c r="GK2" s="248"/>
      <c r="GL2" s="248"/>
      <c r="GM2" s="248"/>
      <c r="GN2" s="248"/>
      <c r="GO2" s="248"/>
      <c r="GP2" s="248"/>
      <c r="GQ2" s="248"/>
      <c r="GR2" s="248"/>
      <c r="GS2" s="248"/>
      <c r="GT2" s="248"/>
      <c r="GU2" s="248"/>
      <c r="GV2" s="248"/>
      <c r="GW2" s="248"/>
      <c r="GX2" s="248"/>
      <c r="GY2" s="248"/>
      <c r="GZ2" s="248"/>
      <c r="HA2" s="248"/>
      <c r="HB2" s="248"/>
      <c r="HC2" s="248"/>
      <c r="HD2" s="248"/>
      <c r="HE2" s="248"/>
      <c r="HF2" s="248"/>
      <c r="HG2" s="248"/>
      <c r="HH2" s="248"/>
      <c r="HI2" s="248"/>
      <c r="HJ2" s="248"/>
      <c r="HK2" s="248"/>
      <c r="HL2" s="248"/>
      <c r="HM2" s="248"/>
      <c r="HN2" s="248"/>
      <c r="HO2" s="248"/>
      <c r="HP2" s="248"/>
      <c r="HQ2" s="248"/>
      <c r="HR2" s="248"/>
      <c r="HS2" s="248"/>
      <c r="HT2" s="248"/>
      <c r="HU2" s="248"/>
      <c r="HV2" s="248"/>
      <c r="HW2" s="248"/>
      <c r="HX2" s="248"/>
      <c r="HY2" s="248"/>
      <c r="HZ2" s="248"/>
      <c r="IA2" s="248"/>
      <c r="IB2" s="248"/>
      <c r="IC2" s="248"/>
      <c r="ID2" s="248"/>
      <c r="IE2" s="248"/>
      <c r="IF2" s="248"/>
      <c r="IG2" s="248"/>
      <c r="IH2" s="248"/>
      <c r="II2" s="248"/>
      <c r="IJ2" s="248"/>
      <c r="IK2" s="248"/>
      <c r="IL2" s="248"/>
      <c r="IM2" s="248"/>
      <c r="IN2" s="248"/>
      <c r="IO2" s="248"/>
      <c r="IP2" s="248"/>
      <c r="IQ2" s="248"/>
      <c r="IR2" s="248"/>
      <c r="IS2" s="248"/>
      <c r="IT2" s="248"/>
      <c r="IU2" s="248"/>
      <c r="IV2" s="248"/>
      <c r="IW2" s="248"/>
      <c r="IX2" s="248"/>
      <c r="IY2" s="248"/>
      <c r="IZ2" s="248"/>
      <c r="JA2" s="248"/>
      <c r="JB2" s="248"/>
      <c r="JC2" s="248"/>
      <c r="JD2" s="248"/>
      <c r="JE2" s="248"/>
      <c r="JF2" s="248"/>
      <c r="JG2" s="248"/>
      <c r="JH2" s="248"/>
      <c r="JI2" s="248"/>
      <c r="JJ2" s="248"/>
      <c r="JK2" s="248"/>
      <c r="JL2" s="248"/>
      <c r="JM2" s="248"/>
      <c r="JN2" s="248"/>
      <c r="JO2" s="248"/>
      <c r="JP2" s="248"/>
      <c r="JQ2" s="248"/>
      <c r="JR2" s="248"/>
      <c r="JS2" s="248"/>
    </row>
    <row r="3" spans="1:279" s="249" customFormat="1" ht="3" customHeight="1" x14ac:dyDescent="0.3">
      <c r="A3" s="2"/>
      <c r="B3" s="2"/>
      <c r="C3" s="268"/>
      <c r="D3" s="513"/>
      <c r="E3" s="513"/>
      <c r="F3" s="513"/>
      <c r="G3" s="513"/>
      <c r="H3" s="513"/>
      <c r="I3" s="513"/>
      <c r="J3" s="513"/>
      <c r="K3" s="513"/>
      <c r="L3" s="513"/>
      <c r="M3" s="513"/>
      <c r="N3" s="513"/>
      <c r="O3" s="513"/>
      <c r="P3" s="513"/>
      <c r="Q3" s="514"/>
      <c r="R3" s="270"/>
      <c r="S3" s="369"/>
      <c r="T3" s="369"/>
      <c r="U3" s="369"/>
      <c r="V3" s="248"/>
      <c r="W3" s="248"/>
      <c r="X3" s="248"/>
      <c r="Y3" s="248"/>
      <c r="Z3" s="248"/>
      <c r="AA3" s="248"/>
      <c r="AB3" s="248"/>
      <c r="AC3" s="248"/>
      <c r="AD3" s="248"/>
      <c r="AE3" s="248"/>
      <c r="AF3" s="248"/>
      <c r="AG3" s="248"/>
      <c r="AH3" s="248"/>
      <c r="AI3" s="248"/>
      <c r="AJ3" s="248"/>
      <c r="AK3" s="248"/>
      <c r="AL3" s="248"/>
      <c r="AM3" s="248"/>
      <c r="AN3" s="248"/>
      <c r="AO3" s="248"/>
      <c r="AP3" s="248"/>
      <c r="AQ3" s="248"/>
      <c r="AR3" s="248"/>
      <c r="AS3" s="248"/>
      <c r="AT3" s="248"/>
      <c r="AU3" s="248"/>
      <c r="AV3" s="248"/>
      <c r="AW3" s="248"/>
      <c r="AX3" s="248"/>
      <c r="AY3" s="248"/>
      <c r="AZ3" s="248"/>
      <c r="BA3" s="248"/>
      <c r="BB3" s="248"/>
      <c r="BC3" s="248"/>
      <c r="BD3" s="248"/>
      <c r="BE3" s="248"/>
      <c r="BF3" s="248"/>
      <c r="BG3" s="248"/>
      <c r="BH3" s="248"/>
      <c r="BI3" s="248"/>
      <c r="BJ3" s="248"/>
      <c r="BK3" s="248"/>
      <c r="BL3" s="248"/>
      <c r="BM3" s="248"/>
      <c r="BN3" s="248"/>
      <c r="BO3" s="248"/>
      <c r="BP3" s="248"/>
      <c r="BQ3" s="248"/>
      <c r="BR3" s="248"/>
      <c r="BS3" s="248"/>
      <c r="BT3" s="248"/>
      <c r="BU3" s="248"/>
      <c r="BV3" s="248"/>
      <c r="BW3" s="248"/>
      <c r="BX3" s="248"/>
      <c r="BY3" s="248"/>
      <c r="BZ3" s="248"/>
      <c r="CA3" s="248"/>
      <c r="CB3" s="248"/>
      <c r="CC3" s="248"/>
      <c r="CD3" s="248"/>
      <c r="CE3" s="248"/>
      <c r="CF3" s="248"/>
      <c r="CG3" s="248"/>
      <c r="CH3" s="248"/>
      <c r="CI3" s="248"/>
      <c r="CJ3" s="248"/>
      <c r="CK3" s="248"/>
      <c r="CL3" s="248"/>
      <c r="CM3" s="248"/>
      <c r="CN3" s="248"/>
      <c r="CO3" s="248"/>
      <c r="CP3" s="248"/>
      <c r="CQ3" s="248"/>
      <c r="CR3" s="248"/>
      <c r="CS3" s="248"/>
      <c r="CT3" s="248"/>
      <c r="CU3" s="248"/>
      <c r="CV3" s="248"/>
      <c r="CW3" s="248"/>
      <c r="CX3" s="248"/>
      <c r="CY3" s="248"/>
      <c r="CZ3" s="248"/>
      <c r="DA3" s="248"/>
      <c r="DB3" s="248"/>
      <c r="DC3" s="248"/>
      <c r="DD3" s="248"/>
      <c r="DE3" s="248"/>
      <c r="DF3" s="248"/>
      <c r="DG3" s="248"/>
      <c r="DH3" s="248"/>
      <c r="DI3" s="248"/>
      <c r="DJ3" s="248"/>
      <c r="DK3" s="248"/>
      <c r="DL3" s="248"/>
      <c r="DM3" s="248"/>
      <c r="DN3" s="248"/>
      <c r="DO3" s="248"/>
      <c r="DP3" s="248"/>
      <c r="DQ3" s="248"/>
      <c r="DR3" s="248"/>
      <c r="DS3" s="248"/>
      <c r="DT3" s="248"/>
      <c r="DU3" s="248"/>
      <c r="DV3" s="248"/>
      <c r="DW3" s="248"/>
      <c r="DX3" s="248"/>
      <c r="DY3" s="248"/>
      <c r="DZ3" s="248"/>
      <c r="EA3" s="248"/>
      <c r="EB3" s="248"/>
      <c r="EC3" s="248"/>
      <c r="ED3" s="248"/>
      <c r="EE3" s="248"/>
      <c r="EF3" s="248"/>
      <c r="EG3" s="248"/>
      <c r="EH3" s="248"/>
      <c r="EI3" s="248"/>
      <c r="EJ3" s="248"/>
      <c r="EK3" s="248"/>
      <c r="EL3" s="248"/>
      <c r="EM3" s="248"/>
      <c r="EN3" s="248"/>
      <c r="EO3" s="248"/>
      <c r="EP3" s="248"/>
      <c r="EQ3" s="248"/>
      <c r="ER3" s="248"/>
      <c r="ES3" s="248"/>
      <c r="ET3" s="248"/>
      <c r="EU3" s="248"/>
      <c r="EV3" s="248"/>
      <c r="EW3" s="248"/>
      <c r="EX3" s="248"/>
      <c r="EY3" s="248"/>
      <c r="EZ3" s="248"/>
      <c r="FA3" s="248"/>
      <c r="FB3" s="248"/>
      <c r="FC3" s="248"/>
      <c r="FD3" s="248"/>
      <c r="FE3" s="248"/>
      <c r="FF3" s="248"/>
      <c r="FG3" s="248"/>
      <c r="FH3" s="248"/>
      <c r="FI3" s="248"/>
      <c r="FJ3" s="248"/>
      <c r="FK3" s="248"/>
      <c r="FL3" s="248"/>
      <c r="FM3" s="248"/>
      <c r="FN3" s="248"/>
      <c r="FO3" s="248"/>
      <c r="FP3" s="248"/>
      <c r="FQ3" s="248"/>
      <c r="FR3" s="248"/>
      <c r="FS3" s="248"/>
      <c r="FT3" s="248"/>
      <c r="FU3" s="248"/>
      <c r="FV3" s="248"/>
      <c r="FW3" s="248"/>
      <c r="FX3" s="248"/>
      <c r="FY3" s="248"/>
      <c r="FZ3" s="248"/>
      <c r="GA3" s="248"/>
      <c r="GB3" s="248"/>
      <c r="GC3" s="248"/>
      <c r="GD3" s="248"/>
      <c r="GE3" s="248"/>
      <c r="GF3" s="248"/>
      <c r="GG3" s="248"/>
      <c r="GH3" s="248"/>
      <c r="GI3" s="248"/>
      <c r="GJ3" s="248"/>
      <c r="GK3" s="248"/>
      <c r="GL3" s="248"/>
      <c r="GM3" s="248"/>
      <c r="GN3" s="248"/>
      <c r="GO3" s="248"/>
      <c r="GP3" s="248"/>
      <c r="GQ3" s="248"/>
      <c r="GR3" s="248"/>
      <c r="GS3" s="248"/>
      <c r="GT3" s="248"/>
      <c r="GU3" s="248"/>
      <c r="GV3" s="248"/>
      <c r="GW3" s="248"/>
      <c r="GX3" s="248"/>
      <c r="GY3" s="248"/>
      <c r="GZ3" s="248"/>
      <c r="HA3" s="248"/>
      <c r="HB3" s="248"/>
      <c r="HC3" s="248"/>
      <c r="HD3" s="248"/>
      <c r="HE3" s="248"/>
      <c r="HF3" s="248"/>
      <c r="HG3" s="248"/>
      <c r="HH3" s="248"/>
      <c r="HI3" s="248"/>
      <c r="HJ3" s="248"/>
      <c r="HK3" s="248"/>
      <c r="HL3" s="248"/>
      <c r="HM3" s="248"/>
      <c r="HN3" s="248"/>
      <c r="HO3" s="248"/>
      <c r="HP3" s="248"/>
      <c r="HQ3" s="248"/>
      <c r="HR3" s="248"/>
      <c r="HS3" s="248"/>
      <c r="HT3" s="248"/>
      <c r="HU3" s="248"/>
      <c r="HV3" s="248"/>
      <c r="HW3" s="248"/>
      <c r="HX3" s="248"/>
      <c r="HY3" s="248"/>
      <c r="HZ3" s="248"/>
      <c r="IA3" s="248"/>
      <c r="IB3" s="248"/>
      <c r="IC3" s="248"/>
      <c r="ID3" s="248"/>
      <c r="IE3" s="248"/>
      <c r="IF3" s="248"/>
      <c r="IG3" s="248"/>
      <c r="IH3" s="248"/>
      <c r="II3" s="248"/>
      <c r="IJ3" s="248"/>
      <c r="IK3" s="248"/>
      <c r="IL3" s="248"/>
      <c r="IM3" s="248"/>
      <c r="IN3" s="248"/>
      <c r="IO3" s="248"/>
      <c r="IP3" s="248"/>
      <c r="IQ3" s="248"/>
      <c r="IR3" s="248"/>
      <c r="IS3" s="248"/>
      <c r="IT3" s="248"/>
      <c r="IU3" s="248"/>
      <c r="IV3" s="248"/>
      <c r="IW3" s="248"/>
      <c r="IX3" s="248"/>
      <c r="IY3" s="248"/>
      <c r="IZ3" s="248"/>
      <c r="JA3" s="248"/>
      <c r="JB3" s="248"/>
      <c r="JC3" s="248"/>
      <c r="JD3" s="248"/>
      <c r="JE3" s="248"/>
      <c r="JF3" s="248"/>
      <c r="JG3" s="248"/>
      <c r="JH3" s="248"/>
      <c r="JI3" s="248"/>
      <c r="JJ3" s="248"/>
      <c r="JK3" s="248"/>
      <c r="JL3" s="248"/>
      <c r="JM3" s="248"/>
      <c r="JN3" s="248"/>
      <c r="JO3" s="248"/>
      <c r="JP3" s="248"/>
      <c r="JQ3" s="248"/>
      <c r="JR3" s="248"/>
      <c r="JS3" s="248"/>
    </row>
    <row r="4" spans="1:279" s="249" customFormat="1" ht="41.25" customHeight="1" x14ac:dyDescent="0.3">
      <c r="A4" s="370" t="s">
        <v>0</v>
      </c>
      <c r="B4" s="371"/>
      <c r="C4" s="372"/>
      <c r="D4" s="373" t="str">
        <f>'Mapa Final'!D4</f>
        <v>Administración de Justicia</v>
      </c>
      <c r="E4" s="374"/>
      <c r="F4" s="374"/>
      <c r="G4" s="374"/>
      <c r="H4" s="374"/>
      <c r="I4" s="374"/>
      <c r="J4" s="374"/>
      <c r="K4" s="374"/>
      <c r="L4" s="374"/>
      <c r="M4" s="374"/>
      <c r="N4" s="375"/>
      <c r="O4" s="376"/>
      <c r="P4" s="376"/>
      <c r="Q4" s="376"/>
      <c r="R4" s="268"/>
      <c r="S4" s="1"/>
      <c r="T4" s="1"/>
      <c r="U4" s="1"/>
      <c r="V4" s="248"/>
      <c r="W4" s="248"/>
      <c r="X4" s="248"/>
      <c r="Y4" s="248"/>
      <c r="Z4" s="248"/>
      <c r="AA4" s="248"/>
      <c r="AB4" s="248"/>
      <c r="AC4" s="248"/>
      <c r="AD4" s="248"/>
      <c r="AE4" s="248"/>
      <c r="AF4" s="248"/>
      <c r="AG4" s="248"/>
      <c r="AH4" s="248"/>
      <c r="AI4" s="248"/>
      <c r="AJ4" s="248"/>
      <c r="AK4" s="248"/>
      <c r="AL4" s="248"/>
      <c r="AM4" s="248"/>
      <c r="AN4" s="248"/>
      <c r="AO4" s="248"/>
      <c r="AP4" s="248"/>
      <c r="AQ4" s="248"/>
      <c r="AR4" s="248"/>
      <c r="AS4" s="248"/>
      <c r="AT4" s="248"/>
      <c r="AU4" s="248"/>
      <c r="AV4" s="248"/>
      <c r="AW4" s="248"/>
      <c r="AX4" s="248"/>
      <c r="AY4" s="248"/>
      <c r="AZ4" s="248"/>
      <c r="BA4" s="248"/>
      <c r="BB4" s="248"/>
      <c r="BC4" s="248"/>
      <c r="BD4" s="248"/>
      <c r="BE4" s="248"/>
      <c r="BF4" s="248"/>
      <c r="BG4" s="248"/>
      <c r="BH4" s="248"/>
      <c r="BI4" s="248"/>
      <c r="BJ4" s="248"/>
      <c r="BK4" s="248"/>
      <c r="BL4" s="248"/>
      <c r="BM4" s="248"/>
      <c r="BN4" s="248"/>
      <c r="BO4" s="248"/>
      <c r="BP4" s="248"/>
      <c r="BQ4" s="248"/>
      <c r="BR4" s="248"/>
      <c r="BS4" s="248"/>
      <c r="BT4" s="248"/>
      <c r="BU4" s="248"/>
      <c r="BV4" s="248"/>
      <c r="BW4" s="248"/>
      <c r="BX4" s="248"/>
      <c r="BY4" s="248"/>
      <c r="BZ4" s="248"/>
      <c r="CA4" s="248"/>
      <c r="CB4" s="248"/>
      <c r="CC4" s="248"/>
      <c r="CD4" s="248"/>
      <c r="CE4" s="248"/>
      <c r="CF4" s="248"/>
      <c r="CG4" s="248"/>
      <c r="CH4" s="248"/>
      <c r="CI4" s="248"/>
      <c r="CJ4" s="248"/>
      <c r="CK4" s="248"/>
      <c r="CL4" s="248"/>
      <c r="CM4" s="248"/>
      <c r="CN4" s="248"/>
      <c r="CO4" s="248"/>
      <c r="CP4" s="248"/>
      <c r="CQ4" s="248"/>
      <c r="CR4" s="248"/>
      <c r="CS4" s="248"/>
      <c r="CT4" s="248"/>
      <c r="CU4" s="248"/>
      <c r="CV4" s="248"/>
      <c r="CW4" s="248"/>
      <c r="CX4" s="248"/>
      <c r="CY4" s="248"/>
      <c r="CZ4" s="248"/>
      <c r="DA4" s="248"/>
      <c r="DB4" s="248"/>
      <c r="DC4" s="248"/>
      <c r="DD4" s="248"/>
      <c r="DE4" s="248"/>
      <c r="DF4" s="248"/>
      <c r="DG4" s="248"/>
      <c r="DH4" s="248"/>
      <c r="DI4" s="248"/>
      <c r="DJ4" s="248"/>
      <c r="DK4" s="248"/>
      <c r="DL4" s="248"/>
      <c r="DM4" s="248"/>
      <c r="DN4" s="248"/>
      <c r="DO4" s="248"/>
      <c r="DP4" s="248"/>
      <c r="DQ4" s="248"/>
      <c r="DR4" s="248"/>
      <c r="DS4" s="248"/>
      <c r="DT4" s="248"/>
      <c r="DU4" s="248"/>
      <c r="DV4" s="248"/>
      <c r="DW4" s="248"/>
      <c r="DX4" s="248"/>
      <c r="DY4" s="248"/>
      <c r="DZ4" s="248"/>
      <c r="EA4" s="248"/>
      <c r="EB4" s="248"/>
      <c r="EC4" s="248"/>
      <c r="ED4" s="248"/>
      <c r="EE4" s="248"/>
      <c r="EF4" s="248"/>
      <c r="EG4" s="248"/>
      <c r="EH4" s="248"/>
      <c r="EI4" s="248"/>
      <c r="EJ4" s="248"/>
      <c r="EK4" s="248"/>
      <c r="EL4" s="248"/>
      <c r="EM4" s="248"/>
      <c r="EN4" s="248"/>
      <c r="EO4" s="248"/>
      <c r="EP4" s="248"/>
      <c r="EQ4" s="248"/>
      <c r="ER4" s="248"/>
      <c r="ES4" s="248"/>
      <c r="ET4" s="248"/>
      <c r="EU4" s="248"/>
      <c r="EV4" s="248"/>
      <c r="EW4" s="248"/>
      <c r="EX4" s="248"/>
      <c r="EY4" s="248"/>
      <c r="EZ4" s="248"/>
      <c r="FA4" s="248"/>
      <c r="FB4" s="248"/>
      <c r="FC4" s="248"/>
      <c r="FD4" s="248"/>
      <c r="FE4" s="248"/>
      <c r="FF4" s="248"/>
      <c r="FG4" s="248"/>
      <c r="FH4" s="248"/>
      <c r="FI4" s="248"/>
      <c r="FJ4" s="248"/>
      <c r="FK4" s="248"/>
      <c r="FL4" s="248"/>
      <c r="FM4" s="248"/>
      <c r="FN4" s="248"/>
      <c r="FO4" s="248"/>
      <c r="FP4" s="248"/>
      <c r="FQ4" s="248"/>
      <c r="FR4" s="248"/>
      <c r="FS4" s="248"/>
      <c r="FT4" s="248"/>
      <c r="FU4" s="248"/>
      <c r="FV4" s="248"/>
      <c r="FW4" s="248"/>
      <c r="FX4" s="248"/>
      <c r="FY4" s="248"/>
      <c r="FZ4" s="248"/>
      <c r="GA4" s="248"/>
      <c r="GB4" s="248"/>
      <c r="GC4" s="248"/>
      <c r="GD4" s="248"/>
      <c r="GE4" s="248"/>
      <c r="GF4" s="248"/>
      <c r="GG4" s="248"/>
      <c r="GH4" s="248"/>
      <c r="GI4" s="248"/>
      <c r="GJ4" s="248"/>
      <c r="GK4" s="248"/>
      <c r="GL4" s="248"/>
      <c r="GM4" s="248"/>
      <c r="GN4" s="248"/>
      <c r="GO4" s="248"/>
      <c r="GP4" s="248"/>
      <c r="GQ4" s="248"/>
      <c r="GR4" s="248"/>
      <c r="GS4" s="248"/>
      <c r="GT4" s="248"/>
      <c r="GU4" s="248"/>
      <c r="GV4" s="248"/>
      <c r="GW4" s="248"/>
      <c r="GX4" s="248"/>
      <c r="GY4" s="248"/>
      <c r="GZ4" s="248"/>
      <c r="HA4" s="248"/>
      <c r="HB4" s="248"/>
      <c r="HC4" s="248"/>
      <c r="HD4" s="248"/>
      <c r="HE4" s="248"/>
      <c r="HF4" s="248"/>
      <c r="HG4" s="248"/>
      <c r="HH4" s="248"/>
      <c r="HI4" s="248"/>
      <c r="HJ4" s="248"/>
      <c r="HK4" s="248"/>
      <c r="HL4" s="248"/>
      <c r="HM4" s="248"/>
      <c r="HN4" s="248"/>
      <c r="HO4" s="248"/>
      <c r="HP4" s="248"/>
      <c r="HQ4" s="248"/>
      <c r="HR4" s="248"/>
      <c r="HS4" s="248"/>
      <c r="HT4" s="248"/>
      <c r="HU4" s="248"/>
      <c r="HV4" s="248"/>
      <c r="HW4" s="248"/>
      <c r="HX4" s="248"/>
      <c r="HY4" s="248"/>
      <c r="HZ4" s="248"/>
      <c r="IA4" s="248"/>
      <c r="IB4" s="248"/>
      <c r="IC4" s="248"/>
      <c r="ID4" s="248"/>
      <c r="IE4" s="248"/>
      <c r="IF4" s="248"/>
      <c r="IG4" s="248"/>
      <c r="IH4" s="248"/>
      <c r="II4" s="248"/>
      <c r="IJ4" s="248"/>
      <c r="IK4" s="248"/>
      <c r="IL4" s="248"/>
      <c r="IM4" s="248"/>
      <c r="IN4" s="248"/>
      <c r="IO4" s="248"/>
      <c r="IP4" s="248"/>
      <c r="IQ4" s="248"/>
      <c r="IR4" s="248"/>
      <c r="IS4" s="248"/>
      <c r="IT4" s="248"/>
      <c r="IU4" s="248"/>
      <c r="IV4" s="248"/>
      <c r="IW4" s="248"/>
      <c r="IX4" s="248"/>
      <c r="IY4" s="248"/>
      <c r="IZ4" s="248"/>
      <c r="JA4" s="248"/>
      <c r="JB4" s="248"/>
      <c r="JC4" s="248"/>
      <c r="JD4" s="248"/>
      <c r="JE4" s="248"/>
      <c r="JF4" s="248"/>
      <c r="JG4" s="248"/>
      <c r="JH4" s="248"/>
      <c r="JI4" s="248"/>
      <c r="JJ4" s="248"/>
      <c r="JK4" s="248"/>
      <c r="JL4" s="248"/>
      <c r="JM4" s="248"/>
      <c r="JN4" s="248"/>
      <c r="JO4" s="248"/>
      <c r="JP4" s="248"/>
      <c r="JQ4" s="248"/>
      <c r="JR4" s="248"/>
      <c r="JS4" s="248"/>
    </row>
    <row r="5" spans="1:279" s="249" customFormat="1" ht="52.5" customHeight="1" x14ac:dyDescent="0.3">
      <c r="A5" s="370" t="s">
        <v>1</v>
      </c>
      <c r="B5" s="371"/>
      <c r="C5" s="372"/>
      <c r="D5" s="381" t="str">
        <f>'Mapa Final'!D5</f>
        <v>Administrar justicia dirigiendo la actuación procesal, hacia la emisión de una decisión de carácter definitivo mediante la aplicación de la normatividad vigente.</v>
      </c>
      <c r="E5" s="382"/>
      <c r="F5" s="382"/>
      <c r="G5" s="382"/>
      <c r="H5" s="382"/>
      <c r="I5" s="382"/>
      <c r="J5" s="382"/>
      <c r="K5" s="382"/>
      <c r="L5" s="382"/>
      <c r="M5" s="382"/>
      <c r="N5" s="383"/>
      <c r="O5" s="1"/>
      <c r="P5" s="1"/>
      <c r="Q5" s="1"/>
      <c r="R5" s="1"/>
      <c r="S5" s="1"/>
      <c r="T5" s="1"/>
      <c r="U5" s="1"/>
      <c r="V5" s="248"/>
      <c r="W5" s="248"/>
      <c r="X5" s="248"/>
      <c r="Y5" s="248"/>
      <c r="Z5" s="248"/>
      <c r="AA5" s="248"/>
      <c r="AB5" s="248"/>
      <c r="AC5" s="248"/>
      <c r="AD5" s="248"/>
      <c r="AE5" s="248"/>
      <c r="AF5" s="248"/>
      <c r="AG5" s="248"/>
      <c r="AH5" s="248"/>
      <c r="AI5" s="248"/>
      <c r="AJ5" s="248"/>
      <c r="AK5" s="248"/>
      <c r="AL5" s="248"/>
      <c r="AM5" s="248"/>
      <c r="AN5" s="248"/>
      <c r="AO5" s="248"/>
      <c r="AP5" s="248"/>
      <c r="AQ5" s="248"/>
      <c r="AR5" s="248"/>
      <c r="AS5" s="248"/>
      <c r="AT5" s="248"/>
      <c r="AU5" s="248"/>
      <c r="AV5" s="248"/>
      <c r="AW5" s="248"/>
      <c r="AX5" s="248"/>
      <c r="AY5" s="248"/>
      <c r="AZ5" s="248"/>
      <c r="BA5" s="248"/>
      <c r="BB5" s="248"/>
      <c r="BC5" s="248"/>
      <c r="BD5" s="248"/>
      <c r="BE5" s="248"/>
      <c r="BF5" s="248"/>
      <c r="BG5" s="248"/>
      <c r="BH5" s="248"/>
      <c r="BI5" s="248"/>
      <c r="BJ5" s="248"/>
      <c r="BK5" s="248"/>
      <c r="BL5" s="248"/>
      <c r="BM5" s="248"/>
      <c r="BN5" s="248"/>
      <c r="BO5" s="248"/>
      <c r="BP5" s="248"/>
      <c r="BQ5" s="248"/>
      <c r="BR5" s="248"/>
      <c r="BS5" s="248"/>
      <c r="BT5" s="248"/>
      <c r="BU5" s="248"/>
      <c r="BV5" s="248"/>
      <c r="BW5" s="248"/>
      <c r="BX5" s="248"/>
      <c r="BY5" s="248"/>
      <c r="BZ5" s="248"/>
      <c r="CA5" s="248"/>
      <c r="CB5" s="248"/>
      <c r="CC5" s="248"/>
      <c r="CD5" s="248"/>
      <c r="CE5" s="248"/>
      <c r="CF5" s="248"/>
      <c r="CG5" s="248"/>
      <c r="CH5" s="248"/>
      <c r="CI5" s="248"/>
      <c r="CJ5" s="248"/>
      <c r="CK5" s="248"/>
      <c r="CL5" s="248"/>
      <c r="CM5" s="248"/>
      <c r="CN5" s="248"/>
      <c r="CO5" s="248"/>
      <c r="CP5" s="248"/>
      <c r="CQ5" s="248"/>
      <c r="CR5" s="248"/>
      <c r="CS5" s="248"/>
      <c r="CT5" s="248"/>
      <c r="CU5" s="248"/>
      <c r="CV5" s="248"/>
      <c r="CW5" s="248"/>
      <c r="CX5" s="248"/>
      <c r="CY5" s="248"/>
      <c r="CZ5" s="248"/>
      <c r="DA5" s="248"/>
      <c r="DB5" s="248"/>
      <c r="DC5" s="248"/>
      <c r="DD5" s="248"/>
      <c r="DE5" s="248"/>
      <c r="DF5" s="248"/>
      <c r="DG5" s="248"/>
      <c r="DH5" s="248"/>
      <c r="DI5" s="248"/>
      <c r="DJ5" s="248"/>
      <c r="DK5" s="248"/>
      <c r="DL5" s="248"/>
      <c r="DM5" s="248"/>
      <c r="DN5" s="248"/>
      <c r="DO5" s="248"/>
      <c r="DP5" s="248"/>
      <c r="DQ5" s="248"/>
      <c r="DR5" s="248"/>
      <c r="DS5" s="248"/>
      <c r="DT5" s="248"/>
      <c r="DU5" s="248"/>
      <c r="DV5" s="248"/>
      <c r="DW5" s="248"/>
      <c r="DX5" s="248"/>
      <c r="DY5" s="248"/>
      <c r="DZ5" s="248"/>
      <c r="EA5" s="248"/>
      <c r="EB5" s="248"/>
      <c r="EC5" s="248"/>
      <c r="ED5" s="248"/>
      <c r="EE5" s="248"/>
      <c r="EF5" s="248"/>
      <c r="EG5" s="248"/>
      <c r="EH5" s="248"/>
      <c r="EI5" s="248"/>
      <c r="EJ5" s="248"/>
      <c r="EK5" s="248"/>
      <c r="EL5" s="248"/>
      <c r="EM5" s="248"/>
      <c r="EN5" s="248"/>
      <c r="EO5" s="248"/>
      <c r="EP5" s="248"/>
      <c r="EQ5" s="248"/>
      <c r="ER5" s="248"/>
      <c r="ES5" s="248"/>
      <c r="ET5" s="248"/>
      <c r="EU5" s="248"/>
      <c r="EV5" s="248"/>
      <c r="EW5" s="248"/>
      <c r="EX5" s="248"/>
      <c r="EY5" s="248"/>
      <c r="EZ5" s="248"/>
      <c r="FA5" s="248"/>
      <c r="FB5" s="248"/>
      <c r="FC5" s="248"/>
      <c r="FD5" s="248"/>
      <c r="FE5" s="248"/>
      <c r="FF5" s="248"/>
      <c r="FG5" s="248"/>
      <c r="FH5" s="248"/>
      <c r="FI5" s="248"/>
      <c r="FJ5" s="248"/>
      <c r="FK5" s="248"/>
      <c r="FL5" s="248"/>
      <c r="FM5" s="248"/>
      <c r="FN5" s="248"/>
      <c r="FO5" s="248"/>
      <c r="FP5" s="248"/>
      <c r="FQ5" s="248"/>
      <c r="FR5" s="248"/>
      <c r="FS5" s="248"/>
      <c r="FT5" s="248"/>
      <c r="FU5" s="248"/>
      <c r="FV5" s="248"/>
      <c r="FW5" s="248"/>
      <c r="FX5" s="248"/>
      <c r="FY5" s="248"/>
      <c r="FZ5" s="248"/>
      <c r="GA5" s="248"/>
      <c r="GB5" s="248"/>
      <c r="GC5" s="248"/>
      <c r="GD5" s="248"/>
      <c r="GE5" s="248"/>
      <c r="GF5" s="248"/>
      <c r="GG5" s="248"/>
      <c r="GH5" s="248"/>
      <c r="GI5" s="248"/>
      <c r="GJ5" s="248"/>
      <c r="GK5" s="248"/>
      <c r="GL5" s="248"/>
      <c r="GM5" s="248"/>
      <c r="GN5" s="248"/>
      <c r="GO5" s="248"/>
      <c r="GP5" s="248"/>
      <c r="GQ5" s="248"/>
      <c r="GR5" s="248"/>
      <c r="GS5" s="248"/>
      <c r="GT5" s="248"/>
      <c r="GU5" s="248"/>
      <c r="GV5" s="248"/>
      <c r="GW5" s="248"/>
      <c r="GX5" s="248"/>
      <c r="GY5" s="248"/>
      <c r="GZ5" s="248"/>
      <c r="HA5" s="248"/>
      <c r="HB5" s="248"/>
      <c r="HC5" s="248"/>
      <c r="HD5" s="248"/>
      <c r="HE5" s="248"/>
      <c r="HF5" s="248"/>
      <c r="HG5" s="248"/>
      <c r="HH5" s="248"/>
      <c r="HI5" s="248"/>
      <c r="HJ5" s="248"/>
      <c r="HK5" s="248"/>
      <c r="HL5" s="248"/>
      <c r="HM5" s="248"/>
      <c r="HN5" s="248"/>
      <c r="HO5" s="248"/>
      <c r="HP5" s="248"/>
      <c r="HQ5" s="248"/>
      <c r="HR5" s="248"/>
      <c r="HS5" s="248"/>
      <c r="HT5" s="248"/>
      <c r="HU5" s="248"/>
      <c r="HV5" s="248"/>
      <c r="HW5" s="248"/>
      <c r="HX5" s="248"/>
      <c r="HY5" s="248"/>
      <c r="HZ5" s="248"/>
      <c r="IA5" s="248"/>
      <c r="IB5" s="248"/>
      <c r="IC5" s="248"/>
      <c r="ID5" s="248"/>
      <c r="IE5" s="248"/>
      <c r="IF5" s="248"/>
      <c r="IG5" s="248"/>
      <c r="IH5" s="248"/>
      <c r="II5" s="248"/>
      <c r="IJ5" s="248"/>
      <c r="IK5" s="248"/>
      <c r="IL5" s="248"/>
      <c r="IM5" s="248"/>
      <c r="IN5" s="248"/>
      <c r="IO5" s="248"/>
      <c r="IP5" s="248"/>
      <c r="IQ5" s="248"/>
      <c r="IR5" s="248"/>
      <c r="IS5" s="248"/>
      <c r="IT5" s="248"/>
      <c r="IU5" s="248"/>
      <c r="IV5" s="248"/>
      <c r="IW5" s="248"/>
      <c r="IX5" s="248"/>
      <c r="IY5" s="248"/>
      <c r="IZ5" s="248"/>
      <c r="JA5" s="248"/>
      <c r="JB5" s="248"/>
      <c r="JC5" s="248"/>
      <c r="JD5" s="248"/>
      <c r="JE5" s="248"/>
      <c r="JF5" s="248"/>
      <c r="JG5" s="248"/>
      <c r="JH5" s="248"/>
      <c r="JI5" s="248"/>
      <c r="JJ5" s="248"/>
      <c r="JK5" s="248"/>
      <c r="JL5" s="248"/>
      <c r="JM5" s="248"/>
      <c r="JN5" s="248"/>
      <c r="JO5" s="248"/>
      <c r="JP5" s="248"/>
      <c r="JQ5" s="248"/>
      <c r="JR5" s="248"/>
      <c r="JS5" s="248"/>
    </row>
    <row r="6" spans="1:279" s="249" customFormat="1" ht="32.25" customHeight="1" thickBot="1" x14ac:dyDescent="0.35">
      <c r="A6" s="370" t="s">
        <v>2</v>
      </c>
      <c r="B6" s="371"/>
      <c r="C6" s="372"/>
      <c r="D6" s="381" t="str">
        <f>'Mapa Final'!D6</f>
        <v xml:space="preserve">Despachos Judiciales </v>
      </c>
      <c r="E6" s="382"/>
      <c r="F6" s="382"/>
      <c r="G6" s="382"/>
      <c r="H6" s="382"/>
      <c r="I6" s="382"/>
      <c r="J6" s="382"/>
      <c r="K6" s="382"/>
      <c r="L6" s="382"/>
      <c r="M6" s="382"/>
      <c r="N6" s="383"/>
      <c r="O6" s="1"/>
      <c r="P6" s="1"/>
      <c r="Q6" s="1"/>
      <c r="R6" s="1"/>
      <c r="S6" s="1"/>
      <c r="T6" s="1"/>
      <c r="U6" s="1"/>
      <c r="V6" s="248"/>
      <c r="W6" s="248"/>
      <c r="X6" s="248"/>
      <c r="Y6" s="248"/>
      <c r="Z6" s="248"/>
      <c r="AA6" s="248"/>
      <c r="AB6" s="248"/>
      <c r="AC6" s="248"/>
      <c r="AD6" s="248"/>
      <c r="AE6" s="248"/>
      <c r="AF6" s="248"/>
      <c r="AG6" s="248"/>
      <c r="AH6" s="248"/>
      <c r="AI6" s="248"/>
      <c r="AJ6" s="248"/>
      <c r="AK6" s="248"/>
      <c r="AL6" s="248"/>
      <c r="AM6" s="248"/>
      <c r="AN6" s="248"/>
      <c r="AO6" s="248"/>
      <c r="AP6" s="248"/>
      <c r="AQ6" s="248"/>
      <c r="AR6" s="248"/>
      <c r="AS6" s="248"/>
      <c r="AT6" s="248"/>
      <c r="AU6" s="248"/>
      <c r="AV6" s="248"/>
      <c r="AW6" s="248"/>
      <c r="AX6" s="248"/>
      <c r="AY6" s="248"/>
      <c r="AZ6" s="248"/>
      <c r="BA6" s="248"/>
      <c r="BB6" s="248"/>
      <c r="BC6" s="248"/>
      <c r="BD6" s="248"/>
      <c r="BE6" s="248"/>
      <c r="BF6" s="248"/>
      <c r="BG6" s="248"/>
      <c r="BH6" s="248"/>
      <c r="BI6" s="248"/>
      <c r="BJ6" s="248"/>
      <c r="BK6" s="248"/>
      <c r="BL6" s="248"/>
      <c r="BM6" s="248"/>
      <c r="BN6" s="248"/>
      <c r="BO6" s="248"/>
      <c r="BP6" s="248"/>
      <c r="BQ6" s="248"/>
      <c r="BR6" s="248"/>
      <c r="BS6" s="248"/>
      <c r="BT6" s="248"/>
      <c r="BU6" s="248"/>
      <c r="BV6" s="248"/>
      <c r="BW6" s="248"/>
      <c r="BX6" s="248"/>
      <c r="BY6" s="248"/>
      <c r="BZ6" s="248"/>
      <c r="CA6" s="248"/>
      <c r="CB6" s="248"/>
      <c r="CC6" s="248"/>
      <c r="CD6" s="248"/>
      <c r="CE6" s="248"/>
      <c r="CF6" s="248"/>
      <c r="CG6" s="248"/>
      <c r="CH6" s="248"/>
      <c r="CI6" s="248"/>
      <c r="CJ6" s="248"/>
      <c r="CK6" s="248"/>
      <c r="CL6" s="248"/>
      <c r="CM6" s="248"/>
      <c r="CN6" s="248"/>
      <c r="CO6" s="248"/>
      <c r="CP6" s="248"/>
      <c r="CQ6" s="248"/>
      <c r="CR6" s="248"/>
      <c r="CS6" s="248"/>
      <c r="CT6" s="248"/>
      <c r="CU6" s="248"/>
      <c r="CV6" s="248"/>
      <c r="CW6" s="248"/>
      <c r="CX6" s="248"/>
      <c r="CY6" s="248"/>
      <c r="CZ6" s="248"/>
      <c r="DA6" s="248"/>
      <c r="DB6" s="248"/>
      <c r="DC6" s="248"/>
      <c r="DD6" s="248"/>
      <c r="DE6" s="248"/>
      <c r="DF6" s="248"/>
      <c r="DG6" s="248"/>
      <c r="DH6" s="248"/>
      <c r="DI6" s="248"/>
      <c r="DJ6" s="248"/>
      <c r="DK6" s="248"/>
      <c r="DL6" s="248"/>
      <c r="DM6" s="248"/>
      <c r="DN6" s="248"/>
      <c r="DO6" s="248"/>
      <c r="DP6" s="248"/>
      <c r="DQ6" s="248"/>
      <c r="DR6" s="248"/>
      <c r="DS6" s="248"/>
      <c r="DT6" s="248"/>
      <c r="DU6" s="248"/>
      <c r="DV6" s="248"/>
      <c r="DW6" s="248"/>
      <c r="DX6" s="248"/>
      <c r="DY6" s="248"/>
      <c r="DZ6" s="248"/>
      <c r="EA6" s="248"/>
      <c r="EB6" s="248"/>
      <c r="EC6" s="248"/>
      <c r="ED6" s="248"/>
      <c r="EE6" s="248"/>
      <c r="EF6" s="248"/>
      <c r="EG6" s="248"/>
      <c r="EH6" s="248"/>
      <c r="EI6" s="248"/>
      <c r="EJ6" s="248"/>
      <c r="EK6" s="248"/>
      <c r="EL6" s="248"/>
      <c r="EM6" s="248"/>
      <c r="EN6" s="248"/>
      <c r="EO6" s="248"/>
      <c r="EP6" s="248"/>
      <c r="EQ6" s="248"/>
      <c r="ER6" s="248"/>
      <c r="ES6" s="248"/>
      <c r="ET6" s="248"/>
      <c r="EU6" s="248"/>
      <c r="EV6" s="248"/>
      <c r="EW6" s="248"/>
      <c r="EX6" s="248"/>
      <c r="EY6" s="248"/>
      <c r="EZ6" s="248"/>
      <c r="FA6" s="248"/>
      <c r="FB6" s="248"/>
      <c r="FC6" s="248"/>
      <c r="FD6" s="248"/>
      <c r="FE6" s="248"/>
      <c r="FF6" s="248"/>
      <c r="FG6" s="248"/>
      <c r="FH6" s="248"/>
      <c r="FI6" s="248"/>
      <c r="FJ6" s="248"/>
      <c r="FK6" s="248"/>
      <c r="FL6" s="248"/>
      <c r="FM6" s="248"/>
      <c r="FN6" s="248"/>
      <c r="FO6" s="248"/>
      <c r="FP6" s="248"/>
      <c r="FQ6" s="248"/>
      <c r="FR6" s="248"/>
      <c r="FS6" s="248"/>
      <c r="FT6" s="248"/>
      <c r="FU6" s="248"/>
      <c r="FV6" s="248"/>
      <c r="FW6" s="248"/>
      <c r="FX6" s="248"/>
      <c r="FY6" s="248"/>
      <c r="FZ6" s="248"/>
      <c r="GA6" s="248"/>
      <c r="GB6" s="248"/>
      <c r="GC6" s="248"/>
      <c r="GD6" s="248"/>
      <c r="GE6" s="248"/>
      <c r="GF6" s="248"/>
      <c r="GG6" s="248"/>
      <c r="GH6" s="248"/>
      <c r="GI6" s="248"/>
      <c r="GJ6" s="248"/>
      <c r="GK6" s="248"/>
      <c r="GL6" s="248"/>
      <c r="GM6" s="248"/>
      <c r="GN6" s="248"/>
      <c r="GO6" s="248"/>
      <c r="GP6" s="248"/>
      <c r="GQ6" s="248"/>
      <c r="GR6" s="248"/>
      <c r="GS6" s="248"/>
      <c r="GT6" s="248"/>
      <c r="GU6" s="248"/>
      <c r="GV6" s="248"/>
      <c r="GW6" s="248"/>
      <c r="GX6" s="248"/>
      <c r="GY6" s="248"/>
      <c r="GZ6" s="248"/>
      <c r="HA6" s="248"/>
      <c r="HB6" s="248"/>
      <c r="HC6" s="248"/>
      <c r="HD6" s="248"/>
      <c r="HE6" s="248"/>
      <c r="HF6" s="248"/>
      <c r="HG6" s="248"/>
      <c r="HH6" s="248"/>
      <c r="HI6" s="248"/>
      <c r="HJ6" s="248"/>
      <c r="HK6" s="248"/>
      <c r="HL6" s="248"/>
      <c r="HM6" s="248"/>
      <c r="HN6" s="248"/>
      <c r="HO6" s="248"/>
      <c r="HP6" s="248"/>
      <c r="HQ6" s="248"/>
      <c r="HR6" s="248"/>
      <c r="HS6" s="248"/>
      <c r="HT6" s="248"/>
      <c r="HU6" s="248"/>
      <c r="HV6" s="248"/>
      <c r="HW6" s="248"/>
      <c r="HX6" s="248"/>
      <c r="HY6" s="248"/>
      <c r="HZ6" s="248"/>
      <c r="IA6" s="248"/>
      <c r="IB6" s="248"/>
      <c r="IC6" s="248"/>
      <c r="ID6" s="248"/>
      <c r="IE6" s="248"/>
      <c r="IF6" s="248"/>
      <c r="IG6" s="248"/>
      <c r="IH6" s="248"/>
      <c r="II6" s="248"/>
      <c r="IJ6" s="248"/>
      <c r="IK6" s="248"/>
      <c r="IL6" s="248"/>
      <c r="IM6" s="248"/>
      <c r="IN6" s="248"/>
      <c r="IO6" s="248"/>
      <c r="IP6" s="248"/>
      <c r="IQ6" s="248"/>
      <c r="IR6" s="248"/>
      <c r="IS6" s="248"/>
      <c r="IT6" s="248"/>
      <c r="IU6" s="248"/>
      <c r="IV6" s="248"/>
      <c r="IW6" s="248"/>
      <c r="IX6" s="248"/>
      <c r="IY6" s="248"/>
      <c r="IZ6" s="248"/>
      <c r="JA6" s="248"/>
      <c r="JB6" s="248"/>
      <c r="JC6" s="248"/>
      <c r="JD6" s="248"/>
      <c r="JE6" s="248"/>
      <c r="JF6" s="248"/>
      <c r="JG6" s="248"/>
      <c r="JH6" s="248"/>
      <c r="JI6" s="248"/>
      <c r="JJ6" s="248"/>
      <c r="JK6" s="248"/>
      <c r="JL6" s="248"/>
      <c r="JM6" s="248"/>
      <c r="JN6" s="248"/>
      <c r="JO6" s="248"/>
      <c r="JP6" s="248"/>
      <c r="JQ6" s="248"/>
      <c r="JR6" s="248"/>
      <c r="JS6" s="248"/>
    </row>
    <row r="7" spans="1:279" s="252" customFormat="1" ht="38.25" customHeight="1" thickTop="1" thickBot="1" x14ac:dyDescent="0.3">
      <c r="A7" s="506" t="s">
        <v>536</v>
      </c>
      <c r="B7" s="507"/>
      <c r="C7" s="507"/>
      <c r="D7" s="507"/>
      <c r="E7" s="507"/>
      <c r="F7" s="508"/>
      <c r="G7" s="250"/>
      <c r="H7" s="509" t="s">
        <v>537</v>
      </c>
      <c r="I7" s="509"/>
      <c r="J7" s="509"/>
      <c r="K7" s="509" t="s">
        <v>538</v>
      </c>
      <c r="L7" s="509"/>
      <c r="M7" s="509"/>
      <c r="N7" s="510" t="s">
        <v>402</v>
      </c>
      <c r="O7" s="515" t="s">
        <v>539</v>
      </c>
      <c r="P7" s="517" t="s">
        <v>540</v>
      </c>
      <c r="Q7" s="520"/>
      <c r="R7" s="518"/>
      <c r="S7" s="517" t="s">
        <v>541</v>
      </c>
      <c r="T7" s="518"/>
      <c r="U7" s="519" t="s">
        <v>554</v>
      </c>
      <c r="V7" s="251"/>
      <c r="W7" s="251"/>
      <c r="X7" s="251"/>
      <c r="Y7" s="251"/>
      <c r="Z7" s="251"/>
      <c r="AA7" s="251"/>
      <c r="AB7" s="251"/>
      <c r="AC7" s="251"/>
      <c r="AD7" s="251"/>
      <c r="AE7" s="251"/>
      <c r="AF7" s="251"/>
      <c r="AG7" s="251"/>
      <c r="AH7" s="251"/>
      <c r="AI7" s="251"/>
      <c r="AJ7" s="251"/>
      <c r="AK7" s="251"/>
      <c r="AL7" s="251"/>
      <c r="AM7" s="251"/>
      <c r="AN7" s="251"/>
      <c r="AO7" s="251"/>
      <c r="AP7" s="251"/>
      <c r="AQ7" s="251"/>
      <c r="AR7" s="251"/>
      <c r="AS7" s="251"/>
      <c r="AT7" s="251"/>
      <c r="AU7" s="251"/>
      <c r="AV7" s="251"/>
      <c r="AW7" s="251"/>
      <c r="AX7" s="251"/>
      <c r="AY7" s="251"/>
      <c r="AZ7" s="251"/>
      <c r="BA7" s="251"/>
      <c r="BB7" s="251"/>
      <c r="BC7" s="251"/>
      <c r="BD7" s="251"/>
      <c r="BE7" s="251"/>
      <c r="BF7" s="251"/>
      <c r="BG7" s="251"/>
      <c r="BH7" s="251"/>
      <c r="BI7" s="251"/>
      <c r="BJ7" s="251"/>
      <c r="BK7" s="251"/>
      <c r="BL7" s="251"/>
      <c r="BM7" s="251"/>
      <c r="BN7" s="251"/>
      <c r="BO7" s="251"/>
      <c r="BP7" s="251"/>
      <c r="BQ7" s="251"/>
      <c r="BR7" s="251"/>
      <c r="BS7" s="251"/>
      <c r="BT7" s="251"/>
      <c r="BU7" s="251"/>
      <c r="BV7" s="251"/>
      <c r="BW7" s="251"/>
      <c r="BX7" s="251"/>
      <c r="BY7" s="251"/>
      <c r="BZ7" s="251"/>
      <c r="CA7" s="251"/>
      <c r="CB7" s="251"/>
      <c r="CC7" s="251"/>
      <c r="CD7" s="251"/>
      <c r="CE7" s="251"/>
      <c r="CF7" s="251"/>
      <c r="CG7" s="251"/>
      <c r="CH7" s="251"/>
      <c r="CI7" s="251"/>
      <c r="CJ7" s="251"/>
      <c r="CK7" s="251"/>
      <c r="CL7" s="251"/>
      <c r="CM7" s="251"/>
      <c r="CN7" s="251"/>
      <c r="CO7" s="251"/>
      <c r="CP7" s="251"/>
      <c r="CQ7" s="251"/>
      <c r="CR7" s="251"/>
      <c r="CS7" s="251"/>
      <c r="CT7" s="251"/>
      <c r="CU7" s="251"/>
      <c r="CV7" s="251"/>
      <c r="CW7" s="251"/>
      <c r="CX7" s="251"/>
      <c r="CY7" s="251"/>
      <c r="CZ7" s="251"/>
      <c r="DA7" s="251"/>
      <c r="DB7" s="251"/>
      <c r="DC7" s="251"/>
      <c r="DD7" s="251"/>
      <c r="DE7" s="251"/>
      <c r="DF7" s="251"/>
      <c r="DG7" s="251"/>
      <c r="DH7" s="251"/>
      <c r="DI7" s="251"/>
      <c r="DJ7" s="251"/>
      <c r="DK7" s="251"/>
      <c r="DL7" s="251"/>
      <c r="DM7" s="251"/>
      <c r="DN7" s="251"/>
      <c r="DO7" s="251"/>
      <c r="DP7" s="251"/>
      <c r="DQ7" s="251"/>
      <c r="DR7" s="251"/>
      <c r="DS7" s="251"/>
      <c r="DT7" s="251"/>
      <c r="DU7" s="251"/>
      <c r="DV7" s="251"/>
      <c r="DW7" s="251"/>
      <c r="DX7" s="251"/>
      <c r="DY7" s="251"/>
      <c r="DZ7" s="251"/>
      <c r="EA7" s="251"/>
      <c r="EB7" s="251"/>
      <c r="EC7" s="251"/>
      <c r="ED7" s="251"/>
      <c r="EE7" s="251"/>
      <c r="EF7" s="251"/>
      <c r="EG7" s="251"/>
      <c r="EH7" s="251"/>
      <c r="EI7" s="251"/>
      <c r="EJ7" s="251"/>
      <c r="EK7" s="251"/>
      <c r="EL7" s="251"/>
      <c r="EM7" s="251"/>
      <c r="EN7" s="251"/>
      <c r="EO7" s="251"/>
      <c r="EP7" s="251"/>
      <c r="EQ7" s="251"/>
      <c r="ER7" s="251"/>
      <c r="ES7" s="251"/>
      <c r="ET7" s="251"/>
      <c r="EU7" s="251"/>
      <c r="EV7" s="251"/>
      <c r="EW7" s="251"/>
      <c r="EX7" s="251"/>
      <c r="EY7" s="251"/>
      <c r="EZ7" s="251"/>
      <c r="FA7" s="251"/>
      <c r="FB7" s="251"/>
      <c r="FC7" s="251"/>
      <c r="FD7" s="251"/>
      <c r="FE7" s="251"/>
      <c r="FF7" s="251"/>
      <c r="FG7" s="251"/>
      <c r="FH7" s="251"/>
      <c r="FI7" s="251"/>
      <c r="FJ7" s="251"/>
      <c r="FK7" s="251"/>
      <c r="FL7" s="251"/>
      <c r="FM7" s="251"/>
      <c r="FN7" s="251"/>
      <c r="FO7" s="251"/>
      <c r="FP7" s="251"/>
      <c r="FQ7" s="251"/>
      <c r="FR7" s="251"/>
      <c r="FS7" s="251"/>
      <c r="FT7" s="251"/>
      <c r="FU7" s="251"/>
    </row>
    <row r="8" spans="1:279" s="260" customFormat="1" ht="81" customHeight="1" thickTop="1" thickBot="1" x14ac:dyDescent="0.3">
      <c r="A8" s="253" t="s">
        <v>244</v>
      </c>
      <c r="B8" s="253" t="s">
        <v>557</v>
      </c>
      <c r="C8" s="254" t="s">
        <v>8</v>
      </c>
      <c r="D8" s="255" t="s">
        <v>543</v>
      </c>
      <c r="E8" s="269" t="s">
        <v>10</v>
      </c>
      <c r="F8" s="269" t="s">
        <v>11</v>
      </c>
      <c r="G8" s="269" t="s">
        <v>12</v>
      </c>
      <c r="H8" s="257" t="s">
        <v>544</v>
      </c>
      <c r="I8" s="257" t="s">
        <v>38</v>
      </c>
      <c r="J8" s="257" t="s">
        <v>545</v>
      </c>
      <c r="K8" s="257" t="s">
        <v>544</v>
      </c>
      <c r="L8" s="257" t="s">
        <v>546</v>
      </c>
      <c r="M8" s="257" t="s">
        <v>545</v>
      </c>
      <c r="N8" s="510"/>
      <c r="O8" s="516"/>
      <c r="P8" s="258" t="s">
        <v>547</v>
      </c>
      <c r="Q8" s="258" t="s">
        <v>548</v>
      </c>
      <c r="R8" s="258" t="s">
        <v>596</v>
      </c>
      <c r="S8" s="258" t="s">
        <v>549</v>
      </c>
      <c r="T8" s="258" t="s">
        <v>550</v>
      </c>
      <c r="U8" s="519"/>
      <c r="V8" s="259"/>
      <c r="W8" s="259"/>
      <c r="X8" s="259"/>
      <c r="Y8" s="259"/>
      <c r="Z8" s="259"/>
      <c r="AA8" s="259"/>
      <c r="AB8" s="259"/>
      <c r="AC8" s="259"/>
      <c r="AD8" s="259"/>
      <c r="AE8" s="259"/>
      <c r="AF8" s="259"/>
      <c r="AG8" s="259"/>
      <c r="AH8" s="259"/>
      <c r="AI8" s="259"/>
      <c r="AJ8" s="259"/>
      <c r="AK8" s="259"/>
      <c r="AL8" s="259"/>
      <c r="AM8" s="259"/>
      <c r="AN8" s="259"/>
      <c r="AO8" s="259"/>
      <c r="AP8" s="259"/>
      <c r="AQ8" s="259"/>
      <c r="AR8" s="259"/>
      <c r="AS8" s="259"/>
      <c r="AT8" s="259"/>
      <c r="AU8" s="259"/>
      <c r="AV8" s="259"/>
      <c r="AW8" s="259"/>
      <c r="AX8" s="259"/>
      <c r="AY8" s="259"/>
      <c r="AZ8" s="259"/>
      <c r="BA8" s="259"/>
      <c r="BB8" s="259"/>
      <c r="BC8" s="259"/>
      <c r="BD8" s="259"/>
      <c r="BE8" s="259"/>
      <c r="BF8" s="259"/>
      <c r="BG8" s="259"/>
      <c r="BH8" s="259"/>
      <c r="BI8" s="259"/>
      <c r="BJ8" s="259"/>
      <c r="BK8" s="259"/>
      <c r="BL8" s="259"/>
      <c r="BM8" s="259"/>
      <c r="BN8" s="259"/>
      <c r="BO8" s="259"/>
      <c r="BP8" s="259"/>
      <c r="BQ8" s="259"/>
      <c r="BR8" s="259"/>
      <c r="BS8" s="259"/>
      <c r="BT8" s="259"/>
      <c r="BU8" s="259"/>
      <c r="BV8" s="259"/>
      <c r="BW8" s="259"/>
      <c r="BX8" s="259"/>
      <c r="BY8" s="259"/>
      <c r="BZ8" s="259"/>
      <c r="CA8" s="259"/>
      <c r="CB8" s="259"/>
      <c r="CC8" s="259"/>
      <c r="CD8" s="259"/>
      <c r="CE8" s="259"/>
      <c r="CF8" s="259"/>
      <c r="CG8" s="259"/>
      <c r="CH8" s="259"/>
      <c r="CI8" s="259"/>
      <c r="CJ8" s="259"/>
      <c r="CK8" s="259"/>
      <c r="CL8" s="259"/>
      <c r="CM8" s="259"/>
      <c r="CN8" s="259"/>
      <c r="CO8" s="259"/>
      <c r="CP8" s="259"/>
      <c r="CQ8" s="259"/>
      <c r="CR8" s="259"/>
      <c r="CS8" s="259"/>
      <c r="CT8" s="259"/>
      <c r="CU8" s="259"/>
      <c r="CV8" s="259"/>
      <c r="CW8" s="259"/>
      <c r="CX8" s="259"/>
      <c r="CY8" s="259"/>
      <c r="CZ8" s="259"/>
      <c r="DA8" s="259"/>
      <c r="DB8" s="259"/>
      <c r="DC8" s="259"/>
      <c r="DD8" s="259"/>
      <c r="DE8" s="259"/>
      <c r="DF8" s="259"/>
      <c r="DG8" s="259"/>
      <c r="DH8" s="259"/>
      <c r="DI8" s="259"/>
      <c r="DJ8" s="259"/>
      <c r="DK8" s="259"/>
      <c r="DL8" s="259"/>
      <c r="DM8" s="259"/>
      <c r="DN8" s="259"/>
      <c r="DO8" s="259"/>
      <c r="DP8" s="259"/>
      <c r="DQ8" s="259"/>
      <c r="DR8" s="259"/>
      <c r="DS8" s="259"/>
      <c r="DT8" s="259"/>
      <c r="DU8" s="259"/>
      <c r="DV8" s="259"/>
      <c r="DW8" s="259"/>
      <c r="DX8" s="259"/>
      <c r="DY8" s="259"/>
      <c r="DZ8" s="259"/>
      <c r="EA8" s="259"/>
      <c r="EB8" s="259"/>
      <c r="EC8" s="259"/>
      <c r="ED8" s="259"/>
      <c r="EE8" s="259"/>
      <c r="EF8" s="259"/>
      <c r="EG8" s="259"/>
      <c r="EH8" s="259"/>
      <c r="EI8" s="259"/>
      <c r="EJ8" s="259"/>
      <c r="EK8" s="259"/>
      <c r="EL8" s="259"/>
      <c r="EM8" s="259"/>
      <c r="EN8" s="259"/>
      <c r="EO8" s="259"/>
      <c r="EP8" s="259"/>
      <c r="EQ8" s="259"/>
      <c r="ER8" s="259"/>
      <c r="ES8" s="259"/>
      <c r="ET8" s="259"/>
      <c r="EU8" s="259"/>
      <c r="EV8" s="259"/>
      <c r="EW8" s="259"/>
      <c r="EX8" s="259"/>
      <c r="EY8" s="259"/>
      <c r="EZ8" s="259"/>
      <c r="FA8" s="259"/>
      <c r="FB8" s="259"/>
      <c r="FC8" s="259"/>
      <c r="FD8" s="259"/>
      <c r="FE8" s="259"/>
      <c r="FF8" s="259"/>
      <c r="FG8" s="259"/>
      <c r="FH8" s="259"/>
      <c r="FI8" s="259"/>
      <c r="FJ8" s="259"/>
      <c r="FK8" s="259"/>
      <c r="FL8" s="259"/>
      <c r="FM8" s="259"/>
      <c r="FN8" s="259"/>
      <c r="FO8" s="259"/>
      <c r="FP8" s="259"/>
      <c r="FQ8" s="259"/>
      <c r="FR8" s="259"/>
      <c r="FS8" s="259"/>
      <c r="FT8" s="259"/>
      <c r="FU8" s="259"/>
    </row>
    <row r="9" spans="1:279" s="261" customFormat="1" ht="10.5" customHeight="1" thickTop="1" thickBot="1" x14ac:dyDescent="0.3">
      <c r="A9" s="504"/>
      <c r="B9" s="505"/>
      <c r="C9" s="505"/>
      <c r="D9" s="505"/>
      <c r="E9" s="505"/>
      <c r="F9" s="505"/>
      <c r="G9" s="505"/>
      <c r="H9" s="505"/>
      <c r="I9" s="505"/>
      <c r="J9" s="505"/>
      <c r="K9" s="505"/>
      <c r="L9" s="505"/>
      <c r="M9" s="505"/>
      <c r="N9" s="505"/>
      <c r="U9" s="262"/>
      <c r="V9" s="263"/>
      <c r="W9" s="263"/>
      <c r="X9" s="263"/>
      <c r="Y9" s="263"/>
      <c r="Z9" s="263"/>
      <c r="AA9" s="263"/>
      <c r="AB9" s="263"/>
      <c r="AC9" s="263"/>
      <c r="AD9" s="263"/>
      <c r="AE9" s="263"/>
      <c r="AF9" s="263"/>
      <c r="AG9" s="263"/>
      <c r="AH9" s="263"/>
      <c r="AI9" s="263"/>
      <c r="AJ9" s="263"/>
      <c r="AK9" s="263"/>
      <c r="AL9" s="263"/>
      <c r="AM9" s="263"/>
      <c r="AN9" s="263"/>
      <c r="AO9" s="263"/>
      <c r="AP9" s="263"/>
      <c r="AQ9" s="263"/>
      <c r="AR9" s="263"/>
      <c r="AS9" s="263"/>
      <c r="AT9" s="263"/>
      <c r="AU9" s="263"/>
      <c r="AV9" s="263"/>
      <c r="AW9" s="263"/>
      <c r="AX9" s="263"/>
      <c r="AY9" s="263"/>
      <c r="AZ9" s="263"/>
      <c r="BA9" s="263"/>
      <c r="BB9" s="263"/>
      <c r="BC9" s="263"/>
      <c r="BD9" s="263"/>
      <c r="BE9" s="263"/>
      <c r="BF9" s="263"/>
      <c r="BG9" s="263"/>
      <c r="BH9" s="263"/>
      <c r="BI9" s="263"/>
      <c r="BJ9" s="263"/>
      <c r="BK9" s="263"/>
      <c r="BL9" s="263"/>
      <c r="BM9" s="263"/>
      <c r="BN9" s="263"/>
      <c r="BO9" s="263"/>
      <c r="BP9" s="263"/>
      <c r="BQ9" s="263"/>
      <c r="BR9" s="263"/>
      <c r="BS9" s="263"/>
      <c r="BT9" s="263"/>
      <c r="BU9" s="263"/>
      <c r="BV9" s="263"/>
      <c r="BW9" s="263"/>
      <c r="BX9" s="263"/>
      <c r="BY9" s="263"/>
      <c r="BZ9" s="263"/>
      <c r="CA9" s="263"/>
      <c r="CB9" s="263"/>
      <c r="CC9" s="263"/>
      <c r="CD9" s="263"/>
      <c r="CE9" s="263"/>
      <c r="CF9" s="263"/>
      <c r="CG9" s="263"/>
      <c r="CH9" s="263"/>
      <c r="CI9" s="263"/>
      <c r="CJ9" s="263"/>
      <c r="CK9" s="263"/>
      <c r="CL9" s="263"/>
      <c r="CM9" s="263"/>
      <c r="CN9" s="263"/>
      <c r="CO9" s="263"/>
      <c r="CP9" s="263"/>
      <c r="CQ9" s="263"/>
      <c r="CR9" s="263"/>
      <c r="CS9" s="263"/>
      <c r="CT9" s="263"/>
      <c r="CU9" s="263"/>
      <c r="CV9" s="263"/>
      <c r="CW9" s="263"/>
      <c r="CX9" s="263"/>
      <c r="CY9" s="263"/>
      <c r="CZ9" s="263"/>
      <c r="DA9" s="263"/>
      <c r="DB9" s="263"/>
      <c r="DC9" s="263"/>
      <c r="DD9" s="263"/>
      <c r="DE9" s="263"/>
      <c r="DF9" s="263"/>
      <c r="DG9" s="263"/>
      <c r="DH9" s="263"/>
      <c r="DI9" s="263"/>
      <c r="DJ9" s="263"/>
      <c r="DK9" s="263"/>
      <c r="DL9" s="263"/>
      <c r="DM9" s="263"/>
      <c r="DN9" s="263"/>
      <c r="DO9" s="263"/>
      <c r="DP9" s="263"/>
      <c r="DQ9" s="263"/>
      <c r="DR9" s="263"/>
      <c r="DS9" s="263"/>
      <c r="DT9" s="263"/>
      <c r="DU9" s="263"/>
      <c r="DV9" s="263"/>
      <c r="DW9" s="263"/>
      <c r="DX9" s="263"/>
      <c r="DY9" s="263"/>
      <c r="DZ9" s="263"/>
      <c r="EA9" s="263"/>
      <c r="EB9" s="263"/>
      <c r="EC9" s="263"/>
      <c r="ED9" s="263"/>
      <c r="EE9" s="263"/>
      <c r="EF9" s="263"/>
      <c r="EG9" s="263"/>
      <c r="EH9" s="263"/>
      <c r="EI9" s="263"/>
      <c r="EJ9" s="263"/>
      <c r="EK9" s="263"/>
      <c r="EL9" s="263"/>
      <c r="EM9" s="263"/>
      <c r="EN9" s="263"/>
      <c r="EO9" s="263"/>
      <c r="EP9" s="263"/>
      <c r="EQ9" s="263"/>
      <c r="ER9" s="263"/>
      <c r="ES9" s="263"/>
      <c r="ET9" s="263"/>
      <c r="EU9" s="263"/>
      <c r="EV9" s="263"/>
      <c r="EW9" s="263"/>
      <c r="EX9" s="263"/>
      <c r="EY9" s="263"/>
      <c r="EZ9" s="263"/>
      <c r="FA9" s="263"/>
      <c r="FB9" s="263"/>
      <c r="FC9" s="263"/>
      <c r="FD9" s="263"/>
      <c r="FE9" s="263"/>
      <c r="FF9" s="263"/>
      <c r="FG9" s="263"/>
      <c r="FH9" s="263"/>
      <c r="FI9" s="263"/>
      <c r="FJ9" s="263"/>
      <c r="FK9" s="263"/>
      <c r="FL9" s="263"/>
      <c r="FM9" s="263"/>
      <c r="FN9" s="263"/>
      <c r="FO9" s="263"/>
      <c r="FP9" s="263"/>
      <c r="FQ9" s="263"/>
      <c r="FR9" s="263"/>
      <c r="FS9" s="263"/>
      <c r="FT9" s="263"/>
      <c r="FU9" s="263"/>
    </row>
    <row r="10" spans="1:279" s="264" customFormat="1" ht="15" customHeight="1" x14ac:dyDescent="0.2">
      <c r="A10" s="492">
        <f>'Mapa Final'!A10</f>
        <v>1</v>
      </c>
      <c r="B10" s="480" t="str">
        <f>'Mapa Final'!B10</f>
        <v>Vencimiento de Términos</v>
      </c>
      <c r="C10" s="480" t="str">
        <f>'Mapa Final'!C10</f>
        <v>Vulneración de los derechos fundamentales de los ciudadanos</v>
      </c>
      <c r="D10" s="480" t="str">
        <f>'Mapa Final'!D10</f>
        <v>1. Falta de implementación de modelos operativos de preparación de audiencias (MOPA's) y guías de realización de audiencias para reducir el tiempo de las diligencias.
2.Insuficiencia de personal para la carga laboral presentada.
3.Incremento de solicitudes vía correo electrónico, reparto de demandas y solicitudes judiciales.
4.Demora en la entrega del reparto por parte de la Oficina de Apoyo
5.Afectación del orden público, genera mayor demanda y congestión de la justicia.</v>
      </c>
      <c r="E10" s="495" t="str">
        <f>'Mapa Final'!E10</f>
        <v xml:space="preserve"> Actuaciones procesales después del vencimiento de los términos legales  </v>
      </c>
      <c r="F10" s="495" t="str">
        <f>'Mapa Final'!F10</f>
        <v xml:space="preserve">Posibilidad de vulneración de los derechos fundamentales de los ciudadanos  debido a las  actuaciones procesales después del vencimiento de los términos legales  </v>
      </c>
      <c r="G10" s="495" t="str">
        <f>'Mapa Final'!G10</f>
        <v>Usuarios, productos y prácticas organizacionales</v>
      </c>
      <c r="H10" s="498" t="str">
        <f>'Mapa Final'!I10</f>
        <v>Alta</v>
      </c>
      <c r="I10" s="501" t="str">
        <f>'Mapa Final'!L10</f>
        <v>Mayor</v>
      </c>
      <c r="J10" s="483" t="str">
        <f>'Mapa Final'!N10</f>
        <v xml:space="preserve">Alto </v>
      </c>
      <c r="K10" s="486" t="str">
        <f>'Mapa Final'!AA10</f>
        <v>Media</v>
      </c>
      <c r="L10" s="486" t="str">
        <f>'Mapa Final'!AE10</f>
        <v>Mayor</v>
      </c>
      <c r="M10" s="489" t="str">
        <f>'Mapa Final'!AG10</f>
        <v xml:space="preserve">Alto </v>
      </c>
      <c r="N10" s="486" t="str">
        <f>'Mapa Final'!AH10</f>
        <v>Evitar</v>
      </c>
      <c r="O10" s="477"/>
      <c r="P10" s="477"/>
      <c r="Q10" s="477"/>
      <c r="R10" s="477"/>
      <c r="S10" s="477" t="s">
        <v>597</v>
      </c>
      <c r="T10" s="477"/>
      <c r="U10" s="477"/>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c r="FU10" s="35"/>
    </row>
    <row r="11" spans="1:279" s="264" customFormat="1" ht="13.5" customHeight="1" x14ac:dyDescent="0.2">
      <c r="A11" s="493"/>
      <c r="B11" s="481"/>
      <c r="C11" s="481"/>
      <c r="D11" s="481"/>
      <c r="E11" s="496"/>
      <c r="F11" s="496"/>
      <c r="G11" s="496"/>
      <c r="H11" s="499"/>
      <c r="I11" s="502"/>
      <c r="J11" s="484"/>
      <c r="K11" s="487"/>
      <c r="L11" s="487"/>
      <c r="M11" s="490"/>
      <c r="N11" s="487"/>
      <c r="O11" s="478"/>
      <c r="P11" s="478"/>
      <c r="Q11" s="478"/>
      <c r="R11" s="478"/>
      <c r="S11" s="478"/>
      <c r="T11" s="478"/>
      <c r="U11" s="478"/>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c r="FU11" s="35"/>
    </row>
    <row r="12" spans="1:279" s="264" customFormat="1" ht="13.5" customHeight="1" x14ac:dyDescent="0.2">
      <c r="A12" s="493"/>
      <c r="B12" s="481"/>
      <c r="C12" s="481"/>
      <c r="D12" s="481"/>
      <c r="E12" s="496"/>
      <c r="F12" s="496"/>
      <c r="G12" s="496"/>
      <c r="H12" s="499"/>
      <c r="I12" s="502"/>
      <c r="J12" s="484"/>
      <c r="K12" s="487"/>
      <c r="L12" s="487"/>
      <c r="M12" s="490"/>
      <c r="N12" s="487"/>
      <c r="O12" s="478"/>
      <c r="P12" s="478"/>
      <c r="Q12" s="478"/>
      <c r="R12" s="478"/>
      <c r="S12" s="478"/>
      <c r="T12" s="478"/>
      <c r="U12" s="478"/>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c r="FU12" s="35"/>
    </row>
    <row r="13" spans="1:279" s="264" customFormat="1" ht="13.5" customHeight="1" x14ac:dyDescent="0.2">
      <c r="A13" s="493"/>
      <c r="B13" s="481"/>
      <c r="C13" s="481"/>
      <c r="D13" s="481"/>
      <c r="E13" s="496"/>
      <c r="F13" s="496"/>
      <c r="G13" s="496"/>
      <c r="H13" s="499"/>
      <c r="I13" s="502"/>
      <c r="J13" s="484"/>
      <c r="K13" s="487"/>
      <c r="L13" s="487"/>
      <c r="M13" s="490"/>
      <c r="N13" s="487"/>
      <c r="O13" s="478"/>
      <c r="P13" s="478"/>
      <c r="Q13" s="478"/>
      <c r="R13" s="478"/>
      <c r="S13" s="478"/>
      <c r="T13" s="478"/>
      <c r="U13" s="478"/>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c r="FU13" s="35"/>
    </row>
    <row r="14" spans="1:279" s="264" customFormat="1" ht="238.5" customHeight="1" thickBot="1" x14ac:dyDescent="0.25">
      <c r="A14" s="494"/>
      <c r="B14" s="482"/>
      <c r="C14" s="482"/>
      <c r="D14" s="482"/>
      <c r="E14" s="497"/>
      <c r="F14" s="497"/>
      <c r="G14" s="497"/>
      <c r="H14" s="500"/>
      <c r="I14" s="503"/>
      <c r="J14" s="485"/>
      <c r="K14" s="488"/>
      <c r="L14" s="488"/>
      <c r="M14" s="491"/>
      <c r="N14" s="488"/>
      <c r="O14" s="479"/>
      <c r="P14" s="479"/>
      <c r="Q14" s="479"/>
      <c r="R14" s="479"/>
      <c r="S14" s="479"/>
      <c r="T14" s="479"/>
      <c r="U14" s="479"/>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c r="FU14" s="35"/>
    </row>
    <row r="15" spans="1:279" s="264" customFormat="1" ht="15" customHeight="1" x14ac:dyDescent="0.2">
      <c r="A15" s="492">
        <f>'Mapa Final'!A15</f>
        <v>2</v>
      </c>
      <c r="B15" s="480" t="str">
        <f>'Mapa Final'!B15</f>
        <v>Suspensión o no realización de las Audiencias Programadas</v>
      </c>
      <c r="C15" s="480" t="str">
        <f>'Mapa Final'!C15</f>
        <v>Vulneración de los derechos fundamentales de los ciudadanos</v>
      </c>
      <c r="D15" s="480" t="str">
        <f>'Mapa Final'!D15</f>
        <v xml:space="preserve">1.Falta de herramientas tecnológicas que permitan el buen desarrollo de la audiencia (Sistema de Grabación, Software, Hardware, microfonos, diademas entre otros)
2.Programación de audiencias sin tener en cuenta tiempos de duración para su realización.
3.Falta de comunicación oportuna o errores en la notificación a las partes interesadas externas
4.Carencia de internet y  conectividad adecuada para los  equipos en las sedes judiciales y salas de audiencias.
5.Desactualización de la información suministrada por el usuario para la debida citación.
</v>
      </c>
      <c r="E15" s="495" t="str">
        <f>'Mapa Final'!E15</f>
        <v>Incumplimiento en la realización de las audiencias programadas</v>
      </c>
      <c r="F15" s="495" t="str">
        <f>'Mapa Final'!F15</f>
        <v>Posibilidad de vulneración de los derechos fundamentales de los ciudadanos  debido al Incumplimiento en la realización de las audiencias programadas</v>
      </c>
      <c r="G15" s="495" t="str">
        <f>'Mapa Final'!G15</f>
        <v>Usuarios, productos y prácticas organizacionales</v>
      </c>
      <c r="H15" s="498" t="str">
        <f>'Mapa Final'!I15</f>
        <v>Muy Alta</v>
      </c>
      <c r="I15" s="501" t="str">
        <f>'Mapa Final'!L15</f>
        <v>Mayor</v>
      </c>
      <c r="J15" s="483" t="str">
        <f>'Mapa Final'!N15</f>
        <v xml:space="preserve">Alto </v>
      </c>
      <c r="K15" s="486" t="str">
        <f>'Mapa Final'!AA15</f>
        <v>Media</v>
      </c>
      <c r="L15" s="486" t="str">
        <f>'Mapa Final'!AE15</f>
        <v>Mayor</v>
      </c>
      <c r="M15" s="489" t="str">
        <f>'Mapa Final'!AG15</f>
        <v xml:space="preserve">Alto </v>
      </c>
      <c r="N15" s="486" t="str">
        <f>'Mapa Final'!AH15</f>
        <v>Evitar</v>
      </c>
      <c r="O15" s="477"/>
      <c r="P15" s="477"/>
      <c r="Q15" s="477"/>
      <c r="R15" s="477"/>
      <c r="S15" s="477"/>
      <c r="T15" s="477"/>
      <c r="U15" s="477"/>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c r="FU15" s="35"/>
    </row>
    <row r="16" spans="1:279" s="264" customFormat="1" ht="13.5" customHeight="1" x14ac:dyDescent="0.2">
      <c r="A16" s="493"/>
      <c r="B16" s="481"/>
      <c r="C16" s="481"/>
      <c r="D16" s="481"/>
      <c r="E16" s="496"/>
      <c r="F16" s="496"/>
      <c r="G16" s="496"/>
      <c r="H16" s="499"/>
      <c r="I16" s="502"/>
      <c r="J16" s="484"/>
      <c r="K16" s="487"/>
      <c r="L16" s="487"/>
      <c r="M16" s="490"/>
      <c r="N16" s="487"/>
      <c r="O16" s="478"/>
      <c r="P16" s="478"/>
      <c r="Q16" s="478"/>
      <c r="R16" s="478"/>
      <c r="S16" s="478"/>
      <c r="T16" s="478"/>
      <c r="U16" s="478"/>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c r="FU16" s="35"/>
    </row>
    <row r="17" spans="1:177" s="264" customFormat="1" ht="13.5" customHeight="1" x14ac:dyDescent="0.2">
      <c r="A17" s="493"/>
      <c r="B17" s="481"/>
      <c r="C17" s="481"/>
      <c r="D17" s="481"/>
      <c r="E17" s="496"/>
      <c r="F17" s="496"/>
      <c r="G17" s="496"/>
      <c r="H17" s="499"/>
      <c r="I17" s="502"/>
      <c r="J17" s="484"/>
      <c r="K17" s="487"/>
      <c r="L17" s="487"/>
      <c r="M17" s="490"/>
      <c r="N17" s="487"/>
      <c r="O17" s="478"/>
      <c r="P17" s="478"/>
      <c r="Q17" s="478"/>
      <c r="R17" s="478"/>
      <c r="S17" s="478"/>
      <c r="T17" s="478"/>
      <c r="U17" s="478"/>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c r="FU17" s="35"/>
    </row>
    <row r="18" spans="1:177" s="264" customFormat="1" ht="13.5" customHeight="1" x14ac:dyDescent="0.2">
      <c r="A18" s="493"/>
      <c r="B18" s="481"/>
      <c r="C18" s="481"/>
      <c r="D18" s="481"/>
      <c r="E18" s="496"/>
      <c r="F18" s="496"/>
      <c r="G18" s="496"/>
      <c r="H18" s="499"/>
      <c r="I18" s="502"/>
      <c r="J18" s="484"/>
      <c r="K18" s="487"/>
      <c r="L18" s="487"/>
      <c r="M18" s="490"/>
      <c r="N18" s="487"/>
      <c r="O18" s="478"/>
      <c r="P18" s="478"/>
      <c r="Q18" s="478"/>
      <c r="R18" s="478"/>
      <c r="S18" s="478"/>
      <c r="T18" s="478"/>
      <c r="U18" s="478"/>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c r="FU18" s="35"/>
    </row>
    <row r="19" spans="1:177" s="264" customFormat="1" ht="255.75" customHeight="1" thickBot="1" x14ac:dyDescent="0.25">
      <c r="A19" s="494"/>
      <c r="B19" s="482"/>
      <c r="C19" s="482"/>
      <c r="D19" s="482"/>
      <c r="E19" s="497"/>
      <c r="F19" s="497"/>
      <c r="G19" s="497"/>
      <c r="H19" s="500"/>
      <c r="I19" s="503"/>
      <c r="J19" s="485"/>
      <c r="K19" s="488"/>
      <c r="L19" s="488"/>
      <c r="M19" s="491"/>
      <c r="N19" s="488"/>
      <c r="O19" s="479"/>
      <c r="P19" s="479"/>
      <c r="Q19" s="479"/>
      <c r="R19" s="479"/>
      <c r="S19" s="479"/>
      <c r="T19" s="479"/>
      <c r="U19" s="479"/>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c r="FU19" s="35"/>
    </row>
    <row r="20" spans="1:177" ht="15" customHeight="1" x14ac:dyDescent="0.25">
      <c r="A20" s="492">
        <f>'Mapa Final'!A20</f>
        <v>3</v>
      </c>
      <c r="B20" s="480" t="str">
        <f>'Mapa Final'!B20</f>
        <v>Incumplimiento de los objetivos y metas trazadas para el cumplimiento de los términos legales.</v>
      </c>
      <c r="C20" s="480" t="str">
        <f>'Mapa Final'!C20</f>
        <v>Incumplimiento de las metas establecidas</v>
      </c>
      <c r="D20" s="480" t="str">
        <f>'Mapa Final'!D20</f>
        <v xml:space="preserve">1.Imprecisión al establecer lineamientos de planeaciòn  para el desarrollo de las tareas propias del despacho.
2.Deficiencia en las competencias necesarias del personal del despacho. 
3.Insuficiencia de equipos y soporte tecnológicos para el trabajo presencial y  virtual.
4.Complejidad de los procesos judiciales.
5.Insuficiencia de personal para la carga laboral presentada.
</v>
      </c>
      <c r="E20" s="495" t="str">
        <f>'Mapa Final'!E20</f>
        <v>Alto de volumen  de los trámites procesales</v>
      </c>
      <c r="F20" s="495" t="str">
        <f>'Mapa Final'!F20</f>
        <v>Posibilidad de Incumplimiento de las metas establecidas debido al alto de volumen  de trámites procesales</v>
      </c>
      <c r="G20" s="495" t="str">
        <f>'Mapa Final'!G20</f>
        <v>Usuarios, productos y prácticas organizacionales</v>
      </c>
      <c r="H20" s="498" t="str">
        <f>'Mapa Final'!I20</f>
        <v>Muy Alta</v>
      </c>
      <c r="I20" s="501" t="str">
        <f>'Mapa Final'!L20</f>
        <v>Moderado</v>
      </c>
      <c r="J20" s="483" t="str">
        <f>'Mapa Final'!N20</f>
        <v xml:space="preserve">Alto </v>
      </c>
      <c r="K20" s="486" t="str">
        <f>'Mapa Final'!AA20</f>
        <v>Media</v>
      </c>
      <c r="L20" s="486" t="str">
        <f>'Mapa Final'!AE20</f>
        <v>Moderado</v>
      </c>
      <c r="M20" s="489" t="str">
        <f>'Mapa Final'!AG20</f>
        <v>Moderado</v>
      </c>
      <c r="N20" s="486" t="str">
        <f>'Mapa Final'!AH20</f>
        <v>Reducir(mitigar)</v>
      </c>
      <c r="O20" s="477"/>
      <c r="P20" s="477"/>
      <c r="Q20" s="477"/>
      <c r="R20" s="477"/>
      <c r="S20" s="477"/>
      <c r="T20" s="477"/>
      <c r="U20" s="477"/>
      <c r="V20" s="35"/>
      <c r="W20" s="35"/>
    </row>
    <row r="21" spans="1:177" x14ac:dyDescent="0.25">
      <c r="A21" s="493"/>
      <c r="B21" s="481"/>
      <c r="C21" s="481"/>
      <c r="D21" s="481"/>
      <c r="E21" s="496"/>
      <c r="F21" s="496"/>
      <c r="G21" s="496"/>
      <c r="H21" s="499"/>
      <c r="I21" s="502"/>
      <c r="J21" s="484"/>
      <c r="K21" s="487"/>
      <c r="L21" s="487"/>
      <c r="M21" s="490"/>
      <c r="N21" s="487"/>
      <c r="O21" s="478"/>
      <c r="P21" s="478"/>
      <c r="Q21" s="478"/>
      <c r="R21" s="478"/>
      <c r="S21" s="478"/>
      <c r="T21" s="478"/>
      <c r="U21" s="478"/>
      <c r="V21" s="35"/>
      <c r="W21" s="35"/>
    </row>
    <row r="22" spans="1:177" x14ac:dyDescent="0.25">
      <c r="A22" s="493"/>
      <c r="B22" s="481"/>
      <c r="C22" s="481"/>
      <c r="D22" s="481"/>
      <c r="E22" s="496"/>
      <c r="F22" s="496"/>
      <c r="G22" s="496"/>
      <c r="H22" s="499"/>
      <c r="I22" s="502"/>
      <c r="J22" s="484"/>
      <c r="K22" s="487"/>
      <c r="L22" s="487"/>
      <c r="M22" s="490"/>
      <c r="N22" s="487"/>
      <c r="O22" s="478"/>
      <c r="P22" s="478"/>
      <c r="Q22" s="478"/>
      <c r="R22" s="478"/>
      <c r="S22" s="478"/>
      <c r="T22" s="478"/>
      <c r="U22" s="478"/>
      <c r="V22" s="35"/>
      <c r="W22" s="35"/>
    </row>
    <row r="23" spans="1:177" x14ac:dyDescent="0.25">
      <c r="A23" s="493"/>
      <c r="B23" s="481"/>
      <c r="C23" s="481"/>
      <c r="D23" s="481"/>
      <c r="E23" s="496"/>
      <c r="F23" s="496"/>
      <c r="G23" s="496"/>
      <c r="H23" s="499"/>
      <c r="I23" s="502"/>
      <c r="J23" s="484"/>
      <c r="K23" s="487"/>
      <c r="L23" s="487"/>
      <c r="M23" s="490"/>
      <c r="N23" s="487"/>
      <c r="O23" s="478"/>
      <c r="P23" s="478"/>
      <c r="Q23" s="478"/>
      <c r="R23" s="478"/>
      <c r="S23" s="478"/>
      <c r="T23" s="478"/>
      <c r="U23" s="478"/>
      <c r="V23" s="35"/>
      <c r="W23" s="35"/>
    </row>
    <row r="24" spans="1:177" ht="307.5" customHeight="1" thickBot="1" x14ac:dyDescent="0.3">
      <c r="A24" s="494"/>
      <c r="B24" s="482"/>
      <c r="C24" s="482"/>
      <c r="D24" s="482"/>
      <c r="E24" s="497"/>
      <c r="F24" s="497"/>
      <c r="G24" s="497"/>
      <c r="H24" s="500"/>
      <c r="I24" s="503"/>
      <c r="J24" s="485"/>
      <c r="K24" s="488"/>
      <c r="L24" s="488"/>
      <c r="M24" s="491"/>
      <c r="N24" s="488"/>
      <c r="O24" s="479"/>
      <c r="P24" s="479"/>
      <c r="Q24" s="479"/>
      <c r="R24" s="479"/>
      <c r="S24" s="479"/>
      <c r="T24" s="479"/>
      <c r="U24" s="479"/>
      <c r="V24" s="35"/>
      <c r="W24" s="35"/>
    </row>
    <row r="25" spans="1:177" ht="15" customHeight="1" x14ac:dyDescent="0.25">
      <c r="A25" s="492">
        <f>'Mapa Final'!A25</f>
        <v>4</v>
      </c>
      <c r="B25" s="480" t="str">
        <f>'Mapa Final'!B25</f>
        <v xml:space="preserve">Inexactitud en el registro de la gestion de los procesos misionales y actuaciones administrativa </v>
      </c>
      <c r="C25" s="480" t="str">
        <f>'Mapa Final'!C25</f>
        <v>Incumplimiento de las metas establecidas</v>
      </c>
      <c r="D25" s="480" t="str">
        <f>'Mapa Final'!D25</f>
        <v xml:space="preserve">1. Errores en la información registrada en los aplicativos Justicia XXI WEB y SIERJU-BI
2.Insuficiencia de personal para la carga laboral presentada. 
3.Fallas en la funcionalidad de los aplicativos    
4.Incremento de solicitudes  por la  alta demanda judiciales 
5.Inadecuado control de verificación del registro de la información </v>
      </c>
      <c r="E25" s="495" t="str">
        <f>'Mapa Final'!E25</f>
        <v xml:space="preserve">Inadecuado registro de la gestion de los procesos misionales y actuaciones administrativa </v>
      </c>
      <c r="F25" s="495" t="str">
        <f>'Mapa Final'!F25</f>
        <v xml:space="preserve">Posibilidad de incumplimiento de las metas establecidas debido al  inadecuado registro de la gestion de los procesos misionales y actuaciones administrativa </v>
      </c>
      <c r="G25" s="495" t="str">
        <f>'Mapa Final'!G25</f>
        <v>Usuarios, productos y prácticas organizacionales</v>
      </c>
      <c r="H25" s="498" t="str">
        <f>'Mapa Final'!I25</f>
        <v>Muy Alta</v>
      </c>
      <c r="I25" s="501" t="str">
        <f>'Mapa Final'!L25</f>
        <v>Moderado</v>
      </c>
      <c r="J25" s="483" t="str">
        <f>'Mapa Final'!N25</f>
        <v xml:space="preserve">Alto </v>
      </c>
      <c r="K25" s="486" t="str">
        <f>'Mapa Final'!AA25</f>
        <v>Media</v>
      </c>
      <c r="L25" s="486" t="str">
        <f>'Mapa Final'!AE25</f>
        <v>Moderado</v>
      </c>
      <c r="M25" s="489" t="str">
        <f>'Mapa Final'!AG25</f>
        <v>Moderado</v>
      </c>
      <c r="N25" s="486" t="str">
        <f>'Mapa Final'!AH25</f>
        <v>Reducir(mitigar)</v>
      </c>
      <c r="O25" s="477"/>
      <c r="P25" s="477"/>
      <c r="Q25" s="477"/>
      <c r="R25" s="477"/>
      <c r="S25" s="477"/>
      <c r="T25" s="477"/>
      <c r="U25" s="477"/>
    </row>
    <row r="26" spans="1:177" x14ac:dyDescent="0.25">
      <c r="A26" s="493"/>
      <c r="B26" s="481"/>
      <c r="C26" s="481"/>
      <c r="D26" s="481"/>
      <c r="E26" s="496"/>
      <c r="F26" s="496"/>
      <c r="G26" s="496"/>
      <c r="H26" s="499"/>
      <c r="I26" s="502"/>
      <c r="J26" s="484"/>
      <c r="K26" s="487"/>
      <c r="L26" s="487"/>
      <c r="M26" s="490"/>
      <c r="N26" s="487"/>
      <c r="O26" s="478"/>
      <c r="P26" s="478"/>
      <c r="Q26" s="478"/>
      <c r="R26" s="478"/>
      <c r="S26" s="478"/>
      <c r="T26" s="478"/>
      <c r="U26" s="478"/>
    </row>
    <row r="27" spans="1:177" x14ac:dyDescent="0.25">
      <c r="A27" s="493"/>
      <c r="B27" s="481"/>
      <c r="C27" s="481"/>
      <c r="D27" s="481"/>
      <c r="E27" s="496"/>
      <c r="F27" s="496"/>
      <c r="G27" s="496"/>
      <c r="H27" s="499"/>
      <c r="I27" s="502"/>
      <c r="J27" s="484"/>
      <c r="K27" s="487"/>
      <c r="L27" s="487"/>
      <c r="M27" s="490"/>
      <c r="N27" s="487"/>
      <c r="O27" s="478"/>
      <c r="P27" s="478"/>
      <c r="Q27" s="478"/>
      <c r="R27" s="478"/>
      <c r="S27" s="478"/>
      <c r="T27" s="478"/>
      <c r="U27" s="478"/>
    </row>
    <row r="28" spans="1:177" x14ac:dyDescent="0.25">
      <c r="A28" s="493"/>
      <c r="B28" s="481"/>
      <c r="C28" s="481"/>
      <c r="D28" s="481"/>
      <c r="E28" s="496"/>
      <c r="F28" s="496"/>
      <c r="G28" s="496"/>
      <c r="H28" s="499"/>
      <c r="I28" s="502"/>
      <c r="J28" s="484"/>
      <c r="K28" s="487"/>
      <c r="L28" s="487"/>
      <c r="M28" s="490"/>
      <c r="N28" s="487"/>
      <c r="O28" s="478"/>
      <c r="P28" s="478"/>
      <c r="Q28" s="478"/>
      <c r="R28" s="478"/>
      <c r="S28" s="478"/>
      <c r="T28" s="478"/>
      <c r="U28" s="478"/>
    </row>
    <row r="29" spans="1:177" ht="254.25" customHeight="1" thickBot="1" x14ac:dyDescent="0.3">
      <c r="A29" s="494"/>
      <c r="B29" s="482"/>
      <c r="C29" s="482"/>
      <c r="D29" s="482"/>
      <c r="E29" s="497"/>
      <c r="F29" s="497"/>
      <c r="G29" s="497"/>
      <c r="H29" s="500"/>
      <c r="I29" s="503"/>
      <c r="J29" s="485"/>
      <c r="K29" s="488"/>
      <c r="L29" s="488"/>
      <c r="M29" s="491"/>
      <c r="N29" s="488"/>
      <c r="O29" s="479"/>
      <c r="P29" s="479"/>
      <c r="Q29" s="479"/>
      <c r="R29" s="479"/>
      <c r="S29" s="479"/>
      <c r="T29" s="479"/>
      <c r="U29" s="479"/>
    </row>
    <row r="30" spans="1:177" ht="15" customHeight="1" x14ac:dyDescent="0.25">
      <c r="A30" s="492">
        <f>'Mapa Final'!A30</f>
        <v>5</v>
      </c>
      <c r="B30" s="480" t="str">
        <f>'Mapa Final'!B30</f>
        <v>Inconsistencias en el reparto</v>
      </c>
      <c r="C30" s="480" t="str">
        <f>'Mapa Final'!C30</f>
        <v>Incumplimiento de las metas establecidas</v>
      </c>
      <c r="D30" s="480" t="str">
        <f>'Mapa Final'!D30</f>
        <v xml:space="preserve">1.Falta de planeacion y organizacion en el proceso de reparto. 
2. Falta de capacidad instalada para atender el alto volúmen de trabajo debido a la cantidad de expedientes que se recepcionan.           
3.Inconsistencias entre el órden establecido por el administrador del sistema y el órden previsto en los Acuerdos que norman el reparto.
4. No realizar el reparto de las demandas  y/o acciones Constitucionales  entre los Despachos competentes, dentro del término establecido. 
5. Errores en el diligenciamiento del acta de reparto.
</v>
      </c>
      <c r="E30" s="495" t="str">
        <f>'Mapa Final'!E30</f>
        <v>Falencia en la gestión, control y seguimiento del proceso de reparto</v>
      </c>
      <c r="F30" s="495" t="str">
        <f>'Mapa Final'!F30</f>
        <v>Posibilidad de incumplimiento de las metas establecidas debido a la falencia en la gestión, control y seguimiento del proceso de reparto</v>
      </c>
      <c r="G30" s="495" t="str">
        <f>'Mapa Final'!G30</f>
        <v>Ejecución y Administración de Procesos</v>
      </c>
      <c r="H30" s="498" t="str">
        <f>'Mapa Final'!I30</f>
        <v>Muy Alta</v>
      </c>
      <c r="I30" s="501" t="str">
        <f>'Mapa Final'!L30</f>
        <v>Moderado</v>
      </c>
      <c r="J30" s="483" t="str">
        <f>'Mapa Final'!N30</f>
        <v xml:space="preserve">Alto </v>
      </c>
      <c r="K30" s="486" t="str">
        <f>'Mapa Final'!AA30</f>
        <v>Media</v>
      </c>
      <c r="L30" s="486" t="str">
        <f>'Mapa Final'!AE30</f>
        <v>Moderado</v>
      </c>
      <c r="M30" s="489" t="str">
        <f>'Mapa Final'!AG30</f>
        <v>Moderado</v>
      </c>
      <c r="N30" s="486" t="str">
        <f>'Mapa Final'!AH30</f>
        <v>Reducir(mitigar)</v>
      </c>
      <c r="O30" s="477"/>
      <c r="P30" s="477"/>
      <c r="Q30" s="477"/>
      <c r="R30" s="477"/>
      <c r="S30" s="477"/>
      <c r="T30" s="477"/>
      <c r="U30" s="477"/>
    </row>
    <row r="31" spans="1:177" x14ac:dyDescent="0.25">
      <c r="A31" s="493"/>
      <c r="B31" s="481"/>
      <c r="C31" s="481"/>
      <c r="D31" s="481"/>
      <c r="E31" s="496"/>
      <c r="F31" s="496"/>
      <c r="G31" s="496"/>
      <c r="H31" s="499"/>
      <c r="I31" s="502"/>
      <c r="J31" s="484"/>
      <c r="K31" s="487"/>
      <c r="L31" s="487"/>
      <c r="M31" s="490"/>
      <c r="N31" s="487"/>
      <c r="O31" s="478"/>
      <c r="P31" s="478"/>
      <c r="Q31" s="478"/>
      <c r="R31" s="478"/>
      <c r="S31" s="478"/>
      <c r="T31" s="478"/>
      <c r="U31" s="478"/>
    </row>
    <row r="32" spans="1:177" x14ac:dyDescent="0.25">
      <c r="A32" s="493"/>
      <c r="B32" s="481"/>
      <c r="C32" s="481"/>
      <c r="D32" s="481"/>
      <c r="E32" s="496"/>
      <c r="F32" s="496"/>
      <c r="G32" s="496"/>
      <c r="H32" s="499"/>
      <c r="I32" s="502"/>
      <c r="J32" s="484"/>
      <c r="K32" s="487"/>
      <c r="L32" s="487"/>
      <c r="M32" s="490"/>
      <c r="N32" s="487"/>
      <c r="O32" s="478"/>
      <c r="P32" s="478"/>
      <c r="Q32" s="478"/>
      <c r="R32" s="478"/>
      <c r="S32" s="478"/>
      <c r="T32" s="478"/>
      <c r="U32" s="478"/>
    </row>
    <row r="33" spans="1:21" x14ac:dyDescent="0.25">
      <c r="A33" s="493"/>
      <c r="B33" s="481"/>
      <c r="C33" s="481"/>
      <c r="D33" s="481"/>
      <c r="E33" s="496"/>
      <c r="F33" s="496"/>
      <c r="G33" s="496"/>
      <c r="H33" s="499"/>
      <c r="I33" s="502"/>
      <c r="J33" s="484"/>
      <c r="K33" s="487"/>
      <c r="L33" s="487"/>
      <c r="M33" s="490"/>
      <c r="N33" s="487"/>
      <c r="O33" s="478"/>
      <c r="P33" s="478"/>
      <c r="Q33" s="478"/>
      <c r="R33" s="478"/>
      <c r="S33" s="478"/>
      <c r="T33" s="478"/>
      <c r="U33" s="478"/>
    </row>
    <row r="34" spans="1:21" ht="230.25" customHeight="1" thickBot="1" x14ac:dyDescent="0.3">
      <c r="A34" s="494"/>
      <c r="B34" s="482"/>
      <c r="C34" s="482"/>
      <c r="D34" s="482"/>
      <c r="E34" s="497"/>
      <c r="F34" s="497"/>
      <c r="G34" s="497"/>
      <c r="H34" s="500"/>
      <c r="I34" s="503"/>
      <c r="J34" s="485"/>
      <c r="K34" s="488"/>
      <c r="L34" s="488"/>
      <c r="M34" s="491"/>
      <c r="N34" s="488"/>
      <c r="O34" s="479"/>
      <c r="P34" s="479"/>
      <c r="Q34" s="479"/>
      <c r="R34" s="479"/>
      <c r="S34" s="479"/>
      <c r="T34" s="479"/>
      <c r="U34" s="479"/>
    </row>
    <row r="35" spans="1:21" ht="15" customHeight="1" x14ac:dyDescent="0.25">
      <c r="A35" s="492">
        <f>'Mapa Final'!A35</f>
        <v>6</v>
      </c>
      <c r="B35" s="480" t="str">
        <f>'Mapa Final'!B35</f>
        <v>Error en las notificaciones judiicales</v>
      </c>
      <c r="C35" s="480" t="str">
        <f>'Mapa Final'!C35</f>
        <v>Incumplimiento de las metas establecidas</v>
      </c>
      <c r="D35" s="480" t="str">
        <f>'Mapa Final'!D35</f>
        <v>1. Falta de seguimiento y control del cumplimiento efectivo de la actividad asignada. 
2. Falta de informaciòn pertinente para realizar la actividad (correos errados, direcciones erradas de las partes). 
3. Falta de recursos, medios electrònicos y tecnològicos para el cumplimiento de la actividad.  
4.Carencia de vinculaciòn de las partes y terceros que genera nulidades, demoras en el proceso.</v>
      </c>
      <c r="E35" s="495" t="str">
        <f>'Mapa Final'!E35</f>
        <v xml:space="preserve">Inadecuada comunicación de las notificaciones judiciales </v>
      </c>
      <c r="F35" s="495" t="str">
        <f>'Mapa Final'!F35</f>
        <v xml:space="preserve">Posibilidad de incumplimiento de las metas establecidas debido a la inadecuada comunicación de las notificaciones judiciales </v>
      </c>
      <c r="G35" s="495" t="str">
        <f>'Mapa Final'!G35</f>
        <v>Ejecución y Administración de Procesos</v>
      </c>
      <c r="H35" s="498" t="str">
        <f>'Mapa Final'!I35</f>
        <v>Muy Alta</v>
      </c>
      <c r="I35" s="501" t="str">
        <f>'Mapa Final'!L35</f>
        <v>Moderado</v>
      </c>
      <c r="J35" s="483" t="str">
        <f>'Mapa Final'!N35</f>
        <v xml:space="preserve">Alto </v>
      </c>
      <c r="K35" s="486" t="str">
        <f>'Mapa Final'!AA35</f>
        <v>Media</v>
      </c>
      <c r="L35" s="486" t="str">
        <f>'Mapa Final'!AE35</f>
        <v>Moderado</v>
      </c>
      <c r="M35" s="489" t="str">
        <f>'Mapa Final'!AG35</f>
        <v>Moderado</v>
      </c>
      <c r="N35" s="486" t="str">
        <f>'Mapa Final'!AH35</f>
        <v>Reducir(mitigar)</v>
      </c>
      <c r="O35" s="477"/>
      <c r="P35" s="477"/>
      <c r="Q35" s="477"/>
      <c r="R35" s="477"/>
      <c r="S35" s="477"/>
      <c r="T35" s="477"/>
      <c r="U35" s="477"/>
    </row>
    <row r="36" spans="1:21" x14ac:dyDescent="0.25">
      <c r="A36" s="493"/>
      <c r="B36" s="481"/>
      <c r="C36" s="481"/>
      <c r="D36" s="481"/>
      <c r="E36" s="496"/>
      <c r="F36" s="496"/>
      <c r="G36" s="496"/>
      <c r="H36" s="499"/>
      <c r="I36" s="502"/>
      <c r="J36" s="484"/>
      <c r="K36" s="487"/>
      <c r="L36" s="487"/>
      <c r="M36" s="490"/>
      <c r="N36" s="487"/>
      <c r="O36" s="478"/>
      <c r="P36" s="478"/>
      <c r="Q36" s="478"/>
      <c r="R36" s="478"/>
      <c r="S36" s="478"/>
      <c r="T36" s="478"/>
      <c r="U36" s="478"/>
    </row>
    <row r="37" spans="1:21" x14ac:dyDescent="0.25">
      <c r="A37" s="493"/>
      <c r="B37" s="481"/>
      <c r="C37" s="481"/>
      <c r="D37" s="481"/>
      <c r="E37" s="496"/>
      <c r="F37" s="496"/>
      <c r="G37" s="496"/>
      <c r="H37" s="499"/>
      <c r="I37" s="502"/>
      <c r="J37" s="484"/>
      <c r="K37" s="487"/>
      <c r="L37" s="487"/>
      <c r="M37" s="490"/>
      <c r="N37" s="487"/>
      <c r="O37" s="478"/>
      <c r="P37" s="478"/>
      <c r="Q37" s="478"/>
      <c r="R37" s="478"/>
      <c r="S37" s="478"/>
      <c r="T37" s="478"/>
      <c r="U37" s="478"/>
    </row>
    <row r="38" spans="1:21" x14ac:dyDescent="0.25">
      <c r="A38" s="493"/>
      <c r="B38" s="481"/>
      <c r="C38" s="481"/>
      <c r="D38" s="481"/>
      <c r="E38" s="496"/>
      <c r="F38" s="496"/>
      <c r="G38" s="496"/>
      <c r="H38" s="499"/>
      <c r="I38" s="502"/>
      <c r="J38" s="484"/>
      <c r="K38" s="487"/>
      <c r="L38" s="487"/>
      <c r="M38" s="490"/>
      <c r="N38" s="487"/>
      <c r="O38" s="478"/>
      <c r="P38" s="478"/>
      <c r="Q38" s="478"/>
      <c r="R38" s="478"/>
      <c r="S38" s="478"/>
      <c r="T38" s="478"/>
      <c r="U38" s="478"/>
    </row>
    <row r="39" spans="1:21" ht="234.75" customHeight="1" thickBot="1" x14ac:dyDescent="0.3">
      <c r="A39" s="494"/>
      <c r="B39" s="482"/>
      <c r="C39" s="482"/>
      <c r="D39" s="482"/>
      <c r="E39" s="497"/>
      <c r="F39" s="497"/>
      <c r="G39" s="497"/>
      <c r="H39" s="500"/>
      <c r="I39" s="503"/>
      <c r="J39" s="485"/>
      <c r="K39" s="488"/>
      <c r="L39" s="488"/>
      <c r="M39" s="491"/>
      <c r="N39" s="488"/>
      <c r="O39" s="479"/>
      <c r="P39" s="479"/>
      <c r="Q39" s="479"/>
      <c r="R39" s="479"/>
      <c r="S39" s="479"/>
      <c r="T39" s="479"/>
      <c r="U39" s="479"/>
    </row>
    <row r="40" spans="1:21" x14ac:dyDescent="0.25">
      <c r="A40" s="492">
        <f>'Mapa Final'!A40</f>
        <v>7</v>
      </c>
      <c r="B40" s="480" t="str">
        <f>'Mapa Final'!B40</f>
        <v>Pérdida de documentos</v>
      </c>
      <c r="C40" s="480" t="str">
        <f>'Mapa Final'!C40</f>
        <v>Afectación en la Prestación del Servicio de Justicia</v>
      </c>
      <c r="D40" s="480" t="str">
        <f>'Mapa Final'!D40</f>
        <v>1. Falta de implementación del expediente electrónico en todas las dependencias y juzgados
2.Falta de software institucional para el control en el archivo de documentos tanto físicos como virtuales.
3.Desconocimiento e inaplicabilidad de las Tablas de Retención Documental (TRD)
4.Volumen excesivo de ingreso de expedientes para el personal asignado,  generando demoras en la organización de los expediente
5. Carencia de organización documental</v>
      </c>
      <c r="E40" s="495" t="str">
        <f>'Mapa Final'!E40</f>
        <v>Extravío de documentos temporal o definitivo de los procesos judiciales</v>
      </c>
      <c r="F40" s="495" t="str">
        <f>'Mapa Final'!F40</f>
        <v>Posibilidad de la afectación en la Prestación del Servicio de Justicia debido al extravío de documentos temporal o definitivo de los procesos judiciales</v>
      </c>
      <c r="G40" s="495" t="str">
        <f>'Mapa Final'!G40</f>
        <v>Usuarios, productos y prácticas organizacionales</v>
      </c>
      <c r="H40" s="498" t="str">
        <f>'Mapa Final'!I40</f>
        <v>Muy Alta</v>
      </c>
      <c r="I40" s="501" t="str">
        <f>'Mapa Final'!L40</f>
        <v>Mayor</v>
      </c>
      <c r="J40" s="483" t="str">
        <f>'Mapa Final'!N40</f>
        <v xml:space="preserve">Alto </v>
      </c>
      <c r="K40" s="486" t="str">
        <f>'Mapa Final'!AA40</f>
        <v>Media</v>
      </c>
      <c r="L40" s="486" t="str">
        <f>'Mapa Final'!AE40</f>
        <v>Mayor</v>
      </c>
      <c r="M40" s="489" t="str">
        <f>'Mapa Final'!AG40</f>
        <v xml:space="preserve">Alto </v>
      </c>
      <c r="N40" s="486" t="str">
        <f>'Mapa Final'!AH40</f>
        <v>Evitar</v>
      </c>
      <c r="O40" s="477"/>
      <c r="P40" s="477"/>
      <c r="Q40" s="477"/>
      <c r="R40" s="477"/>
      <c r="S40" s="477"/>
      <c r="T40" s="477"/>
      <c r="U40" s="477"/>
    </row>
    <row r="41" spans="1:21" x14ac:dyDescent="0.25">
      <c r="A41" s="493"/>
      <c r="B41" s="481"/>
      <c r="C41" s="481"/>
      <c r="D41" s="481"/>
      <c r="E41" s="496"/>
      <c r="F41" s="496"/>
      <c r="G41" s="496"/>
      <c r="H41" s="499"/>
      <c r="I41" s="502"/>
      <c r="J41" s="484"/>
      <c r="K41" s="487"/>
      <c r="L41" s="487"/>
      <c r="M41" s="490"/>
      <c r="N41" s="487"/>
      <c r="O41" s="478"/>
      <c r="P41" s="478"/>
      <c r="Q41" s="478"/>
      <c r="R41" s="478"/>
      <c r="S41" s="478"/>
      <c r="T41" s="478"/>
      <c r="U41" s="478"/>
    </row>
    <row r="42" spans="1:21" x14ac:dyDescent="0.25">
      <c r="A42" s="493"/>
      <c r="B42" s="481"/>
      <c r="C42" s="481"/>
      <c r="D42" s="481"/>
      <c r="E42" s="496"/>
      <c r="F42" s="496"/>
      <c r="G42" s="496"/>
      <c r="H42" s="499"/>
      <c r="I42" s="502"/>
      <c r="J42" s="484"/>
      <c r="K42" s="487"/>
      <c r="L42" s="487"/>
      <c r="M42" s="490"/>
      <c r="N42" s="487"/>
      <c r="O42" s="478"/>
      <c r="P42" s="478"/>
      <c r="Q42" s="478"/>
      <c r="R42" s="478"/>
      <c r="S42" s="478"/>
      <c r="T42" s="478"/>
      <c r="U42" s="478"/>
    </row>
    <row r="43" spans="1:21" x14ac:dyDescent="0.25">
      <c r="A43" s="493"/>
      <c r="B43" s="481"/>
      <c r="C43" s="481"/>
      <c r="D43" s="481"/>
      <c r="E43" s="496"/>
      <c r="F43" s="496"/>
      <c r="G43" s="496"/>
      <c r="H43" s="499"/>
      <c r="I43" s="502"/>
      <c r="J43" s="484"/>
      <c r="K43" s="487"/>
      <c r="L43" s="487"/>
      <c r="M43" s="490"/>
      <c r="N43" s="487"/>
      <c r="O43" s="478"/>
      <c r="P43" s="478"/>
      <c r="Q43" s="478"/>
      <c r="R43" s="478"/>
      <c r="S43" s="478"/>
      <c r="T43" s="478"/>
      <c r="U43" s="478"/>
    </row>
    <row r="44" spans="1:21" ht="194.25" customHeight="1" thickBot="1" x14ac:dyDescent="0.3">
      <c r="A44" s="494"/>
      <c r="B44" s="482"/>
      <c r="C44" s="482"/>
      <c r="D44" s="482"/>
      <c r="E44" s="497"/>
      <c r="F44" s="497"/>
      <c r="G44" s="497"/>
      <c r="H44" s="500"/>
      <c r="I44" s="503"/>
      <c r="J44" s="485"/>
      <c r="K44" s="488"/>
      <c r="L44" s="488"/>
      <c r="M44" s="491"/>
      <c r="N44" s="488"/>
      <c r="O44" s="479"/>
      <c r="P44" s="479"/>
      <c r="Q44" s="479"/>
      <c r="R44" s="479"/>
      <c r="S44" s="479"/>
      <c r="T44" s="479"/>
      <c r="U44" s="479"/>
    </row>
    <row r="45" spans="1:21" x14ac:dyDescent="0.25">
      <c r="A45" s="492">
        <f>'Mapa Final'!A45</f>
        <v>8</v>
      </c>
      <c r="B45" s="480" t="str">
        <f>'Mapa Final'!B45</f>
        <v>Corrupción</v>
      </c>
      <c r="C45" s="480" t="str">
        <f>'Mapa Final'!C45</f>
        <v>Reputacional (Corrupción)</v>
      </c>
      <c r="D45" s="480" t="str">
        <f>'Mapa Final'!D45</f>
        <v xml:space="preserve">1.Insuficientes programas de capacitación para la toma de conciencia debido al desconocimiento de l ley antisoborno (ISO 37001:2016)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v>
      </c>
      <c r="E45" s="495" t="str">
        <f>'Mapa Final'!E45</f>
        <v xml:space="preserve">Carencia en transparencia, etica y valores . </v>
      </c>
      <c r="F45" s="495" t="str">
        <f>'Mapa Final'!F45</f>
        <v xml:space="preserve">Posibilidad de actos indebidos de  los servidores judiciales debido a  la carencia en transparencia, etica y valores </v>
      </c>
      <c r="G45" s="495" t="str">
        <f>'Mapa Final'!G45</f>
        <v>Fraude Interno</v>
      </c>
      <c r="H45" s="498" t="str">
        <f>'Mapa Final'!I45</f>
        <v>Muy Alta</v>
      </c>
      <c r="I45" s="501" t="str">
        <f>'Mapa Final'!L45</f>
        <v>Mayor</v>
      </c>
      <c r="J45" s="483" t="str">
        <f>'Mapa Final'!N45</f>
        <v xml:space="preserve">Alto </v>
      </c>
      <c r="K45" s="486" t="str">
        <f>'Mapa Final'!AA45</f>
        <v>Media</v>
      </c>
      <c r="L45" s="486" t="str">
        <f>'Mapa Final'!AE45</f>
        <v>Mayor</v>
      </c>
      <c r="M45" s="489" t="str">
        <f>'Mapa Final'!AG45</f>
        <v xml:space="preserve">Alto </v>
      </c>
      <c r="N45" s="486" t="str">
        <f>'Mapa Final'!AH45</f>
        <v>Evitar</v>
      </c>
      <c r="O45" s="477"/>
      <c r="P45" s="477"/>
      <c r="Q45" s="477"/>
      <c r="R45" s="477"/>
      <c r="S45" s="477"/>
      <c r="T45" s="477"/>
      <c r="U45" s="477"/>
    </row>
    <row r="46" spans="1:21" x14ac:dyDescent="0.25">
      <c r="A46" s="493"/>
      <c r="B46" s="481"/>
      <c r="C46" s="481"/>
      <c r="D46" s="481"/>
      <c r="E46" s="496"/>
      <c r="F46" s="496"/>
      <c r="G46" s="496"/>
      <c r="H46" s="499"/>
      <c r="I46" s="502"/>
      <c r="J46" s="484"/>
      <c r="K46" s="487"/>
      <c r="L46" s="487"/>
      <c r="M46" s="490"/>
      <c r="N46" s="487"/>
      <c r="O46" s="478"/>
      <c r="P46" s="478"/>
      <c r="Q46" s="478"/>
      <c r="R46" s="478"/>
      <c r="S46" s="478"/>
      <c r="T46" s="478"/>
      <c r="U46" s="478"/>
    </row>
    <row r="47" spans="1:21" x14ac:dyDescent="0.25">
      <c r="A47" s="493"/>
      <c r="B47" s="481"/>
      <c r="C47" s="481"/>
      <c r="D47" s="481"/>
      <c r="E47" s="496"/>
      <c r="F47" s="496"/>
      <c r="G47" s="496"/>
      <c r="H47" s="499"/>
      <c r="I47" s="502"/>
      <c r="J47" s="484"/>
      <c r="K47" s="487"/>
      <c r="L47" s="487"/>
      <c r="M47" s="490"/>
      <c r="N47" s="487"/>
      <c r="O47" s="478"/>
      <c r="P47" s="478"/>
      <c r="Q47" s="478"/>
      <c r="R47" s="478"/>
      <c r="S47" s="478"/>
      <c r="T47" s="478"/>
      <c r="U47" s="478"/>
    </row>
    <row r="48" spans="1:21" x14ac:dyDescent="0.25">
      <c r="A48" s="493"/>
      <c r="B48" s="481"/>
      <c r="C48" s="481"/>
      <c r="D48" s="481"/>
      <c r="E48" s="496"/>
      <c r="F48" s="496"/>
      <c r="G48" s="496"/>
      <c r="H48" s="499"/>
      <c r="I48" s="502"/>
      <c r="J48" s="484"/>
      <c r="K48" s="487"/>
      <c r="L48" s="487"/>
      <c r="M48" s="490"/>
      <c r="N48" s="487"/>
      <c r="O48" s="478"/>
      <c r="P48" s="478"/>
      <c r="Q48" s="478"/>
      <c r="R48" s="478"/>
      <c r="S48" s="478"/>
      <c r="T48" s="478"/>
      <c r="U48" s="478"/>
    </row>
    <row r="49" spans="1:21" ht="188.25" customHeight="1" thickBot="1" x14ac:dyDescent="0.3">
      <c r="A49" s="494"/>
      <c r="B49" s="482"/>
      <c r="C49" s="482"/>
      <c r="D49" s="482"/>
      <c r="E49" s="497"/>
      <c r="F49" s="497"/>
      <c r="G49" s="497"/>
      <c r="H49" s="500"/>
      <c r="I49" s="503"/>
      <c r="J49" s="485"/>
      <c r="K49" s="488"/>
      <c r="L49" s="488"/>
      <c r="M49" s="491"/>
      <c r="N49" s="488"/>
      <c r="O49" s="479"/>
      <c r="P49" s="479"/>
      <c r="Q49" s="479"/>
      <c r="R49" s="479"/>
      <c r="S49" s="479"/>
      <c r="T49" s="479"/>
      <c r="U49" s="479"/>
    </row>
    <row r="50" spans="1:21" x14ac:dyDescent="0.25">
      <c r="A50" s="492">
        <f>'Mapa Final'!A50</f>
        <v>9</v>
      </c>
      <c r="B50" s="480" t="str">
        <f>'Mapa Final'!B50</f>
        <v>Interrupción o demora en el Servicio Público de Administrar  Justicia</v>
      </c>
      <c r="C50" s="480" t="str">
        <f>'Mapa Final'!C50</f>
        <v>Afectación en la Prestación del Servicio de Justicia</v>
      </c>
      <c r="D50" s="480" t="str">
        <f>'Mapa Final'!D50</f>
        <v>1. Paro por sindicato
2. Huelgas, protestas ciudadana
3. Disturbios o hechos violentos
4.Pandemia
5.Emergencias Ambientales</v>
      </c>
      <c r="E50" s="495" t="str">
        <f>'Mapa Final'!E50</f>
        <v>Suceso de fuerza mayor que imposibilitan la gestión judicial</v>
      </c>
      <c r="F50" s="495" t="str">
        <f>'Mapa Final'!F50</f>
        <v>Posibilidad de  afectación en la Prestación del Servicio de Justicia debido a un suceso de fuerza mayor que imposibilita la gestión judicial</v>
      </c>
      <c r="G50" s="495" t="str">
        <f>'Mapa Final'!G50</f>
        <v>Usuarios, productos y prácticas organizacionales</v>
      </c>
      <c r="H50" s="498" t="str">
        <f>'Mapa Final'!I50</f>
        <v>Muy Alta</v>
      </c>
      <c r="I50" s="501" t="str">
        <f>'Mapa Final'!L50</f>
        <v>Moderado</v>
      </c>
      <c r="J50" s="483" t="str">
        <f>'Mapa Final'!N50</f>
        <v xml:space="preserve">Alto </v>
      </c>
      <c r="K50" s="486" t="str">
        <f>'Mapa Final'!AA50</f>
        <v>Media</v>
      </c>
      <c r="L50" s="486" t="str">
        <f>'Mapa Final'!AE50</f>
        <v>Moderado</v>
      </c>
      <c r="M50" s="489" t="str">
        <f>'Mapa Final'!AG50</f>
        <v>Moderado</v>
      </c>
      <c r="N50" s="486" t="str">
        <f>'Mapa Final'!AH50</f>
        <v>Reducir(mitigar)</v>
      </c>
      <c r="O50" s="477"/>
      <c r="P50" s="477"/>
      <c r="Q50" s="477"/>
      <c r="R50" s="477"/>
      <c r="S50" s="477"/>
      <c r="T50" s="477"/>
      <c r="U50" s="477"/>
    </row>
    <row r="51" spans="1:21" x14ac:dyDescent="0.25">
      <c r="A51" s="493"/>
      <c r="B51" s="481"/>
      <c r="C51" s="481"/>
      <c r="D51" s="481"/>
      <c r="E51" s="496"/>
      <c r="F51" s="496"/>
      <c r="G51" s="496"/>
      <c r="H51" s="499"/>
      <c r="I51" s="502"/>
      <c r="J51" s="484"/>
      <c r="K51" s="487"/>
      <c r="L51" s="487"/>
      <c r="M51" s="490"/>
      <c r="N51" s="487"/>
      <c r="O51" s="478"/>
      <c r="P51" s="478"/>
      <c r="Q51" s="478"/>
      <c r="R51" s="478"/>
      <c r="S51" s="478"/>
      <c r="T51" s="478"/>
      <c r="U51" s="478"/>
    </row>
    <row r="52" spans="1:21" x14ac:dyDescent="0.25">
      <c r="A52" s="493"/>
      <c r="B52" s="481"/>
      <c r="C52" s="481"/>
      <c r="D52" s="481"/>
      <c r="E52" s="496"/>
      <c r="F52" s="496"/>
      <c r="G52" s="496"/>
      <c r="H52" s="499"/>
      <c r="I52" s="502"/>
      <c r="J52" s="484"/>
      <c r="K52" s="487"/>
      <c r="L52" s="487"/>
      <c r="M52" s="490"/>
      <c r="N52" s="487"/>
      <c r="O52" s="478"/>
      <c r="P52" s="478"/>
      <c r="Q52" s="478"/>
      <c r="R52" s="478"/>
      <c r="S52" s="478"/>
      <c r="T52" s="478"/>
      <c r="U52" s="478"/>
    </row>
    <row r="53" spans="1:21" x14ac:dyDescent="0.25">
      <c r="A53" s="493"/>
      <c r="B53" s="481"/>
      <c r="C53" s="481"/>
      <c r="D53" s="481"/>
      <c r="E53" s="496"/>
      <c r="F53" s="496"/>
      <c r="G53" s="496"/>
      <c r="H53" s="499"/>
      <c r="I53" s="502"/>
      <c r="J53" s="484"/>
      <c r="K53" s="487"/>
      <c r="L53" s="487"/>
      <c r="M53" s="490"/>
      <c r="N53" s="487"/>
      <c r="O53" s="478"/>
      <c r="P53" s="478"/>
      <c r="Q53" s="478"/>
      <c r="R53" s="478"/>
      <c r="S53" s="478"/>
      <c r="T53" s="478"/>
      <c r="U53" s="478"/>
    </row>
    <row r="54" spans="1:21" ht="56.25" customHeight="1" thickBot="1" x14ac:dyDescent="0.3">
      <c r="A54" s="494"/>
      <c r="B54" s="482"/>
      <c r="C54" s="482"/>
      <c r="D54" s="482"/>
      <c r="E54" s="497"/>
      <c r="F54" s="497"/>
      <c r="G54" s="497"/>
      <c r="H54" s="500"/>
      <c r="I54" s="503"/>
      <c r="J54" s="485"/>
      <c r="K54" s="488"/>
      <c r="L54" s="488"/>
      <c r="M54" s="491"/>
      <c r="N54" s="488"/>
      <c r="O54" s="479"/>
      <c r="P54" s="479"/>
      <c r="Q54" s="479"/>
      <c r="R54" s="479"/>
      <c r="S54" s="479"/>
      <c r="T54" s="479"/>
      <c r="U54" s="479"/>
    </row>
    <row r="55" spans="1:21" x14ac:dyDescent="0.25">
      <c r="A55" s="492">
        <f>'Mapa Final'!A55</f>
        <v>10</v>
      </c>
      <c r="B55" s="480" t="str">
        <f>'Mapa Final'!B55</f>
        <v>Inaplicabilidad de la normavidad ambiental vigente</v>
      </c>
      <c r="C55" s="480" t="str">
        <f>'Mapa Final'!C55</f>
        <v>Afectación Ambiental</v>
      </c>
      <c r="D55" s="480" t="str">
        <f>'Mapa Final'!D55</f>
        <v>1. Falta de socialización del Acuerdo PSAA14-10160. 
2.Baja participación de los funcionarios y servidores judiciales en las actividades de formación en el Sistema de Gestión Ambiental
3.Uso de correos no institucionales, que no permiten la llegada de campañas enviadas por correos masivos
4.  Poco compromiso en la aplicabilidad y formación de la cultura ambiental
5. Carencia del liderazgo en el Sistema de Gestión Ambiental</v>
      </c>
      <c r="E55" s="495" t="str">
        <f>'Mapa Final'!E55</f>
        <v>Desconocimiento de los lineamientos ambientales y normatividad vigente ambiental</v>
      </c>
      <c r="F55" s="495" t="str">
        <f>'Mapa Final'!F55</f>
        <v>Posibilidad de afectación ambiental debido al desconocimiento de las lineamientos ambientales y normatividad vigente ambiental</v>
      </c>
      <c r="G55" s="495" t="str">
        <f>'Mapa Final'!G55</f>
        <v>Eventos Ambientales Internos</v>
      </c>
      <c r="H55" s="498" t="str">
        <f>'Mapa Final'!I55</f>
        <v>Media</v>
      </c>
      <c r="I55" s="501" t="str">
        <f>'Mapa Final'!L55</f>
        <v>Moderado</v>
      </c>
      <c r="J55" s="483" t="str">
        <f>'Mapa Final'!N55</f>
        <v>Moderado</v>
      </c>
      <c r="K55" s="486" t="str">
        <f>'Mapa Final'!AA55</f>
        <v>Baja</v>
      </c>
      <c r="L55" s="486" t="str">
        <f>'Mapa Final'!AE55</f>
        <v>Moderado</v>
      </c>
      <c r="M55" s="489" t="str">
        <f>'Mapa Final'!AG55</f>
        <v>Moderado</v>
      </c>
      <c r="N55" s="486" t="str">
        <f>'Mapa Final'!AH55</f>
        <v>Reducir(mitigar)</v>
      </c>
      <c r="O55" s="477"/>
      <c r="P55" s="477"/>
      <c r="Q55" s="477"/>
      <c r="R55" s="477"/>
      <c r="S55" s="477"/>
      <c r="T55" s="477"/>
      <c r="U55" s="477"/>
    </row>
    <row r="56" spans="1:21" x14ac:dyDescent="0.25">
      <c r="A56" s="493"/>
      <c r="B56" s="481"/>
      <c r="C56" s="481"/>
      <c r="D56" s="481"/>
      <c r="E56" s="496"/>
      <c r="F56" s="496"/>
      <c r="G56" s="496"/>
      <c r="H56" s="499"/>
      <c r="I56" s="502"/>
      <c r="J56" s="484"/>
      <c r="K56" s="487"/>
      <c r="L56" s="487"/>
      <c r="M56" s="490"/>
      <c r="N56" s="487"/>
      <c r="O56" s="478"/>
      <c r="P56" s="478"/>
      <c r="Q56" s="478"/>
      <c r="R56" s="478"/>
      <c r="S56" s="478"/>
      <c r="T56" s="478"/>
      <c r="U56" s="478"/>
    </row>
    <row r="57" spans="1:21" x14ac:dyDescent="0.25">
      <c r="A57" s="493"/>
      <c r="B57" s="481"/>
      <c r="C57" s="481"/>
      <c r="D57" s="481"/>
      <c r="E57" s="496"/>
      <c r="F57" s="496"/>
      <c r="G57" s="496"/>
      <c r="H57" s="499"/>
      <c r="I57" s="502"/>
      <c r="J57" s="484"/>
      <c r="K57" s="487"/>
      <c r="L57" s="487"/>
      <c r="M57" s="490"/>
      <c r="N57" s="487"/>
      <c r="O57" s="478"/>
      <c r="P57" s="478"/>
      <c r="Q57" s="478"/>
      <c r="R57" s="478"/>
      <c r="S57" s="478"/>
      <c r="T57" s="478"/>
      <c r="U57" s="478"/>
    </row>
    <row r="58" spans="1:21" x14ac:dyDescent="0.25">
      <c r="A58" s="493"/>
      <c r="B58" s="481"/>
      <c r="C58" s="481"/>
      <c r="D58" s="481"/>
      <c r="E58" s="496"/>
      <c r="F58" s="496"/>
      <c r="G58" s="496"/>
      <c r="H58" s="499"/>
      <c r="I58" s="502"/>
      <c r="J58" s="484"/>
      <c r="K58" s="487"/>
      <c r="L58" s="487"/>
      <c r="M58" s="490"/>
      <c r="N58" s="487"/>
      <c r="O58" s="478"/>
      <c r="P58" s="478"/>
      <c r="Q58" s="478"/>
      <c r="R58" s="478"/>
      <c r="S58" s="478"/>
      <c r="T58" s="478"/>
      <c r="U58" s="478"/>
    </row>
    <row r="59" spans="1:21" ht="159.75" customHeight="1" thickBot="1" x14ac:dyDescent="0.3">
      <c r="A59" s="494"/>
      <c r="B59" s="482"/>
      <c r="C59" s="482"/>
      <c r="D59" s="482"/>
      <c r="E59" s="497"/>
      <c r="F59" s="497"/>
      <c r="G59" s="497"/>
      <c r="H59" s="500"/>
      <c r="I59" s="503"/>
      <c r="J59" s="485"/>
      <c r="K59" s="488"/>
      <c r="L59" s="488"/>
      <c r="M59" s="491"/>
      <c r="N59" s="488"/>
      <c r="O59" s="479"/>
      <c r="P59" s="479"/>
      <c r="Q59" s="479"/>
      <c r="R59" s="479"/>
      <c r="S59" s="479"/>
      <c r="T59" s="479"/>
      <c r="U59" s="479"/>
    </row>
  </sheetData>
  <mergeCells count="229">
    <mergeCell ref="S1:U3"/>
    <mergeCell ref="A4:C4"/>
    <mergeCell ref="D4:N4"/>
    <mergeCell ref="O4:Q4"/>
    <mergeCell ref="A5:C5"/>
    <mergeCell ref="D5:N5"/>
    <mergeCell ref="A6:C6"/>
    <mergeCell ref="D6:N6"/>
    <mergeCell ref="A7:F7"/>
    <mergeCell ref="H7:J7"/>
    <mergeCell ref="K7:M7"/>
    <mergeCell ref="N7:N8"/>
    <mergeCell ref="A1:C2"/>
    <mergeCell ref="D1:Q3"/>
    <mergeCell ref="O7:O8"/>
    <mergeCell ref="P7:R7"/>
    <mergeCell ref="S7:T7"/>
    <mergeCell ref="U7:U8"/>
    <mergeCell ref="A9:N9"/>
    <mergeCell ref="A10:A14"/>
    <mergeCell ref="B10:B14"/>
    <mergeCell ref="C10:C14"/>
    <mergeCell ref="D10:D14"/>
    <mergeCell ref="E10:E14"/>
    <mergeCell ref="L15:L19"/>
    <mergeCell ref="R10:R14"/>
    <mergeCell ref="S10:S14"/>
    <mergeCell ref="T10:T14"/>
    <mergeCell ref="U10:U14"/>
    <mergeCell ref="A15:A19"/>
    <mergeCell ref="B15:B19"/>
    <mergeCell ref="C15:C19"/>
    <mergeCell ref="D15:D19"/>
    <mergeCell ref="E15:E19"/>
    <mergeCell ref="F15:F19"/>
    <mergeCell ref="L10:L14"/>
    <mergeCell ref="M10:M14"/>
    <mergeCell ref="N10:N14"/>
    <mergeCell ref="O10:O14"/>
    <mergeCell ref="P10:P14"/>
    <mergeCell ref="Q10:Q14"/>
    <mergeCell ref="F10:F14"/>
    <mergeCell ref="G10:G14"/>
    <mergeCell ref="H10:H14"/>
    <mergeCell ref="I10:I14"/>
    <mergeCell ref="J10:J14"/>
    <mergeCell ref="K10:K14"/>
    <mergeCell ref="K20:K24"/>
    <mergeCell ref="L20:L24"/>
    <mergeCell ref="M20:M24"/>
    <mergeCell ref="S15:S19"/>
    <mergeCell ref="T15:T19"/>
    <mergeCell ref="U15:U19"/>
    <mergeCell ref="A20:A24"/>
    <mergeCell ref="B20:B24"/>
    <mergeCell ref="C20:C24"/>
    <mergeCell ref="D20:D24"/>
    <mergeCell ref="E20:E24"/>
    <mergeCell ref="F20:F24"/>
    <mergeCell ref="G20:G24"/>
    <mergeCell ref="M15:M19"/>
    <mergeCell ref="N15:N19"/>
    <mergeCell ref="O15:O19"/>
    <mergeCell ref="P15:P19"/>
    <mergeCell ref="Q15:Q19"/>
    <mergeCell ref="R15:R19"/>
    <mergeCell ref="G15:G19"/>
    <mergeCell ref="H15:H19"/>
    <mergeCell ref="I15:I19"/>
    <mergeCell ref="J15:J19"/>
    <mergeCell ref="K15:K19"/>
    <mergeCell ref="J25:J29"/>
    <mergeCell ref="K25:K29"/>
    <mergeCell ref="L25:L29"/>
    <mergeCell ref="M25:M29"/>
    <mergeCell ref="N25:N29"/>
    <mergeCell ref="T20:T24"/>
    <mergeCell ref="U20:U24"/>
    <mergeCell ref="A25:A29"/>
    <mergeCell ref="B25:B29"/>
    <mergeCell ref="C25:C29"/>
    <mergeCell ref="D25:D29"/>
    <mergeCell ref="E25:E29"/>
    <mergeCell ref="F25:F29"/>
    <mergeCell ref="G25:G29"/>
    <mergeCell ref="H25:H29"/>
    <mergeCell ref="N20:N24"/>
    <mergeCell ref="O20:O24"/>
    <mergeCell ref="P20:P24"/>
    <mergeCell ref="Q20:Q24"/>
    <mergeCell ref="R20:R24"/>
    <mergeCell ref="S20:S24"/>
    <mergeCell ref="H20:H24"/>
    <mergeCell ref="I20:I24"/>
    <mergeCell ref="J20:J24"/>
    <mergeCell ref="U30:U34"/>
    <mergeCell ref="J30:J34"/>
    <mergeCell ref="K30:K34"/>
    <mergeCell ref="L30:L34"/>
    <mergeCell ref="M30:M34"/>
    <mergeCell ref="N30:N34"/>
    <mergeCell ref="O30:O34"/>
    <mergeCell ref="U25:U29"/>
    <mergeCell ref="A30:A34"/>
    <mergeCell ref="B30:B34"/>
    <mergeCell ref="C30:C34"/>
    <mergeCell ref="D30:D34"/>
    <mergeCell ref="E30:E34"/>
    <mergeCell ref="F30:F34"/>
    <mergeCell ref="G30:G34"/>
    <mergeCell ref="H30:H34"/>
    <mergeCell ref="I30:I34"/>
    <mergeCell ref="O25:O29"/>
    <mergeCell ref="P25:P29"/>
    <mergeCell ref="Q25:Q29"/>
    <mergeCell ref="R25:R29"/>
    <mergeCell ref="S25:S29"/>
    <mergeCell ref="T25:T29"/>
    <mergeCell ref="I25:I29"/>
    <mergeCell ref="C35:C39"/>
    <mergeCell ref="D35:D39"/>
    <mergeCell ref="E35:E39"/>
    <mergeCell ref="F35:F39"/>
    <mergeCell ref="P30:P34"/>
    <mergeCell ref="Q30:Q34"/>
    <mergeCell ref="R30:R34"/>
    <mergeCell ref="S30:S34"/>
    <mergeCell ref="T30:T34"/>
    <mergeCell ref="S35:S39"/>
    <mergeCell ref="T35:T39"/>
    <mergeCell ref="U35:U39"/>
    <mergeCell ref="A40:A44"/>
    <mergeCell ref="B40:B44"/>
    <mergeCell ref="C40:C44"/>
    <mergeCell ref="D40:D44"/>
    <mergeCell ref="E40:E44"/>
    <mergeCell ref="F40:F44"/>
    <mergeCell ref="G40:G44"/>
    <mergeCell ref="M35:M39"/>
    <mergeCell ref="N35:N39"/>
    <mergeCell ref="O35:O39"/>
    <mergeCell ref="P35:P39"/>
    <mergeCell ref="Q35:Q39"/>
    <mergeCell ref="R35:R39"/>
    <mergeCell ref="G35:G39"/>
    <mergeCell ref="H35:H39"/>
    <mergeCell ref="I35:I39"/>
    <mergeCell ref="J35:J39"/>
    <mergeCell ref="K35:K39"/>
    <mergeCell ref="L35:L39"/>
    <mergeCell ref="A35:A39"/>
    <mergeCell ref="B35:B39"/>
    <mergeCell ref="T40:T44"/>
    <mergeCell ref="U40:U44"/>
    <mergeCell ref="A45:A49"/>
    <mergeCell ref="B45:B49"/>
    <mergeCell ref="C45:C49"/>
    <mergeCell ref="D45:D49"/>
    <mergeCell ref="E45:E49"/>
    <mergeCell ref="F45:F49"/>
    <mergeCell ref="G45:G49"/>
    <mergeCell ref="H45:H49"/>
    <mergeCell ref="N40:N44"/>
    <mergeCell ref="O40:O44"/>
    <mergeCell ref="P40:P44"/>
    <mergeCell ref="Q40:Q44"/>
    <mergeCell ref="R40:R44"/>
    <mergeCell ref="S40:S44"/>
    <mergeCell ref="H40:H44"/>
    <mergeCell ref="I40:I44"/>
    <mergeCell ref="J40:J44"/>
    <mergeCell ref="K40:K44"/>
    <mergeCell ref="L40:L44"/>
    <mergeCell ref="M40:M44"/>
    <mergeCell ref="U45:U49"/>
    <mergeCell ref="A50:A54"/>
    <mergeCell ref="B50:B54"/>
    <mergeCell ref="C50:C54"/>
    <mergeCell ref="D50:D54"/>
    <mergeCell ref="E50:E54"/>
    <mergeCell ref="F50:F54"/>
    <mergeCell ref="G50:G54"/>
    <mergeCell ref="H50:H54"/>
    <mergeCell ref="I50:I54"/>
    <mergeCell ref="O45:O49"/>
    <mergeCell ref="P45:P49"/>
    <mergeCell ref="Q45:Q49"/>
    <mergeCell ref="R45:R49"/>
    <mergeCell ref="S45:S49"/>
    <mergeCell ref="T45:T49"/>
    <mergeCell ref="I45:I49"/>
    <mergeCell ref="J45:J49"/>
    <mergeCell ref="K45:K49"/>
    <mergeCell ref="L45:L49"/>
    <mergeCell ref="M45:M49"/>
    <mergeCell ref="N45:N49"/>
    <mergeCell ref="P50:P54"/>
    <mergeCell ref="Q50:Q54"/>
    <mergeCell ref="R50:R54"/>
    <mergeCell ref="S50:S54"/>
    <mergeCell ref="T50:T54"/>
    <mergeCell ref="U50:U54"/>
    <mergeCell ref="J50:J54"/>
    <mergeCell ref="K50:K54"/>
    <mergeCell ref="L50:L54"/>
    <mergeCell ref="M50:M54"/>
    <mergeCell ref="N50:N54"/>
    <mergeCell ref="O50:O54"/>
    <mergeCell ref="G55:G59"/>
    <mergeCell ref="H55:H59"/>
    <mergeCell ref="I55:I59"/>
    <mergeCell ref="J55:J59"/>
    <mergeCell ref="K55:K59"/>
    <mergeCell ref="L55:L59"/>
    <mergeCell ref="A55:A59"/>
    <mergeCell ref="B55:B59"/>
    <mergeCell ref="C55:C59"/>
    <mergeCell ref="D55:D59"/>
    <mergeCell ref="E55:E59"/>
    <mergeCell ref="F55:F59"/>
    <mergeCell ref="S55:S59"/>
    <mergeCell ref="T55:T59"/>
    <mergeCell ref="U55:U59"/>
    <mergeCell ref="M55:M59"/>
    <mergeCell ref="N55:N59"/>
    <mergeCell ref="O55:O59"/>
    <mergeCell ref="P55:P59"/>
    <mergeCell ref="Q55:Q59"/>
    <mergeCell ref="R55:R59"/>
  </mergeCells>
  <conditionalFormatting sqref="D8:G8 H7 H60:J1048576 A7:B7">
    <cfRule type="containsText" dxfId="1395" priority="713" operator="containsText" text="3- Moderado">
      <formula>NOT(ISERROR(SEARCH("3- Moderado",A7)))</formula>
    </cfRule>
    <cfRule type="containsText" dxfId="1394" priority="714" operator="containsText" text="6- Moderado">
      <formula>NOT(ISERROR(SEARCH("6- Moderado",A7)))</formula>
    </cfRule>
    <cfRule type="containsText" dxfId="1393" priority="715" operator="containsText" text="4- Moderado">
      <formula>NOT(ISERROR(SEARCH("4- Moderado",A7)))</formula>
    </cfRule>
    <cfRule type="containsText" dxfId="1392" priority="716" operator="containsText" text="3- Bajo">
      <formula>NOT(ISERROR(SEARCH("3- Bajo",A7)))</formula>
    </cfRule>
    <cfRule type="containsText" dxfId="1391" priority="717" operator="containsText" text="4- Bajo">
      <formula>NOT(ISERROR(SEARCH("4- Bajo",A7)))</formula>
    </cfRule>
    <cfRule type="containsText" dxfId="1390" priority="718" operator="containsText" text="1- Bajo">
      <formula>NOT(ISERROR(SEARCH("1- Bajo",A7)))</formula>
    </cfRule>
  </conditionalFormatting>
  <conditionalFormatting sqref="H8:J8">
    <cfRule type="containsText" dxfId="1389" priority="706" operator="containsText" text="3- Moderado">
      <formula>NOT(ISERROR(SEARCH("3- Moderado",H8)))</formula>
    </cfRule>
    <cfRule type="containsText" dxfId="1388" priority="707" operator="containsText" text="6- Moderado">
      <formula>NOT(ISERROR(SEARCH("6- Moderado",H8)))</formula>
    </cfRule>
    <cfRule type="containsText" dxfId="1387" priority="708" operator="containsText" text="4- Moderado">
      <formula>NOT(ISERROR(SEARCH("4- Moderado",H8)))</formula>
    </cfRule>
    <cfRule type="containsText" dxfId="1386" priority="709" operator="containsText" text="3- Bajo">
      <formula>NOT(ISERROR(SEARCH("3- Bajo",H8)))</formula>
    </cfRule>
    <cfRule type="containsText" dxfId="1385" priority="710" operator="containsText" text="4- Bajo">
      <formula>NOT(ISERROR(SEARCH("4- Bajo",H8)))</formula>
    </cfRule>
    <cfRule type="containsText" dxfId="1384" priority="712" operator="containsText" text="1- Bajo">
      <formula>NOT(ISERROR(SEARCH("1- Bajo",H8)))</formula>
    </cfRule>
  </conditionalFormatting>
  <conditionalFormatting sqref="J8 J60:J1048576">
    <cfRule type="containsText" dxfId="1383" priority="695" operator="containsText" text="25- Extremo">
      <formula>NOT(ISERROR(SEARCH("25- Extremo",J8)))</formula>
    </cfRule>
    <cfRule type="containsText" dxfId="1382" priority="696" operator="containsText" text="20- Extremo">
      <formula>NOT(ISERROR(SEARCH("20- Extremo",J8)))</formula>
    </cfRule>
    <cfRule type="containsText" dxfId="1381" priority="697" operator="containsText" text="15- Extremo">
      <formula>NOT(ISERROR(SEARCH("15- Extremo",J8)))</formula>
    </cfRule>
    <cfRule type="containsText" dxfId="1380" priority="698" operator="containsText" text="10- Extremo">
      <formula>NOT(ISERROR(SEARCH("10- Extremo",J8)))</formula>
    </cfRule>
    <cfRule type="containsText" dxfId="1379" priority="699" operator="containsText" text="5- Extremo">
      <formula>NOT(ISERROR(SEARCH("5- Extremo",J8)))</formula>
    </cfRule>
    <cfRule type="containsText" dxfId="1378" priority="700" operator="containsText" text="12- Alto">
      <formula>NOT(ISERROR(SEARCH("12- Alto",J8)))</formula>
    </cfRule>
    <cfRule type="containsText" dxfId="1377" priority="701" operator="containsText" text="10- Alto">
      <formula>NOT(ISERROR(SEARCH("10- Alto",J8)))</formula>
    </cfRule>
    <cfRule type="containsText" dxfId="1376" priority="702" operator="containsText" text="9- Alto">
      <formula>NOT(ISERROR(SEARCH("9- Alto",J8)))</formula>
    </cfRule>
    <cfRule type="containsText" dxfId="1375" priority="703" operator="containsText" text="8- Alto">
      <formula>NOT(ISERROR(SEARCH("8- Alto",J8)))</formula>
    </cfRule>
    <cfRule type="containsText" dxfId="1374" priority="704" operator="containsText" text="5- Alto">
      <formula>NOT(ISERROR(SEARCH("5- Alto",J8)))</formula>
    </cfRule>
    <cfRule type="containsText" dxfId="1373" priority="705" operator="containsText" text="4- Alto">
      <formula>NOT(ISERROR(SEARCH("4- Alto",J8)))</formula>
    </cfRule>
    <cfRule type="containsText" dxfId="1372" priority="711" operator="containsText" text="2- Bajo">
      <formula>NOT(ISERROR(SEARCH("2- Bajo",J8)))</formula>
    </cfRule>
  </conditionalFormatting>
  <conditionalFormatting sqref="K10:L10">
    <cfRule type="containsText" dxfId="1371" priority="689" operator="containsText" text="3- Moderado">
      <formula>NOT(ISERROR(SEARCH("3- Moderado",K10)))</formula>
    </cfRule>
    <cfRule type="containsText" dxfId="1370" priority="690" operator="containsText" text="6- Moderado">
      <formula>NOT(ISERROR(SEARCH("6- Moderado",K10)))</formula>
    </cfRule>
    <cfRule type="containsText" dxfId="1369" priority="691" operator="containsText" text="4- Moderado">
      <formula>NOT(ISERROR(SEARCH("4- Moderado",K10)))</formula>
    </cfRule>
    <cfRule type="containsText" dxfId="1368" priority="692" operator="containsText" text="3- Bajo">
      <formula>NOT(ISERROR(SEARCH("3- Bajo",K10)))</formula>
    </cfRule>
    <cfRule type="containsText" dxfId="1367" priority="693" operator="containsText" text="4- Bajo">
      <formula>NOT(ISERROR(SEARCH("4- Bajo",K10)))</formula>
    </cfRule>
    <cfRule type="containsText" dxfId="1366" priority="694" operator="containsText" text="1- Bajo">
      <formula>NOT(ISERROR(SEARCH("1- Bajo",K10)))</formula>
    </cfRule>
  </conditionalFormatting>
  <conditionalFormatting sqref="H10:I10">
    <cfRule type="containsText" dxfId="1365" priority="683" operator="containsText" text="3- Moderado">
      <formula>NOT(ISERROR(SEARCH("3- Moderado",H10)))</formula>
    </cfRule>
    <cfRule type="containsText" dxfId="1364" priority="684" operator="containsText" text="6- Moderado">
      <formula>NOT(ISERROR(SEARCH("6- Moderado",H10)))</formula>
    </cfRule>
    <cfRule type="containsText" dxfId="1363" priority="685" operator="containsText" text="4- Moderado">
      <formula>NOT(ISERROR(SEARCH("4- Moderado",H10)))</formula>
    </cfRule>
    <cfRule type="containsText" dxfId="1362" priority="686" operator="containsText" text="3- Bajo">
      <formula>NOT(ISERROR(SEARCH("3- Bajo",H10)))</formula>
    </cfRule>
    <cfRule type="containsText" dxfId="1361" priority="687" operator="containsText" text="4- Bajo">
      <formula>NOT(ISERROR(SEARCH("4- Bajo",H10)))</formula>
    </cfRule>
    <cfRule type="containsText" dxfId="1360" priority="688" operator="containsText" text="1- Bajo">
      <formula>NOT(ISERROR(SEARCH("1- Bajo",H10)))</formula>
    </cfRule>
  </conditionalFormatting>
  <conditionalFormatting sqref="A10 C10:E10">
    <cfRule type="containsText" dxfId="1359" priority="677" operator="containsText" text="3- Moderado">
      <formula>NOT(ISERROR(SEARCH("3- Moderado",A10)))</formula>
    </cfRule>
    <cfRule type="containsText" dxfId="1358" priority="678" operator="containsText" text="6- Moderado">
      <formula>NOT(ISERROR(SEARCH("6- Moderado",A10)))</formula>
    </cfRule>
    <cfRule type="containsText" dxfId="1357" priority="679" operator="containsText" text="4- Moderado">
      <formula>NOT(ISERROR(SEARCH("4- Moderado",A10)))</formula>
    </cfRule>
    <cfRule type="containsText" dxfId="1356" priority="680" operator="containsText" text="3- Bajo">
      <formula>NOT(ISERROR(SEARCH("3- Bajo",A10)))</formula>
    </cfRule>
    <cfRule type="containsText" dxfId="1355" priority="681" operator="containsText" text="4- Bajo">
      <formula>NOT(ISERROR(SEARCH("4- Bajo",A10)))</formula>
    </cfRule>
    <cfRule type="containsText" dxfId="1354" priority="682" operator="containsText" text="1- Bajo">
      <formula>NOT(ISERROR(SEARCH("1- Bajo",A10)))</formula>
    </cfRule>
  </conditionalFormatting>
  <conditionalFormatting sqref="F10:G10">
    <cfRule type="containsText" dxfId="1353" priority="671" operator="containsText" text="3- Moderado">
      <formula>NOT(ISERROR(SEARCH("3- Moderado",F10)))</formula>
    </cfRule>
    <cfRule type="containsText" dxfId="1352" priority="672" operator="containsText" text="6- Moderado">
      <formula>NOT(ISERROR(SEARCH("6- Moderado",F10)))</formula>
    </cfRule>
    <cfRule type="containsText" dxfId="1351" priority="673" operator="containsText" text="4- Moderado">
      <formula>NOT(ISERROR(SEARCH("4- Moderado",F10)))</formula>
    </cfRule>
    <cfRule type="containsText" dxfId="1350" priority="674" operator="containsText" text="3- Bajo">
      <formula>NOT(ISERROR(SEARCH("3- Bajo",F10)))</formula>
    </cfRule>
    <cfRule type="containsText" dxfId="1349" priority="675" operator="containsText" text="4- Bajo">
      <formula>NOT(ISERROR(SEARCH("4- Bajo",F10)))</formula>
    </cfRule>
    <cfRule type="containsText" dxfId="1348" priority="676" operator="containsText" text="1- Bajo">
      <formula>NOT(ISERROR(SEARCH("1- Bajo",F10)))</formula>
    </cfRule>
  </conditionalFormatting>
  <conditionalFormatting sqref="K8">
    <cfRule type="containsText" dxfId="1347" priority="665" operator="containsText" text="3- Moderado">
      <formula>NOT(ISERROR(SEARCH("3- Moderado",K8)))</formula>
    </cfRule>
    <cfRule type="containsText" dxfId="1346" priority="666" operator="containsText" text="6- Moderado">
      <formula>NOT(ISERROR(SEARCH("6- Moderado",K8)))</formula>
    </cfRule>
    <cfRule type="containsText" dxfId="1345" priority="667" operator="containsText" text="4- Moderado">
      <formula>NOT(ISERROR(SEARCH("4- Moderado",K8)))</formula>
    </cfRule>
    <cfRule type="containsText" dxfId="1344" priority="668" operator="containsText" text="3- Bajo">
      <formula>NOT(ISERROR(SEARCH("3- Bajo",K8)))</formula>
    </cfRule>
    <cfRule type="containsText" dxfId="1343" priority="669" operator="containsText" text="4- Bajo">
      <formula>NOT(ISERROR(SEARCH("4- Bajo",K8)))</formula>
    </cfRule>
    <cfRule type="containsText" dxfId="1342" priority="670" operator="containsText" text="1- Bajo">
      <formula>NOT(ISERROR(SEARCH("1- Bajo",K8)))</formula>
    </cfRule>
  </conditionalFormatting>
  <conditionalFormatting sqref="L8">
    <cfRule type="containsText" dxfId="1341" priority="659" operator="containsText" text="3- Moderado">
      <formula>NOT(ISERROR(SEARCH("3- Moderado",L8)))</formula>
    </cfRule>
    <cfRule type="containsText" dxfId="1340" priority="660" operator="containsText" text="6- Moderado">
      <formula>NOT(ISERROR(SEARCH("6- Moderado",L8)))</formula>
    </cfRule>
    <cfRule type="containsText" dxfId="1339" priority="661" operator="containsText" text="4- Moderado">
      <formula>NOT(ISERROR(SEARCH("4- Moderado",L8)))</formula>
    </cfRule>
    <cfRule type="containsText" dxfId="1338" priority="662" operator="containsText" text="3- Bajo">
      <formula>NOT(ISERROR(SEARCH("3- Bajo",L8)))</formula>
    </cfRule>
    <cfRule type="containsText" dxfId="1337" priority="663" operator="containsText" text="4- Bajo">
      <formula>NOT(ISERROR(SEARCH("4- Bajo",L8)))</formula>
    </cfRule>
    <cfRule type="containsText" dxfId="1336" priority="664" operator="containsText" text="1- Bajo">
      <formula>NOT(ISERROR(SEARCH("1- Bajo",L8)))</formula>
    </cfRule>
  </conditionalFormatting>
  <conditionalFormatting sqref="M8">
    <cfRule type="containsText" dxfId="1335" priority="653" operator="containsText" text="3- Moderado">
      <formula>NOT(ISERROR(SEARCH("3- Moderado",M8)))</formula>
    </cfRule>
    <cfRule type="containsText" dxfId="1334" priority="654" operator="containsText" text="6- Moderado">
      <formula>NOT(ISERROR(SEARCH("6- Moderado",M8)))</formula>
    </cfRule>
    <cfRule type="containsText" dxfId="1333" priority="655" operator="containsText" text="4- Moderado">
      <formula>NOT(ISERROR(SEARCH("4- Moderado",M8)))</formula>
    </cfRule>
    <cfRule type="containsText" dxfId="1332" priority="656" operator="containsText" text="3- Bajo">
      <formula>NOT(ISERROR(SEARCH("3- Bajo",M8)))</formula>
    </cfRule>
    <cfRule type="containsText" dxfId="1331" priority="657" operator="containsText" text="4- Bajo">
      <formula>NOT(ISERROR(SEARCH("4- Bajo",M8)))</formula>
    </cfRule>
    <cfRule type="containsText" dxfId="1330" priority="658" operator="containsText" text="1- Bajo">
      <formula>NOT(ISERROR(SEARCH("1- Bajo",M8)))</formula>
    </cfRule>
  </conditionalFormatting>
  <conditionalFormatting sqref="J10:J14">
    <cfRule type="containsText" dxfId="1329" priority="648" operator="containsText" text="Bajo">
      <formula>NOT(ISERROR(SEARCH("Bajo",J10)))</formula>
    </cfRule>
    <cfRule type="containsText" dxfId="1328" priority="649" operator="containsText" text="Moderado">
      <formula>NOT(ISERROR(SEARCH("Moderado",J10)))</formula>
    </cfRule>
    <cfRule type="containsText" dxfId="1327" priority="650" operator="containsText" text="Alto">
      <formula>NOT(ISERROR(SEARCH("Alto",J10)))</formula>
    </cfRule>
    <cfRule type="containsText" dxfId="1326" priority="651" operator="containsText" text="Extremo">
      <formula>NOT(ISERROR(SEARCH("Extremo",J10)))</formula>
    </cfRule>
    <cfRule type="colorScale" priority="652">
      <colorScale>
        <cfvo type="min"/>
        <cfvo type="max"/>
        <color rgb="FFFF7128"/>
        <color rgb="FFFFEF9C"/>
      </colorScale>
    </cfRule>
  </conditionalFormatting>
  <conditionalFormatting sqref="M10:M14">
    <cfRule type="containsText" dxfId="1325" priority="623" operator="containsText" text="Moderado">
      <formula>NOT(ISERROR(SEARCH("Moderado",M10)))</formula>
    </cfRule>
    <cfRule type="containsText" dxfId="1324" priority="643" operator="containsText" text="Bajo">
      <formula>NOT(ISERROR(SEARCH("Bajo",M10)))</formula>
    </cfRule>
    <cfRule type="containsText" dxfId="1323" priority="644" operator="containsText" text="Moderado">
      <formula>NOT(ISERROR(SEARCH("Moderado",M10)))</formula>
    </cfRule>
    <cfRule type="containsText" dxfId="1322" priority="645" operator="containsText" text="Alto">
      <formula>NOT(ISERROR(SEARCH("Alto",M10)))</formula>
    </cfRule>
    <cfRule type="containsText" dxfId="1321" priority="646" operator="containsText" text="Extremo">
      <formula>NOT(ISERROR(SEARCH("Extremo",M10)))</formula>
    </cfRule>
    <cfRule type="colorScale" priority="647">
      <colorScale>
        <cfvo type="min"/>
        <cfvo type="max"/>
        <color rgb="FFFF7128"/>
        <color rgb="FFFFEF9C"/>
      </colorScale>
    </cfRule>
  </conditionalFormatting>
  <conditionalFormatting sqref="N10">
    <cfRule type="containsText" dxfId="1320" priority="637" operator="containsText" text="3- Moderado">
      <formula>NOT(ISERROR(SEARCH("3- Moderado",N10)))</formula>
    </cfRule>
    <cfRule type="containsText" dxfId="1319" priority="638" operator="containsText" text="6- Moderado">
      <formula>NOT(ISERROR(SEARCH("6- Moderado",N10)))</formula>
    </cfRule>
    <cfRule type="containsText" dxfId="1318" priority="639" operator="containsText" text="4- Moderado">
      <formula>NOT(ISERROR(SEARCH("4- Moderado",N10)))</formula>
    </cfRule>
    <cfRule type="containsText" dxfId="1317" priority="640" operator="containsText" text="3- Bajo">
      <formula>NOT(ISERROR(SEARCH("3- Bajo",N10)))</formula>
    </cfRule>
    <cfRule type="containsText" dxfId="1316" priority="641" operator="containsText" text="4- Bajo">
      <formula>NOT(ISERROR(SEARCH("4- Bajo",N10)))</formula>
    </cfRule>
    <cfRule type="containsText" dxfId="1315" priority="642" operator="containsText" text="1- Bajo">
      <formula>NOT(ISERROR(SEARCH("1- Bajo",N10)))</formula>
    </cfRule>
  </conditionalFormatting>
  <conditionalFormatting sqref="H10:H14">
    <cfRule type="containsText" dxfId="1314" priority="624" operator="containsText" text="Muy Alta">
      <formula>NOT(ISERROR(SEARCH("Muy Alta",H10)))</formula>
    </cfRule>
    <cfRule type="containsText" dxfId="1313" priority="625" operator="containsText" text="Alta">
      <formula>NOT(ISERROR(SEARCH("Alta",H10)))</formula>
    </cfRule>
    <cfRule type="containsText" dxfId="1312" priority="626" operator="containsText" text="Muy Alta">
      <formula>NOT(ISERROR(SEARCH("Muy Alta",H10)))</formula>
    </cfRule>
    <cfRule type="containsText" dxfId="1311" priority="631" operator="containsText" text="Muy Baja">
      <formula>NOT(ISERROR(SEARCH("Muy Baja",H10)))</formula>
    </cfRule>
    <cfRule type="containsText" dxfId="1310" priority="632" operator="containsText" text="Baja">
      <formula>NOT(ISERROR(SEARCH("Baja",H10)))</formula>
    </cfRule>
    <cfRule type="containsText" dxfId="1309" priority="633" operator="containsText" text="Media">
      <formula>NOT(ISERROR(SEARCH("Media",H10)))</formula>
    </cfRule>
    <cfRule type="containsText" dxfId="1308" priority="634" operator="containsText" text="Alta">
      <formula>NOT(ISERROR(SEARCH("Alta",H10)))</formula>
    </cfRule>
    <cfRule type="containsText" dxfId="1307" priority="636" operator="containsText" text="Muy Alta">
      <formula>NOT(ISERROR(SEARCH("Muy Alta",H10)))</formula>
    </cfRule>
  </conditionalFormatting>
  <conditionalFormatting sqref="I10:I14">
    <cfRule type="containsText" dxfId="1306" priority="627" operator="containsText" text="Catastrófico">
      <formula>NOT(ISERROR(SEARCH("Catastrófico",I10)))</formula>
    </cfRule>
    <cfRule type="containsText" dxfId="1305" priority="628" operator="containsText" text="Mayor">
      <formula>NOT(ISERROR(SEARCH("Mayor",I10)))</formula>
    </cfRule>
    <cfRule type="containsText" dxfId="1304" priority="629" operator="containsText" text="Menor">
      <formula>NOT(ISERROR(SEARCH("Menor",I10)))</formula>
    </cfRule>
    <cfRule type="containsText" dxfId="1303" priority="630" operator="containsText" text="Leve">
      <formula>NOT(ISERROR(SEARCH("Leve",I10)))</formula>
    </cfRule>
    <cfRule type="containsText" dxfId="1302" priority="635" operator="containsText" text="Moderado">
      <formula>NOT(ISERROR(SEARCH("Moderado",I10)))</formula>
    </cfRule>
  </conditionalFormatting>
  <conditionalFormatting sqref="K10:K14">
    <cfRule type="containsText" dxfId="1301" priority="622" operator="containsText" text="Media">
      <formula>NOT(ISERROR(SEARCH("Media",K10)))</formula>
    </cfRule>
  </conditionalFormatting>
  <conditionalFormatting sqref="L10:L14">
    <cfRule type="containsText" dxfId="1300" priority="621" operator="containsText" text="Moderado">
      <formula>NOT(ISERROR(SEARCH("Moderado",L10)))</formula>
    </cfRule>
  </conditionalFormatting>
  <conditionalFormatting sqref="J10:J14">
    <cfRule type="containsText" dxfId="1299" priority="620" operator="containsText" text="Moderado">
      <formula>NOT(ISERROR(SEARCH("Moderado",J10)))</formula>
    </cfRule>
  </conditionalFormatting>
  <conditionalFormatting sqref="J10:J14">
    <cfRule type="containsText" dxfId="1298" priority="618" operator="containsText" text="Bajo">
      <formula>NOT(ISERROR(SEARCH("Bajo",J10)))</formula>
    </cfRule>
    <cfRule type="containsText" dxfId="1297" priority="619" operator="containsText" text="Extremo">
      <formula>NOT(ISERROR(SEARCH("Extremo",J10)))</formula>
    </cfRule>
  </conditionalFormatting>
  <conditionalFormatting sqref="K10:K14">
    <cfRule type="containsText" dxfId="1296" priority="616" operator="containsText" text="Baja">
      <formula>NOT(ISERROR(SEARCH("Baja",K10)))</formula>
    </cfRule>
    <cfRule type="containsText" dxfId="1295" priority="617" operator="containsText" text="Muy Baja">
      <formula>NOT(ISERROR(SEARCH("Muy Baja",K10)))</formula>
    </cfRule>
  </conditionalFormatting>
  <conditionalFormatting sqref="K10:K14">
    <cfRule type="containsText" dxfId="1294" priority="614" operator="containsText" text="Muy Alta">
      <formula>NOT(ISERROR(SEARCH("Muy Alta",K10)))</formula>
    </cfRule>
    <cfRule type="containsText" dxfId="1293" priority="615" operator="containsText" text="Alta">
      <formula>NOT(ISERROR(SEARCH("Alta",K10)))</formula>
    </cfRule>
  </conditionalFormatting>
  <conditionalFormatting sqref="L10:L14">
    <cfRule type="containsText" dxfId="1292" priority="610" operator="containsText" text="Catastrófico">
      <formula>NOT(ISERROR(SEARCH("Catastrófico",L10)))</formula>
    </cfRule>
    <cfRule type="containsText" dxfId="1291" priority="611" operator="containsText" text="Mayor">
      <formula>NOT(ISERROR(SEARCH("Mayor",L10)))</formula>
    </cfRule>
    <cfRule type="containsText" dxfId="1290" priority="612" operator="containsText" text="Menor">
      <formula>NOT(ISERROR(SEARCH("Menor",L10)))</formula>
    </cfRule>
    <cfRule type="containsText" dxfId="1289" priority="613" operator="containsText" text="Leve">
      <formula>NOT(ISERROR(SEARCH("Leve",L10)))</formula>
    </cfRule>
  </conditionalFormatting>
  <conditionalFormatting sqref="K15:L15">
    <cfRule type="containsText" dxfId="1288" priority="604" operator="containsText" text="3- Moderado">
      <formula>NOT(ISERROR(SEARCH("3- Moderado",K15)))</formula>
    </cfRule>
    <cfRule type="containsText" dxfId="1287" priority="605" operator="containsText" text="6- Moderado">
      <formula>NOT(ISERROR(SEARCH("6- Moderado",K15)))</formula>
    </cfRule>
    <cfRule type="containsText" dxfId="1286" priority="606" operator="containsText" text="4- Moderado">
      <formula>NOT(ISERROR(SEARCH("4- Moderado",K15)))</formula>
    </cfRule>
    <cfRule type="containsText" dxfId="1285" priority="607" operator="containsText" text="3- Bajo">
      <formula>NOT(ISERROR(SEARCH("3- Bajo",K15)))</formula>
    </cfRule>
    <cfRule type="containsText" dxfId="1284" priority="608" operator="containsText" text="4- Bajo">
      <formula>NOT(ISERROR(SEARCH("4- Bajo",K15)))</formula>
    </cfRule>
    <cfRule type="containsText" dxfId="1283" priority="609" operator="containsText" text="1- Bajo">
      <formula>NOT(ISERROR(SEARCH("1- Bajo",K15)))</formula>
    </cfRule>
  </conditionalFormatting>
  <conditionalFormatting sqref="H15:I15">
    <cfRule type="containsText" dxfId="1282" priority="598" operator="containsText" text="3- Moderado">
      <formula>NOT(ISERROR(SEARCH("3- Moderado",H15)))</formula>
    </cfRule>
    <cfRule type="containsText" dxfId="1281" priority="599" operator="containsText" text="6- Moderado">
      <formula>NOT(ISERROR(SEARCH("6- Moderado",H15)))</formula>
    </cfRule>
    <cfRule type="containsText" dxfId="1280" priority="600" operator="containsText" text="4- Moderado">
      <formula>NOT(ISERROR(SEARCH("4- Moderado",H15)))</formula>
    </cfRule>
    <cfRule type="containsText" dxfId="1279" priority="601" operator="containsText" text="3- Bajo">
      <formula>NOT(ISERROR(SEARCH("3- Bajo",H15)))</formula>
    </cfRule>
    <cfRule type="containsText" dxfId="1278" priority="602" operator="containsText" text="4- Bajo">
      <formula>NOT(ISERROR(SEARCH("4- Bajo",H15)))</formula>
    </cfRule>
    <cfRule type="containsText" dxfId="1277" priority="603" operator="containsText" text="1- Bajo">
      <formula>NOT(ISERROR(SEARCH("1- Bajo",H15)))</formula>
    </cfRule>
  </conditionalFormatting>
  <conditionalFormatting sqref="A15 C15:E15">
    <cfRule type="containsText" dxfId="1276" priority="592" operator="containsText" text="3- Moderado">
      <formula>NOT(ISERROR(SEARCH("3- Moderado",A15)))</formula>
    </cfRule>
    <cfRule type="containsText" dxfId="1275" priority="593" operator="containsText" text="6- Moderado">
      <formula>NOT(ISERROR(SEARCH("6- Moderado",A15)))</formula>
    </cfRule>
    <cfRule type="containsText" dxfId="1274" priority="594" operator="containsText" text="4- Moderado">
      <formula>NOT(ISERROR(SEARCH("4- Moderado",A15)))</formula>
    </cfRule>
    <cfRule type="containsText" dxfId="1273" priority="595" operator="containsText" text="3- Bajo">
      <formula>NOT(ISERROR(SEARCH("3- Bajo",A15)))</formula>
    </cfRule>
    <cfRule type="containsText" dxfId="1272" priority="596" operator="containsText" text="4- Bajo">
      <formula>NOT(ISERROR(SEARCH("4- Bajo",A15)))</formula>
    </cfRule>
    <cfRule type="containsText" dxfId="1271" priority="597" operator="containsText" text="1- Bajo">
      <formula>NOT(ISERROR(SEARCH("1- Bajo",A15)))</formula>
    </cfRule>
  </conditionalFormatting>
  <conditionalFormatting sqref="F15:G15">
    <cfRule type="containsText" dxfId="1270" priority="586" operator="containsText" text="3- Moderado">
      <formula>NOT(ISERROR(SEARCH("3- Moderado",F15)))</formula>
    </cfRule>
    <cfRule type="containsText" dxfId="1269" priority="587" operator="containsText" text="6- Moderado">
      <formula>NOT(ISERROR(SEARCH("6- Moderado",F15)))</formula>
    </cfRule>
    <cfRule type="containsText" dxfId="1268" priority="588" operator="containsText" text="4- Moderado">
      <formula>NOT(ISERROR(SEARCH("4- Moderado",F15)))</formula>
    </cfRule>
    <cfRule type="containsText" dxfId="1267" priority="589" operator="containsText" text="3- Bajo">
      <formula>NOT(ISERROR(SEARCH("3- Bajo",F15)))</formula>
    </cfRule>
    <cfRule type="containsText" dxfId="1266" priority="590" operator="containsText" text="4- Bajo">
      <formula>NOT(ISERROR(SEARCH("4- Bajo",F15)))</formula>
    </cfRule>
    <cfRule type="containsText" dxfId="1265" priority="591" operator="containsText" text="1- Bajo">
      <formula>NOT(ISERROR(SEARCH("1- Bajo",F15)))</formula>
    </cfRule>
  </conditionalFormatting>
  <conditionalFormatting sqref="J15:J19">
    <cfRule type="containsText" dxfId="1264" priority="581" operator="containsText" text="Bajo">
      <formula>NOT(ISERROR(SEARCH("Bajo",J15)))</formula>
    </cfRule>
    <cfRule type="containsText" dxfId="1263" priority="582" operator="containsText" text="Moderado">
      <formula>NOT(ISERROR(SEARCH("Moderado",J15)))</formula>
    </cfRule>
    <cfRule type="containsText" dxfId="1262" priority="583" operator="containsText" text="Alto">
      <formula>NOT(ISERROR(SEARCH("Alto",J15)))</formula>
    </cfRule>
    <cfRule type="containsText" dxfId="1261" priority="584" operator="containsText" text="Extremo">
      <formula>NOT(ISERROR(SEARCH("Extremo",J15)))</formula>
    </cfRule>
    <cfRule type="colorScale" priority="585">
      <colorScale>
        <cfvo type="min"/>
        <cfvo type="max"/>
        <color rgb="FFFF7128"/>
        <color rgb="FFFFEF9C"/>
      </colorScale>
    </cfRule>
  </conditionalFormatting>
  <conditionalFormatting sqref="M15:M19">
    <cfRule type="containsText" dxfId="1260" priority="556" operator="containsText" text="Moderado">
      <formula>NOT(ISERROR(SEARCH("Moderado",M15)))</formula>
    </cfRule>
    <cfRule type="containsText" dxfId="1259" priority="576" operator="containsText" text="Bajo">
      <formula>NOT(ISERROR(SEARCH("Bajo",M15)))</formula>
    </cfRule>
    <cfRule type="containsText" dxfId="1258" priority="577" operator="containsText" text="Moderado">
      <formula>NOT(ISERROR(SEARCH("Moderado",M15)))</formula>
    </cfRule>
    <cfRule type="containsText" dxfId="1257" priority="578" operator="containsText" text="Alto">
      <formula>NOT(ISERROR(SEARCH("Alto",M15)))</formula>
    </cfRule>
    <cfRule type="containsText" dxfId="1256" priority="579" operator="containsText" text="Extremo">
      <formula>NOT(ISERROR(SEARCH("Extremo",M15)))</formula>
    </cfRule>
    <cfRule type="colorScale" priority="580">
      <colorScale>
        <cfvo type="min"/>
        <cfvo type="max"/>
        <color rgb="FFFF7128"/>
        <color rgb="FFFFEF9C"/>
      </colorScale>
    </cfRule>
  </conditionalFormatting>
  <conditionalFormatting sqref="N15">
    <cfRule type="containsText" dxfId="1255" priority="570" operator="containsText" text="3- Moderado">
      <formula>NOT(ISERROR(SEARCH("3- Moderado",N15)))</formula>
    </cfRule>
    <cfRule type="containsText" dxfId="1254" priority="571" operator="containsText" text="6- Moderado">
      <formula>NOT(ISERROR(SEARCH("6- Moderado",N15)))</formula>
    </cfRule>
    <cfRule type="containsText" dxfId="1253" priority="572" operator="containsText" text="4- Moderado">
      <formula>NOT(ISERROR(SEARCH("4- Moderado",N15)))</formula>
    </cfRule>
    <cfRule type="containsText" dxfId="1252" priority="573" operator="containsText" text="3- Bajo">
      <formula>NOT(ISERROR(SEARCH("3- Bajo",N15)))</formula>
    </cfRule>
    <cfRule type="containsText" dxfId="1251" priority="574" operator="containsText" text="4- Bajo">
      <formula>NOT(ISERROR(SEARCH("4- Bajo",N15)))</formula>
    </cfRule>
    <cfRule type="containsText" dxfId="1250" priority="575" operator="containsText" text="1- Bajo">
      <formula>NOT(ISERROR(SEARCH("1- Bajo",N15)))</formula>
    </cfRule>
  </conditionalFormatting>
  <conditionalFormatting sqref="H15:H19">
    <cfRule type="containsText" dxfId="1249" priority="557" operator="containsText" text="Muy Alta">
      <formula>NOT(ISERROR(SEARCH("Muy Alta",H15)))</formula>
    </cfRule>
    <cfRule type="containsText" dxfId="1248" priority="558" operator="containsText" text="Alta">
      <formula>NOT(ISERROR(SEARCH("Alta",H15)))</formula>
    </cfRule>
    <cfRule type="containsText" dxfId="1247" priority="559" operator="containsText" text="Muy Alta">
      <formula>NOT(ISERROR(SEARCH("Muy Alta",H15)))</formula>
    </cfRule>
    <cfRule type="containsText" dxfId="1246" priority="564" operator="containsText" text="Muy Baja">
      <formula>NOT(ISERROR(SEARCH("Muy Baja",H15)))</formula>
    </cfRule>
    <cfRule type="containsText" dxfId="1245" priority="565" operator="containsText" text="Baja">
      <formula>NOT(ISERROR(SEARCH("Baja",H15)))</formula>
    </cfRule>
    <cfRule type="containsText" dxfId="1244" priority="566" operator="containsText" text="Media">
      <formula>NOT(ISERROR(SEARCH("Media",H15)))</formula>
    </cfRule>
    <cfRule type="containsText" dxfId="1243" priority="567" operator="containsText" text="Alta">
      <formula>NOT(ISERROR(SEARCH("Alta",H15)))</formula>
    </cfRule>
    <cfRule type="containsText" dxfId="1242" priority="569" operator="containsText" text="Muy Alta">
      <formula>NOT(ISERROR(SEARCH("Muy Alta",H15)))</formula>
    </cfRule>
  </conditionalFormatting>
  <conditionalFormatting sqref="I15:I19">
    <cfRule type="containsText" dxfId="1241" priority="560" operator="containsText" text="Catastrófico">
      <formula>NOT(ISERROR(SEARCH("Catastrófico",I15)))</formula>
    </cfRule>
    <cfRule type="containsText" dxfId="1240" priority="561" operator="containsText" text="Mayor">
      <formula>NOT(ISERROR(SEARCH("Mayor",I15)))</formula>
    </cfRule>
    <cfRule type="containsText" dxfId="1239" priority="562" operator="containsText" text="Menor">
      <formula>NOT(ISERROR(SEARCH("Menor",I15)))</formula>
    </cfRule>
    <cfRule type="containsText" dxfId="1238" priority="563" operator="containsText" text="Leve">
      <formula>NOT(ISERROR(SEARCH("Leve",I15)))</formula>
    </cfRule>
    <cfRule type="containsText" dxfId="1237" priority="568" operator="containsText" text="Moderado">
      <formula>NOT(ISERROR(SEARCH("Moderado",I15)))</formula>
    </cfRule>
  </conditionalFormatting>
  <conditionalFormatting sqref="K15:K19">
    <cfRule type="containsText" dxfId="1236" priority="555" operator="containsText" text="Media">
      <formula>NOT(ISERROR(SEARCH("Media",K15)))</formula>
    </cfRule>
  </conditionalFormatting>
  <conditionalFormatting sqref="L15:L19">
    <cfRule type="containsText" dxfId="1235" priority="554" operator="containsText" text="Moderado">
      <formula>NOT(ISERROR(SEARCH("Moderado",L15)))</formula>
    </cfRule>
  </conditionalFormatting>
  <conditionalFormatting sqref="J15:J19">
    <cfRule type="containsText" dxfId="1234" priority="553" operator="containsText" text="Moderado">
      <formula>NOT(ISERROR(SEARCH("Moderado",J15)))</formula>
    </cfRule>
  </conditionalFormatting>
  <conditionalFormatting sqref="J15:J19">
    <cfRule type="containsText" dxfId="1233" priority="551" operator="containsText" text="Bajo">
      <formula>NOT(ISERROR(SEARCH("Bajo",J15)))</formula>
    </cfRule>
    <cfRule type="containsText" dxfId="1232" priority="552" operator="containsText" text="Extremo">
      <formula>NOT(ISERROR(SEARCH("Extremo",J15)))</formula>
    </cfRule>
  </conditionalFormatting>
  <conditionalFormatting sqref="K15:K19">
    <cfRule type="containsText" dxfId="1231" priority="549" operator="containsText" text="Baja">
      <formula>NOT(ISERROR(SEARCH("Baja",K15)))</formula>
    </cfRule>
    <cfRule type="containsText" dxfId="1230" priority="550" operator="containsText" text="Muy Baja">
      <formula>NOT(ISERROR(SEARCH("Muy Baja",K15)))</formula>
    </cfRule>
  </conditionalFormatting>
  <conditionalFormatting sqref="K15:K19">
    <cfRule type="containsText" dxfId="1229" priority="547" operator="containsText" text="Muy Alta">
      <formula>NOT(ISERROR(SEARCH("Muy Alta",K15)))</formula>
    </cfRule>
    <cfRule type="containsText" dxfId="1228" priority="548" operator="containsText" text="Alta">
      <formula>NOT(ISERROR(SEARCH("Alta",K15)))</formula>
    </cfRule>
  </conditionalFormatting>
  <conditionalFormatting sqref="L15:L19">
    <cfRule type="containsText" dxfId="1227" priority="543" operator="containsText" text="Catastrófico">
      <formula>NOT(ISERROR(SEARCH("Catastrófico",L15)))</formula>
    </cfRule>
    <cfRule type="containsText" dxfId="1226" priority="544" operator="containsText" text="Mayor">
      <formula>NOT(ISERROR(SEARCH("Mayor",L15)))</formula>
    </cfRule>
    <cfRule type="containsText" dxfId="1225" priority="545" operator="containsText" text="Menor">
      <formula>NOT(ISERROR(SEARCH("Menor",L15)))</formula>
    </cfRule>
    <cfRule type="containsText" dxfId="1224" priority="546" operator="containsText" text="Leve">
      <formula>NOT(ISERROR(SEARCH("Leve",L15)))</formula>
    </cfRule>
  </conditionalFormatting>
  <conditionalFormatting sqref="K20:L20">
    <cfRule type="containsText" dxfId="1223" priority="537" operator="containsText" text="3- Moderado">
      <formula>NOT(ISERROR(SEARCH("3- Moderado",K20)))</formula>
    </cfRule>
    <cfRule type="containsText" dxfId="1222" priority="538" operator="containsText" text="6- Moderado">
      <formula>NOT(ISERROR(SEARCH("6- Moderado",K20)))</formula>
    </cfRule>
    <cfRule type="containsText" dxfId="1221" priority="539" operator="containsText" text="4- Moderado">
      <formula>NOT(ISERROR(SEARCH("4- Moderado",K20)))</formula>
    </cfRule>
    <cfRule type="containsText" dxfId="1220" priority="540" operator="containsText" text="3- Bajo">
      <formula>NOT(ISERROR(SEARCH("3- Bajo",K20)))</formula>
    </cfRule>
    <cfRule type="containsText" dxfId="1219" priority="541" operator="containsText" text="4- Bajo">
      <formula>NOT(ISERROR(SEARCH("4- Bajo",K20)))</formula>
    </cfRule>
    <cfRule type="containsText" dxfId="1218" priority="542" operator="containsText" text="1- Bajo">
      <formula>NOT(ISERROR(SEARCH("1- Bajo",K20)))</formula>
    </cfRule>
  </conditionalFormatting>
  <conditionalFormatting sqref="H20:I20">
    <cfRule type="containsText" dxfId="1217" priority="531" operator="containsText" text="3- Moderado">
      <formula>NOT(ISERROR(SEARCH("3- Moderado",H20)))</formula>
    </cfRule>
    <cfRule type="containsText" dxfId="1216" priority="532" operator="containsText" text="6- Moderado">
      <formula>NOT(ISERROR(SEARCH("6- Moderado",H20)))</formula>
    </cfRule>
    <cfRule type="containsText" dxfId="1215" priority="533" operator="containsText" text="4- Moderado">
      <formula>NOT(ISERROR(SEARCH("4- Moderado",H20)))</formula>
    </cfRule>
    <cfRule type="containsText" dxfId="1214" priority="534" operator="containsText" text="3- Bajo">
      <formula>NOT(ISERROR(SEARCH("3- Bajo",H20)))</formula>
    </cfRule>
    <cfRule type="containsText" dxfId="1213" priority="535" operator="containsText" text="4- Bajo">
      <formula>NOT(ISERROR(SEARCH("4- Bajo",H20)))</formula>
    </cfRule>
    <cfRule type="containsText" dxfId="1212" priority="536" operator="containsText" text="1- Bajo">
      <formula>NOT(ISERROR(SEARCH("1- Bajo",H20)))</formula>
    </cfRule>
  </conditionalFormatting>
  <conditionalFormatting sqref="A20 C20:E20">
    <cfRule type="containsText" dxfId="1211" priority="525" operator="containsText" text="3- Moderado">
      <formula>NOT(ISERROR(SEARCH("3- Moderado",A20)))</formula>
    </cfRule>
    <cfRule type="containsText" dxfId="1210" priority="526" operator="containsText" text="6- Moderado">
      <formula>NOT(ISERROR(SEARCH("6- Moderado",A20)))</formula>
    </cfRule>
    <cfRule type="containsText" dxfId="1209" priority="527" operator="containsText" text="4- Moderado">
      <formula>NOT(ISERROR(SEARCH("4- Moderado",A20)))</formula>
    </cfRule>
    <cfRule type="containsText" dxfId="1208" priority="528" operator="containsText" text="3- Bajo">
      <formula>NOT(ISERROR(SEARCH("3- Bajo",A20)))</formula>
    </cfRule>
    <cfRule type="containsText" dxfId="1207" priority="529" operator="containsText" text="4- Bajo">
      <formula>NOT(ISERROR(SEARCH("4- Bajo",A20)))</formula>
    </cfRule>
    <cfRule type="containsText" dxfId="1206" priority="530" operator="containsText" text="1- Bajo">
      <formula>NOT(ISERROR(SEARCH("1- Bajo",A20)))</formula>
    </cfRule>
  </conditionalFormatting>
  <conditionalFormatting sqref="F20:G20">
    <cfRule type="containsText" dxfId="1205" priority="519" operator="containsText" text="3- Moderado">
      <formula>NOT(ISERROR(SEARCH("3- Moderado",F20)))</formula>
    </cfRule>
    <cfRule type="containsText" dxfId="1204" priority="520" operator="containsText" text="6- Moderado">
      <formula>NOT(ISERROR(SEARCH("6- Moderado",F20)))</formula>
    </cfRule>
    <cfRule type="containsText" dxfId="1203" priority="521" operator="containsText" text="4- Moderado">
      <formula>NOT(ISERROR(SEARCH("4- Moderado",F20)))</formula>
    </cfRule>
    <cfRule type="containsText" dxfId="1202" priority="522" operator="containsText" text="3- Bajo">
      <formula>NOT(ISERROR(SEARCH("3- Bajo",F20)))</formula>
    </cfRule>
    <cfRule type="containsText" dxfId="1201" priority="523" operator="containsText" text="4- Bajo">
      <formula>NOT(ISERROR(SEARCH("4- Bajo",F20)))</formula>
    </cfRule>
    <cfRule type="containsText" dxfId="1200" priority="524" operator="containsText" text="1- Bajo">
      <formula>NOT(ISERROR(SEARCH("1- Bajo",F20)))</formula>
    </cfRule>
  </conditionalFormatting>
  <conditionalFormatting sqref="J20:J24">
    <cfRule type="containsText" dxfId="1199" priority="514" operator="containsText" text="Bajo">
      <formula>NOT(ISERROR(SEARCH("Bajo",J20)))</formula>
    </cfRule>
    <cfRule type="containsText" dxfId="1198" priority="515" operator="containsText" text="Moderado">
      <formula>NOT(ISERROR(SEARCH("Moderado",J20)))</formula>
    </cfRule>
    <cfRule type="containsText" dxfId="1197" priority="516" operator="containsText" text="Alto">
      <formula>NOT(ISERROR(SEARCH("Alto",J20)))</formula>
    </cfRule>
    <cfRule type="containsText" dxfId="1196" priority="517" operator="containsText" text="Extremo">
      <formula>NOT(ISERROR(SEARCH("Extremo",J20)))</formula>
    </cfRule>
    <cfRule type="colorScale" priority="518">
      <colorScale>
        <cfvo type="min"/>
        <cfvo type="max"/>
        <color rgb="FFFF7128"/>
        <color rgb="FFFFEF9C"/>
      </colorScale>
    </cfRule>
  </conditionalFormatting>
  <conditionalFormatting sqref="M20:M24">
    <cfRule type="containsText" dxfId="1195" priority="489" operator="containsText" text="Moderado">
      <formula>NOT(ISERROR(SEARCH("Moderado",M20)))</formula>
    </cfRule>
    <cfRule type="containsText" dxfId="1194" priority="509" operator="containsText" text="Bajo">
      <formula>NOT(ISERROR(SEARCH("Bajo",M20)))</formula>
    </cfRule>
    <cfRule type="containsText" dxfId="1193" priority="510" operator="containsText" text="Moderado">
      <formula>NOT(ISERROR(SEARCH("Moderado",M20)))</formula>
    </cfRule>
    <cfRule type="containsText" dxfId="1192" priority="511" operator="containsText" text="Alto">
      <formula>NOT(ISERROR(SEARCH("Alto",M20)))</formula>
    </cfRule>
    <cfRule type="containsText" dxfId="1191" priority="512" operator="containsText" text="Extremo">
      <formula>NOT(ISERROR(SEARCH("Extremo",M20)))</formula>
    </cfRule>
    <cfRule type="colorScale" priority="513">
      <colorScale>
        <cfvo type="min"/>
        <cfvo type="max"/>
        <color rgb="FFFF7128"/>
        <color rgb="FFFFEF9C"/>
      </colorScale>
    </cfRule>
  </conditionalFormatting>
  <conditionalFormatting sqref="N20">
    <cfRule type="containsText" dxfId="1190" priority="503" operator="containsText" text="3- Moderado">
      <formula>NOT(ISERROR(SEARCH("3- Moderado",N20)))</formula>
    </cfRule>
    <cfRule type="containsText" dxfId="1189" priority="504" operator="containsText" text="6- Moderado">
      <formula>NOT(ISERROR(SEARCH("6- Moderado",N20)))</formula>
    </cfRule>
    <cfRule type="containsText" dxfId="1188" priority="505" operator="containsText" text="4- Moderado">
      <formula>NOT(ISERROR(SEARCH("4- Moderado",N20)))</formula>
    </cfRule>
    <cfRule type="containsText" dxfId="1187" priority="506" operator="containsText" text="3- Bajo">
      <formula>NOT(ISERROR(SEARCH("3- Bajo",N20)))</formula>
    </cfRule>
    <cfRule type="containsText" dxfId="1186" priority="507" operator="containsText" text="4- Bajo">
      <formula>NOT(ISERROR(SEARCH("4- Bajo",N20)))</formula>
    </cfRule>
    <cfRule type="containsText" dxfId="1185" priority="508" operator="containsText" text="1- Bajo">
      <formula>NOT(ISERROR(SEARCH("1- Bajo",N20)))</formula>
    </cfRule>
  </conditionalFormatting>
  <conditionalFormatting sqref="H20:H24">
    <cfRule type="containsText" dxfId="1184" priority="490" operator="containsText" text="Muy Alta">
      <formula>NOT(ISERROR(SEARCH("Muy Alta",H20)))</formula>
    </cfRule>
    <cfRule type="containsText" dxfId="1183" priority="491" operator="containsText" text="Alta">
      <formula>NOT(ISERROR(SEARCH("Alta",H20)))</formula>
    </cfRule>
    <cfRule type="containsText" dxfId="1182" priority="492" operator="containsText" text="Muy Alta">
      <formula>NOT(ISERROR(SEARCH("Muy Alta",H20)))</formula>
    </cfRule>
    <cfRule type="containsText" dxfId="1181" priority="497" operator="containsText" text="Muy Baja">
      <formula>NOT(ISERROR(SEARCH("Muy Baja",H20)))</formula>
    </cfRule>
    <cfRule type="containsText" dxfId="1180" priority="498" operator="containsText" text="Baja">
      <formula>NOT(ISERROR(SEARCH("Baja",H20)))</formula>
    </cfRule>
    <cfRule type="containsText" dxfId="1179" priority="499" operator="containsText" text="Media">
      <formula>NOT(ISERROR(SEARCH("Media",H20)))</formula>
    </cfRule>
    <cfRule type="containsText" dxfId="1178" priority="500" operator="containsText" text="Alta">
      <formula>NOT(ISERROR(SEARCH("Alta",H20)))</formula>
    </cfRule>
    <cfRule type="containsText" dxfId="1177" priority="502" operator="containsText" text="Muy Alta">
      <formula>NOT(ISERROR(SEARCH("Muy Alta",H20)))</formula>
    </cfRule>
  </conditionalFormatting>
  <conditionalFormatting sqref="I20:I24">
    <cfRule type="containsText" dxfId="1176" priority="493" operator="containsText" text="Catastrófico">
      <formula>NOT(ISERROR(SEARCH("Catastrófico",I20)))</formula>
    </cfRule>
    <cfRule type="containsText" dxfId="1175" priority="494" operator="containsText" text="Mayor">
      <formula>NOT(ISERROR(SEARCH("Mayor",I20)))</formula>
    </cfRule>
    <cfRule type="containsText" dxfId="1174" priority="495" operator="containsText" text="Menor">
      <formula>NOT(ISERROR(SEARCH("Menor",I20)))</formula>
    </cfRule>
    <cfRule type="containsText" dxfId="1173" priority="496" operator="containsText" text="Leve">
      <formula>NOT(ISERROR(SEARCH("Leve",I20)))</formula>
    </cfRule>
    <cfRule type="containsText" dxfId="1172" priority="501" operator="containsText" text="Moderado">
      <formula>NOT(ISERROR(SEARCH("Moderado",I20)))</formula>
    </cfRule>
  </conditionalFormatting>
  <conditionalFormatting sqref="K20:K24">
    <cfRule type="containsText" dxfId="1171" priority="488" operator="containsText" text="Media">
      <formula>NOT(ISERROR(SEARCH("Media",K20)))</formula>
    </cfRule>
  </conditionalFormatting>
  <conditionalFormatting sqref="L20:L24">
    <cfRule type="containsText" dxfId="1170" priority="487" operator="containsText" text="Moderado">
      <formula>NOT(ISERROR(SEARCH("Moderado",L20)))</formula>
    </cfRule>
  </conditionalFormatting>
  <conditionalFormatting sqref="J20:J24">
    <cfRule type="containsText" dxfId="1169" priority="486" operator="containsText" text="Moderado">
      <formula>NOT(ISERROR(SEARCH("Moderado",J20)))</formula>
    </cfRule>
  </conditionalFormatting>
  <conditionalFormatting sqref="J20:J24">
    <cfRule type="containsText" dxfId="1168" priority="484" operator="containsText" text="Bajo">
      <formula>NOT(ISERROR(SEARCH("Bajo",J20)))</formula>
    </cfRule>
    <cfRule type="containsText" dxfId="1167" priority="485" operator="containsText" text="Extremo">
      <formula>NOT(ISERROR(SEARCH("Extremo",J20)))</formula>
    </cfRule>
  </conditionalFormatting>
  <conditionalFormatting sqref="K20:K24">
    <cfRule type="containsText" dxfId="1166" priority="482" operator="containsText" text="Baja">
      <formula>NOT(ISERROR(SEARCH("Baja",K20)))</formula>
    </cfRule>
    <cfRule type="containsText" dxfId="1165" priority="483" operator="containsText" text="Muy Baja">
      <formula>NOT(ISERROR(SEARCH("Muy Baja",K20)))</formula>
    </cfRule>
  </conditionalFormatting>
  <conditionalFormatting sqref="K20:K24">
    <cfRule type="containsText" dxfId="1164" priority="480" operator="containsText" text="Muy Alta">
      <formula>NOT(ISERROR(SEARCH("Muy Alta",K20)))</formula>
    </cfRule>
    <cfRule type="containsText" dxfId="1163" priority="481" operator="containsText" text="Alta">
      <formula>NOT(ISERROR(SEARCH("Alta",K20)))</formula>
    </cfRule>
  </conditionalFormatting>
  <conditionalFormatting sqref="L20:L24">
    <cfRule type="containsText" dxfId="1162" priority="476" operator="containsText" text="Catastrófico">
      <formula>NOT(ISERROR(SEARCH("Catastrófico",L20)))</formula>
    </cfRule>
    <cfRule type="containsText" dxfId="1161" priority="477" operator="containsText" text="Mayor">
      <formula>NOT(ISERROR(SEARCH("Mayor",L20)))</formula>
    </cfRule>
    <cfRule type="containsText" dxfId="1160" priority="478" operator="containsText" text="Menor">
      <formula>NOT(ISERROR(SEARCH("Menor",L20)))</formula>
    </cfRule>
    <cfRule type="containsText" dxfId="1159" priority="479" operator="containsText" text="Leve">
      <formula>NOT(ISERROR(SEARCH("Leve",L20)))</formula>
    </cfRule>
  </conditionalFormatting>
  <conditionalFormatting sqref="K30:L30">
    <cfRule type="containsText" dxfId="1158" priority="470" operator="containsText" text="3- Moderado">
      <formula>NOT(ISERROR(SEARCH("3- Moderado",K30)))</formula>
    </cfRule>
    <cfRule type="containsText" dxfId="1157" priority="471" operator="containsText" text="6- Moderado">
      <formula>NOT(ISERROR(SEARCH("6- Moderado",K30)))</formula>
    </cfRule>
    <cfRule type="containsText" dxfId="1156" priority="472" operator="containsText" text="4- Moderado">
      <formula>NOT(ISERROR(SEARCH("4- Moderado",K30)))</formula>
    </cfRule>
    <cfRule type="containsText" dxfId="1155" priority="473" operator="containsText" text="3- Bajo">
      <formula>NOT(ISERROR(SEARCH("3- Bajo",K30)))</formula>
    </cfRule>
    <cfRule type="containsText" dxfId="1154" priority="474" operator="containsText" text="4- Bajo">
      <formula>NOT(ISERROR(SEARCH("4- Bajo",K30)))</formula>
    </cfRule>
    <cfRule type="containsText" dxfId="1153" priority="475" operator="containsText" text="1- Bajo">
      <formula>NOT(ISERROR(SEARCH("1- Bajo",K30)))</formula>
    </cfRule>
  </conditionalFormatting>
  <conditionalFormatting sqref="H30:I30">
    <cfRule type="containsText" dxfId="1152" priority="464" operator="containsText" text="3- Moderado">
      <formula>NOT(ISERROR(SEARCH("3- Moderado",H30)))</formula>
    </cfRule>
    <cfRule type="containsText" dxfId="1151" priority="465" operator="containsText" text="6- Moderado">
      <formula>NOT(ISERROR(SEARCH("6- Moderado",H30)))</formula>
    </cfRule>
    <cfRule type="containsText" dxfId="1150" priority="466" operator="containsText" text="4- Moderado">
      <formula>NOT(ISERROR(SEARCH("4- Moderado",H30)))</formula>
    </cfRule>
    <cfRule type="containsText" dxfId="1149" priority="467" operator="containsText" text="3- Bajo">
      <formula>NOT(ISERROR(SEARCH("3- Bajo",H30)))</formula>
    </cfRule>
    <cfRule type="containsText" dxfId="1148" priority="468" operator="containsText" text="4- Bajo">
      <formula>NOT(ISERROR(SEARCH("4- Bajo",H30)))</formula>
    </cfRule>
    <cfRule type="containsText" dxfId="1147" priority="469" operator="containsText" text="1- Bajo">
      <formula>NOT(ISERROR(SEARCH("1- Bajo",H30)))</formula>
    </cfRule>
  </conditionalFormatting>
  <conditionalFormatting sqref="A30 C30:E30">
    <cfRule type="containsText" dxfId="1146" priority="458" operator="containsText" text="3- Moderado">
      <formula>NOT(ISERROR(SEARCH("3- Moderado",A30)))</formula>
    </cfRule>
    <cfRule type="containsText" dxfId="1145" priority="459" operator="containsText" text="6- Moderado">
      <formula>NOT(ISERROR(SEARCH("6- Moderado",A30)))</formula>
    </cfRule>
    <cfRule type="containsText" dxfId="1144" priority="460" operator="containsText" text="4- Moderado">
      <formula>NOT(ISERROR(SEARCH("4- Moderado",A30)))</formula>
    </cfRule>
    <cfRule type="containsText" dxfId="1143" priority="461" operator="containsText" text="3- Bajo">
      <formula>NOT(ISERROR(SEARCH("3- Bajo",A30)))</formula>
    </cfRule>
    <cfRule type="containsText" dxfId="1142" priority="462" operator="containsText" text="4- Bajo">
      <formula>NOT(ISERROR(SEARCH("4- Bajo",A30)))</formula>
    </cfRule>
    <cfRule type="containsText" dxfId="1141" priority="463" operator="containsText" text="1- Bajo">
      <formula>NOT(ISERROR(SEARCH("1- Bajo",A30)))</formula>
    </cfRule>
  </conditionalFormatting>
  <conditionalFormatting sqref="F30:G30">
    <cfRule type="containsText" dxfId="1140" priority="452" operator="containsText" text="3- Moderado">
      <formula>NOT(ISERROR(SEARCH("3- Moderado",F30)))</formula>
    </cfRule>
    <cfRule type="containsText" dxfId="1139" priority="453" operator="containsText" text="6- Moderado">
      <formula>NOT(ISERROR(SEARCH("6- Moderado",F30)))</formula>
    </cfRule>
    <cfRule type="containsText" dxfId="1138" priority="454" operator="containsText" text="4- Moderado">
      <formula>NOT(ISERROR(SEARCH("4- Moderado",F30)))</formula>
    </cfRule>
    <cfRule type="containsText" dxfId="1137" priority="455" operator="containsText" text="3- Bajo">
      <formula>NOT(ISERROR(SEARCH("3- Bajo",F30)))</formula>
    </cfRule>
    <cfRule type="containsText" dxfId="1136" priority="456" operator="containsText" text="4- Bajo">
      <formula>NOT(ISERROR(SEARCH("4- Bajo",F30)))</formula>
    </cfRule>
    <cfRule type="containsText" dxfId="1135" priority="457" operator="containsText" text="1- Bajo">
      <formula>NOT(ISERROR(SEARCH("1- Bajo",F30)))</formula>
    </cfRule>
  </conditionalFormatting>
  <conditionalFormatting sqref="J30:J34">
    <cfRule type="containsText" dxfId="1134" priority="447" operator="containsText" text="Bajo">
      <formula>NOT(ISERROR(SEARCH("Bajo",J30)))</formula>
    </cfRule>
    <cfRule type="containsText" dxfId="1133" priority="448" operator="containsText" text="Moderado">
      <formula>NOT(ISERROR(SEARCH("Moderado",J30)))</formula>
    </cfRule>
    <cfRule type="containsText" dxfId="1132" priority="449" operator="containsText" text="Alto">
      <formula>NOT(ISERROR(SEARCH("Alto",J30)))</formula>
    </cfRule>
    <cfRule type="containsText" dxfId="1131" priority="450" operator="containsText" text="Extremo">
      <formula>NOT(ISERROR(SEARCH("Extremo",J30)))</formula>
    </cfRule>
    <cfRule type="colorScale" priority="451">
      <colorScale>
        <cfvo type="min"/>
        <cfvo type="max"/>
        <color rgb="FFFF7128"/>
        <color rgb="FFFFEF9C"/>
      </colorScale>
    </cfRule>
  </conditionalFormatting>
  <conditionalFormatting sqref="M30:M34">
    <cfRule type="containsText" dxfId="1130" priority="422" operator="containsText" text="Moderado">
      <formula>NOT(ISERROR(SEARCH("Moderado",M30)))</formula>
    </cfRule>
    <cfRule type="containsText" dxfId="1129" priority="442" operator="containsText" text="Bajo">
      <formula>NOT(ISERROR(SEARCH("Bajo",M30)))</formula>
    </cfRule>
    <cfRule type="containsText" dxfId="1128" priority="443" operator="containsText" text="Moderado">
      <formula>NOT(ISERROR(SEARCH("Moderado",M30)))</formula>
    </cfRule>
    <cfRule type="containsText" dxfId="1127" priority="444" operator="containsText" text="Alto">
      <formula>NOT(ISERROR(SEARCH("Alto",M30)))</formula>
    </cfRule>
    <cfRule type="containsText" dxfId="1126" priority="445" operator="containsText" text="Extremo">
      <formula>NOT(ISERROR(SEARCH("Extremo",M30)))</formula>
    </cfRule>
    <cfRule type="colorScale" priority="446">
      <colorScale>
        <cfvo type="min"/>
        <cfvo type="max"/>
        <color rgb="FFFF7128"/>
        <color rgb="FFFFEF9C"/>
      </colorScale>
    </cfRule>
  </conditionalFormatting>
  <conditionalFormatting sqref="N30">
    <cfRule type="containsText" dxfId="1125" priority="436" operator="containsText" text="3- Moderado">
      <formula>NOT(ISERROR(SEARCH("3- Moderado",N30)))</formula>
    </cfRule>
    <cfRule type="containsText" dxfId="1124" priority="437" operator="containsText" text="6- Moderado">
      <formula>NOT(ISERROR(SEARCH("6- Moderado",N30)))</formula>
    </cfRule>
    <cfRule type="containsText" dxfId="1123" priority="438" operator="containsText" text="4- Moderado">
      <formula>NOT(ISERROR(SEARCH("4- Moderado",N30)))</formula>
    </cfRule>
    <cfRule type="containsText" dxfId="1122" priority="439" operator="containsText" text="3- Bajo">
      <formula>NOT(ISERROR(SEARCH("3- Bajo",N30)))</formula>
    </cfRule>
    <cfRule type="containsText" dxfId="1121" priority="440" operator="containsText" text="4- Bajo">
      <formula>NOT(ISERROR(SEARCH("4- Bajo",N30)))</formula>
    </cfRule>
    <cfRule type="containsText" dxfId="1120" priority="441" operator="containsText" text="1- Bajo">
      <formula>NOT(ISERROR(SEARCH("1- Bajo",N30)))</formula>
    </cfRule>
  </conditionalFormatting>
  <conditionalFormatting sqref="H30:H34">
    <cfRule type="containsText" dxfId="1119" priority="423" operator="containsText" text="Muy Alta">
      <formula>NOT(ISERROR(SEARCH("Muy Alta",H30)))</formula>
    </cfRule>
    <cfRule type="containsText" dxfId="1118" priority="424" operator="containsText" text="Alta">
      <formula>NOT(ISERROR(SEARCH("Alta",H30)))</formula>
    </cfRule>
    <cfRule type="containsText" dxfId="1117" priority="425" operator="containsText" text="Muy Alta">
      <formula>NOT(ISERROR(SEARCH("Muy Alta",H30)))</formula>
    </cfRule>
    <cfRule type="containsText" dxfId="1116" priority="430" operator="containsText" text="Muy Baja">
      <formula>NOT(ISERROR(SEARCH("Muy Baja",H30)))</formula>
    </cfRule>
    <cfRule type="containsText" dxfId="1115" priority="431" operator="containsText" text="Baja">
      <formula>NOT(ISERROR(SEARCH("Baja",H30)))</formula>
    </cfRule>
    <cfRule type="containsText" dxfId="1114" priority="432" operator="containsText" text="Media">
      <formula>NOT(ISERROR(SEARCH("Media",H30)))</formula>
    </cfRule>
    <cfRule type="containsText" dxfId="1113" priority="433" operator="containsText" text="Alta">
      <formula>NOT(ISERROR(SEARCH("Alta",H30)))</formula>
    </cfRule>
    <cfRule type="containsText" dxfId="1112" priority="435" operator="containsText" text="Muy Alta">
      <formula>NOT(ISERROR(SEARCH("Muy Alta",H30)))</formula>
    </cfRule>
  </conditionalFormatting>
  <conditionalFormatting sqref="I30:I34">
    <cfRule type="containsText" dxfId="1111" priority="426" operator="containsText" text="Catastrófico">
      <formula>NOT(ISERROR(SEARCH("Catastrófico",I30)))</formula>
    </cfRule>
    <cfRule type="containsText" dxfId="1110" priority="427" operator="containsText" text="Mayor">
      <formula>NOT(ISERROR(SEARCH("Mayor",I30)))</formula>
    </cfRule>
    <cfRule type="containsText" dxfId="1109" priority="428" operator="containsText" text="Menor">
      <formula>NOT(ISERROR(SEARCH("Menor",I30)))</formula>
    </cfRule>
    <cfRule type="containsText" dxfId="1108" priority="429" operator="containsText" text="Leve">
      <formula>NOT(ISERROR(SEARCH("Leve",I30)))</formula>
    </cfRule>
    <cfRule type="containsText" dxfId="1107" priority="434" operator="containsText" text="Moderado">
      <formula>NOT(ISERROR(SEARCH("Moderado",I30)))</formula>
    </cfRule>
  </conditionalFormatting>
  <conditionalFormatting sqref="K30:K34">
    <cfRule type="containsText" dxfId="1106" priority="421" operator="containsText" text="Media">
      <formula>NOT(ISERROR(SEARCH("Media",K30)))</formula>
    </cfRule>
  </conditionalFormatting>
  <conditionalFormatting sqref="L30:L34">
    <cfRule type="containsText" dxfId="1105" priority="420" operator="containsText" text="Moderado">
      <formula>NOT(ISERROR(SEARCH("Moderado",L30)))</formula>
    </cfRule>
  </conditionalFormatting>
  <conditionalFormatting sqref="J30:J34">
    <cfRule type="containsText" dxfId="1104" priority="419" operator="containsText" text="Moderado">
      <formula>NOT(ISERROR(SEARCH("Moderado",J30)))</formula>
    </cfRule>
  </conditionalFormatting>
  <conditionalFormatting sqref="J30:J34">
    <cfRule type="containsText" dxfId="1103" priority="417" operator="containsText" text="Bajo">
      <formula>NOT(ISERROR(SEARCH("Bajo",J30)))</formula>
    </cfRule>
    <cfRule type="containsText" dxfId="1102" priority="418" operator="containsText" text="Extremo">
      <formula>NOT(ISERROR(SEARCH("Extremo",J30)))</formula>
    </cfRule>
  </conditionalFormatting>
  <conditionalFormatting sqref="K30:K34">
    <cfRule type="containsText" dxfId="1101" priority="415" operator="containsText" text="Baja">
      <formula>NOT(ISERROR(SEARCH("Baja",K30)))</formula>
    </cfRule>
    <cfRule type="containsText" dxfId="1100" priority="416" operator="containsText" text="Muy Baja">
      <formula>NOT(ISERROR(SEARCH("Muy Baja",K30)))</formula>
    </cfRule>
  </conditionalFormatting>
  <conditionalFormatting sqref="K30:K34">
    <cfRule type="containsText" dxfId="1099" priority="413" operator="containsText" text="Muy Alta">
      <formula>NOT(ISERROR(SEARCH("Muy Alta",K30)))</formula>
    </cfRule>
    <cfRule type="containsText" dxfId="1098" priority="414" operator="containsText" text="Alta">
      <formula>NOT(ISERROR(SEARCH("Alta",K30)))</formula>
    </cfRule>
  </conditionalFormatting>
  <conditionalFormatting sqref="L30:L34">
    <cfRule type="containsText" dxfId="1097" priority="409" operator="containsText" text="Catastrófico">
      <formula>NOT(ISERROR(SEARCH("Catastrófico",L30)))</formula>
    </cfRule>
    <cfRule type="containsText" dxfId="1096" priority="410" operator="containsText" text="Mayor">
      <formula>NOT(ISERROR(SEARCH("Mayor",L30)))</formula>
    </cfRule>
    <cfRule type="containsText" dxfId="1095" priority="411" operator="containsText" text="Menor">
      <formula>NOT(ISERROR(SEARCH("Menor",L30)))</formula>
    </cfRule>
    <cfRule type="containsText" dxfId="1094" priority="412" operator="containsText" text="Leve">
      <formula>NOT(ISERROR(SEARCH("Leve",L30)))</formula>
    </cfRule>
  </conditionalFormatting>
  <conditionalFormatting sqref="K35:L35">
    <cfRule type="containsText" dxfId="1093" priority="403" operator="containsText" text="3- Moderado">
      <formula>NOT(ISERROR(SEARCH("3- Moderado",K35)))</formula>
    </cfRule>
    <cfRule type="containsText" dxfId="1092" priority="404" operator="containsText" text="6- Moderado">
      <formula>NOT(ISERROR(SEARCH("6- Moderado",K35)))</formula>
    </cfRule>
    <cfRule type="containsText" dxfId="1091" priority="405" operator="containsText" text="4- Moderado">
      <formula>NOT(ISERROR(SEARCH("4- Moderado",K35)))</formula>
    </cfRule>
    <cfRule type="containsText" dxfId="1090" priority="406" operator="containsText" text="3- Bajo">
      <formula>NOT(ISERROR(SEARCH("3- Bajo",K35)))</formula>
    </cfRule>
    <cfRule type="containsText" dxfId="1089" priority="407" operator="containsText" text="4- Bajo">
      <formula>NOT(ISERROR(SEARCH("4- Bajo",K35)))</formula>
    </cfRule>
    <cfRule type="containsText" dxfId="1088" priority="408" operator="containsText" text="1- Bajo">
      <formula>NOT(ISERROR(SEARCH("1- Bajo",K35)))</formula>
    </cfRule>
  </conditionalFormatting>
  <conditionalFormatting sqref="H35:I35">
    <cfRule type="containsText" dxfId="1087" priority="397" operator="containsText" text="3- Moderado">
      <formula>NOT(ISERROR(SEARCH("3- Moderado",H35)))</formula>
    </cfRule>
    <cfRule type="containsText" dxfId="1086" priority="398" operator="containsText" text="6- Moderado">
      <formula>NOT(ISERROR(SEARCH("6- Moderado",H35)))</formula>
    </cfRule>
    <cfRule type="containsText" dxfId="1085" priority="399" operator="containsText" text="4- Moderado">
      <formula>NOT(ISERROR(SEARCH("4- Moderado",H35)))</formula>
    </cfRule>
    <cfRule type="containsText" dxfId="1084" priority="400" operator="containsText" text="3- Bajo">
      <formula>NOT(ISERROR(SEARCH("3- Bajo",H35)))</formula>
    </cfRule>
    <cfRule type="containsText" dxfId="1083" priority="401" operator="containsText" text="4- Bajo">
      <formula>NOT(ISERROR(SEARCH("4- Bajo",H35)))</formula>
    </cfRule>
    <cfRule type="containsText" dxfId="1082" priority="402" operator="containsText" text="1- Bajo">
      <formula>NOT(ISERROR(SEARCH("1- Bajo",H35)))</formula>
    </cfRule>
  </conditionalFormatting>
  <conditionalFormatting sqref="A35 C35:E35">
    <cfRule type="containsText" dxfId="1081" priority="391" operator="containsText" text="3- Moderado">
      <formula>NOT(ISERROR(SEARCH("3- Moderado",A35)))</formula>
    </cfRule>
    <cfRule type="containsText" dxfId="1080" priority="392" operator="containsText" text="6- Moderado">
      <formula>NOT(ISERROR(SEARCH("6- Moderado",A35)))</formula>
    </cfRule>
    <cfRule type="containsText" dxfId="1079" priority="393" operator="containsText" text="4- Moderado">
      <formula>NOT(ISERROR(SEARCH("4- Moderado",A35)))</formula>
    </cfRule>
    <cfRule type="containsText" dxfId="1078" priority="394" operator="containsText" text="3- Bajo">
      <formula>NOT(ISERROR(SEARCH("3- Bajo",A35)))</formula>
    </cfRule>
    <cfRule type="containsText" dxfId="1077" priority="395" operator="containsText" text="4- Bajo">
      <formula>NOT(ISERROR(SEARCH("4- Bajo",A35)))</formula>
    </cfRule>
    <cfRule type="containsText" dxfId="1076" priority="396" operator="containsText" text="1- Bajo">
      <formula>NOT(ISERROR(SEARCH("1- Bajo",A35)))</formula>
    </cfRule>
  </conditionalFormatting>
  <conditionalFormatting sqref="F35:G35">
    <cfRule type="containsText" dxfId="1075" priority="385" operator="containsText" text="3- Moderado">
      <formula>NOT(ISERROR(SEARCH("3- Moderado",F35)))</formula>
    </cfRule>
    <cfRule type="containsText" dxfId="1074" priority="386" operator="containsText" text="6- Moderado">
      <formula>NOT(ISERROR(SEARCH("6- Moderado",F35)))</formula>
    </cfRule>
    <cfRule type="containsText" dxfId="1073" priority="387" operator="containsText" text="4- Moderado">
      <formula>NOT(ISERROR(SEARCH("4- Moderado",F35)))</formula>
    </cfRule>
    <cfRule type="containsText" dxfId="1072" priority="388" operator="containsText" text="3- Bajo">
      <formula>NOT(ISERROR(SEARCH("3- Bajo",F35)))</formula>
    </cfRule>
    <cfRule type="containsText" dxfId="1071" priority="389" operator="containsText" text="4- Bajo">
      <formula>NOT(ISERROR(SEARCH("4- Bajo",F35)))</formula>
    </cfRule>
    <cfRule type="containsText" dxfId="1070" priority="390" operator="containsText" text="1- Bajo">
      <formula>NOT(ISERROR(SEARCH("1- Bajo",F35)))</formula>
    </cfRule>
  </conditionalFormatting>
  <conditionalFormatting sqref="J35:J39">
    <cfRule type="containsText" dxfId="1069" priority="380" operator="containsText" text="Bajo">
      <formula>NOT(ISERROR(SEARCH("Bajo",J35)))</formula>
    </cfRule>
    <cfRule type="containsText" dxfId="1068" priority="381" operator="containsText" text="Moderado">
      <formula>NOT(ISERROR(SEARCH("Moderado",J35)))</formula>
    </cfRule>
    <cfRule type="containsText" dxfId="1067" priority="382" operator="containsText" text="Alto">
      <formula>NOT(ISERROR(SEARCH("Alto",J35)))</formula>
    </cfRule>
    <cfRule type="containsText" dxfId="1066" priority="383" operator="containsText" text="Extremo">
      <formula>NOT(ISERROR(SEARCH("Extremo",J35)))</formula>
    </cfRule>
    <cfRule type="colorScale" priority="384">
      <colorScale>
        <cfvo type="min"/>
        <cfvo type="max"/>
        <color rgb="FFFF7128"/>
        <color rgb="FFFFEF9C"/>
      </colorScale>
    </cfRule>
  </conditionalFormatting>
  <conditionalFormatting sqref="M35:M39">
    <cfRule type="containsText" dxfId="1065" priority="355" operator="containsText" text="Moderado">
      <formula>NOT(ISERROR(SEARCH("Moderado",M35)))</formula>
    </cfRule>
    <cfRule type="containsText" dxfId="1064" priority="375" operator="containsText" text="Bajo">
      <formula>NOT(ISERROR(SEARCH("Bajo",M35)))</formula>
    </cfRule>
    <cfRule type="containsText" dxfId="1063" priority="376" operator="containsText" text="Moderado">
      <formula>NOT(ISERROR(SEARCH("Moderado",M35)))</formula>
    </cfRule>
    <cfRule type="containsText" dxfId="1062" priority="377" operator="containsText" text="Alto">
      <formula>NOT(ISERROR(SEARCH("Alto",M35)))</formula>
    </cfRule>
    <cfRule type="containsText" dxfId="1061" priority="378" operator="containsText" text="Extremo">
      <formula>NOT(ISERROR(SEARCH("Extremo",M35)))</formula>
    </cfRule>
    <cfRule type="colorScale" priority="379">
      <colorScale>
        <cfvo type="min"/>
        <cfvo type="max"/>
        <color rgb="FFFF7128"/>
        <color rgb="FFFFEF9C"/>
      </colorScale>
    </cfRule>
  </conditionalFormatting>
  <conditionalFormatting sqref="N35">
    <cfRule type="containsText" dxfId="1060" priority="369" operator="containsText" text="3- Moderado">
      <formula>NOT(ISERROR(SEARCH("3- Moderado",N35)))</formula>
    </cfRule>
    <cfRule type="containsText" dxfId="1059" priority="370" operator="containsText" text="6- Moderado">
      <formula>NOT(ISERROR(SEARCH("6- Moderado",N35)))</formula>
    </cfRule>
    <cfRule type="containsText" dxfId="1058" priority="371" operator="containsText" text="4- Moderado">
      <formula>NOT(ISERROR(SEARCH("4- Moderado",N35)))</formula>
    </cfRule>
    <cfRule type="containsText" dxfId="1057" priority="372" operator="containsText" text="3- Bajo">
      <formula>NOT(ISERROR(SEARCH("3- Bajo",N35)))</formula>
    </cfRule>
    <cfRule type="containsText" dxfId="1056" priority="373" operator="containsText" text="4- Bajo">
      <formula>NOT(ISERROR(SEARCH("4- Bajo",N35)))</formula>
    </cfRule>
    <cfRule type="containsText" dxfId="1055" priority="374" operator="containsText" text="1- Bajo">
      <formula>NOT(ISERROR(SEARCH("1- Bajo",N35)))</formula>
    </cfRule>
  </conditionalFormatting>
  <conditionalFormatting sqref="H35:H39">
    <cfRule type="containsText" dxfId="1054" priority="356" operator="containsText" text="Muy Alta">
      <formula>NOT(ISERROR(SEARCH("Muy Alta",H35)))</formula>
    </cfRule>
    <cfRule type="containsText" dxfId="1053" priority="357" operator="containsText" text="Alta">
      <formula>NOT(ISERROR(SEARCH("Alta",H35)))</formula>
    </cfRule>
    <cfRule type="containsText" dxfId="1052" priority="358" operator="containsText" text="Muy Alta">
      <formula>NOT(ISERROR(SEARCH("Muy Alta",H35)))</formula>
    </cfRule>
    <cfRule type="containsText" dxfId="1051" priority="363" operator="containsText" text="Muy Baja">
      <formula>NOT(ISERROR(SEARCH("Muy Baja",H35)))</formula>
    </cfRule>
    <cfRule type="containsText" dxfId="1050" priority="364" operator="containsText" text="Baja">
      <formula>NOT(ISERROR(SEARCH("Baja",H35)))</formula>
    </cfRule>
    <cfRule type="containsText" dxfId="1049" priority="365" operator="containsText" text="Media">
      <formula>NOT(ISERROR(SEARCH("Media",H35)))</formula>
    </cfRule>
    <cfRule type="containsText" dxfId="1048" priority="366" operator="containsText" text="Alta">
      <formula>NOT(ISERROR(SEARCH("Alta",H35)))</formula>
    </cfRule>
    <cfRule type="containsText" dxfId="1047" priority="368" operator="containsText" text="Muy Alta">
      <formula>NOT(ISERROR(SEARCH("Muy Alta",H35)))</formula>
    </cfRule>
  </conditionalFormatting>
  <conditionalFormatting sqref="I35:I39">
    <cfRule type="containsText" dxfId="1046" priority="359" operator="containsText" text="Catastrófico">
      <formula>NOT(ISERROR(SEARCH("Catastrófico",I35)))</formula>
    </cfRule>
    <cfRule type="containsText" dxfId="1045" priority="360" operator="containsText" text="Mayor">
      <formula>NOT(ISERROR(SEARCH("Mayor",I35)))</formula>
    </cfRule>
    <cfRule type="containsText" dxfId="1044" priority="361" operator="containsText" text="Menor">
      <formula>NOT(ISERROR(SEARCH("Menor",I35)))</formula>
    </cfRule>
    <cfRule type="containsText" dxfId="1043" priority="362" operator="containsText" text="Leve">
      <formula>NOT(ISERROR(SEARCH("Leve",I35)))</formula>
    </cfRule>
    <cfRule type="containsText" dxfId="1042" priority="367" operator="containsText" text="Moderado">
      <formula>NOT(ISERROR(SEARCH("Moderado",I35)))</formula>
    </cfRule>
  </conditionalFormatting>
  <conditionalFormatting sqref="K35:K39">
    <cfRule type="containsText" dxfId="1041" priority="354" operator="containsText" text="Media">
      <formula>NOT(ISERROR(SEARCH("Media",K35)))</formula>
    </cfRule>
  </conditionalFormatting>
  <conditionalFormatting sqref="L35:L39">
    <cfRule type="containsText" dxfId="1040" priority="353" operator="containsText" text="Moderado">
      <formula>NOT(ISERROR(SEARCH("Moderado",L35)))</formula>
    </cfRule>
  </conditionalFormatting>
  <conditionalFormatting sqref="J35:J39">
    <cfRule type="containsText" dxfId="1039" priority="352" operator="containsText" text="Moderado">
      <formula>NOT(ISERROR(SEARCH("Moderado",J35)))</formula>
    </cfRule>
  </conditionalFormatting>
  <conditionalFormatting sqref="J35:J39">
    <cfRule type="containsText" dxfId="1038" priority="350" operator="containsText" text="Bajo">
      <formula>NOT(ISERROR(SEARCH("Bajo",J35)))</formula>
    </cfRule>
    <cfRule type="containsText" dxfId="1037" priority="351" operator="containsText" text="Extremo">
      <formula>NOT(ISERROR(SEARCH("Extremo",J35)))</formula>
    </cfRule>
  </conditionalFormatting>
  <conditionalFormatting sqref="K35:K39">
    <cfRule type="containsText" dxfId="1036" priority="348" operator="containsText" text="Baja">
      <formula>NOT(ISERROR(SEARCH("Baja",K35)))</formula>
    </cfRule>
    <cfRule type="containsText" dxfId="1035" priority="349" operator="containsText" text="Muy Baja">
      <formula>NOT(ISERROR(SEARCH("Muy Baja",K35)))</formula>
    </cfRule>
  </conditionalFormatting>
  <conditionalFormatting sqref="K35:K39">
    <cfRule type="containsText" dxfId="1034" priority="346" operator="containsText" text="Muy Alta">
      <formula>NOT(ISERROR(SEARCH("Muy Alta",K35)))</formula>
    </cfRule>
    <cfRule type="containsText" dxfId="1033" priority="347" operator="containsText" text="Alta">
      <formula>NOT(ISERROR(SEARCH("Alta",K35)))</formula>
    </cfRule>
  </conditionalFormatting>
  <conditionalFormatting sqref="L35:L39">
    <cfRule type="containsText" dxfId="1032" priority="342" operator="containsText" text="Catastrófico">
      <formula>NOT(ISERROR(SEARCH("Catastrófico",L35)))</formula>
    </cfRule>
    <cfRule type="containsText" dxfId="1031" priority="343" operator="containsText" text="Mayor">
      <formula>NOT(ISERROR(SEARCH("Mayor",L35)))</formula>
    </cfRule>
    <cfRule type="containsText" dxfId="1030" priority="344" operator="containsText" text="Menor">
      <formula>NOT(ISERROR(SEARCH("Menor",L35)))</formula>
    </cfRule>
    <cfRule type="containsText" dxfId="1029" priority="345" operator="containsText" text="Leve">
      <formula>NOT(ISERROR(SEARCH("Leve",L35)))</formula>
    </cfRule>
  </conditionalFormatting>
  <conditionalFormatting sqref="K40:L40">
    <cfRule type="containsText" dxfId="1028" priority="336" operator="containsText" text="3- Moderado">
      <formula>NOT(ISERROR(SEARCH("3- Moderado",K40)))</formula>
    </cfRule>
    <cfRule type="containsText" dxfId="1027" priority="337" operator="containsText" text="6- Moderado">
      <formula>NOT(ISERROR(SEARCH("6- Moderado",K40)))</formula>
    </cfRule>
    <cfRule type="containsText" dxfId="1026" priority="338" operator="containsText" text="4- Moderado">
      <formula>NOT(ISERROR(SEARCH("4- Moderado",K40)))</formula>
    </cfRule>
    <cfRule type="containsText" dxfId="1025" priority="339" operator="containsText" text="3- Bajo">
      <formula>NOT(ISERROR(SEARCH("3- Bajo",K40)))</formula>
    </cfRule>
    <cfRule type="containsText" dxfId="1024" priority="340" operator="containsText" text="4- Bajo">
      <formula>NOT(ISERROR(SEARCH("4- Bajo",K40)))</formula>
    </cfRule>
    <cfRule type="containsText" dxfId="1023" priority="341" operator="containsText" text="1- Bajo">
      <formula>NOT(ISERROR(SEARCH("1- Bajo",K40)))</formula>
    </cfRule>
  </conditionalFormatting>
  <conditionalFormatting sqref="H40:I40">
    <cfRule type="containsText" dxfId="1022" priority="330" operator="containsText" text="3- Moderado">
      <formula>NOT(ISERROR(SEARCH("3- Moderado",H40)))</formula>
    </cfRule>
    <cfRule type="containsText" dxfId="1021" priority="331" operator="containsText" text="6- Moderado">
      <formula>NOT(ISERROR(SEARCH("6- Moderado",H40)))</formula>
    </cfRule>
    <cfRule type="containsText" dxfId="1020" priority="332" operator="containsText" text="4- Moderado">
      <formula>NOT(ISERROR(SEARCH("4- Moderado",H40)))</formula>
    </cfRule>
    <cfRule type="containsText" dxfId="1019" priority="333" operator="containsText" text="3- Bajo">
      <formula>NOT(ISERROR(SEARCH("3- Bajo",H40)))</formula>
    </cfRule>
    <cfRule type="containsText" dxfId="1018" priority="334" operator="containsText" text="4- Bajo">
      <formula>NOT(ISERROR(SEARCH("4- Bajo",H40)))</formula>
    </cfRule>
    <cfRule type="containsText" dxfId="1017" priority="335" operator="containsText" text="1- Bajo">
      <formula>NOT(ISERROR(SEARCH("1- Bajo",H40)))</formula>
    </cfRule>
  </conditionalFormatting>
  <conditionalFormatting sqref="A40 C40:E40">
    <cfRule type="containsText" dxfId="1016" priority="324" operator="containsText" text="3- Moderado">
      <formula>NOT(ISERROR(SEARCH("3- Moderado",A40)))</formula>
    </cfRule>
    <cfRule type="containsText" dxfId="1015" priority="325" operator="containsText" text="6- Moderado">
      <formula>NOT(ISERROR(SEARCH("6- Moderado",A40)))</formula>
    </cfRule>
    <cfRule type="containsText" dxfId="1014" priority="326" operator="containsText" text="4- Moderado">
      <formula>NOT(ISERROR(SEARCH("4- Moderado",A40)))</formula>
    </cfRule>
    <cfRule type="containsText" dxfId="1013" priority="327" operator="containsText" text="3- Bajo">
      <formula>NOT(ISERROR(SEARCH("3- Bajo",A40)))</formula>
    </cfRule>
    <cfRule type="containsText" dxfId="1012" priority="328" operator="containsText" text="4- Bajo">
      <formula>NOT(ISERROR(SEARCH("4- Bajo",A40)))</formula>
    </cfRule>
    <cfRule type="containsText" dxfId="1011" priority="329" operator="containsText" text="1- Bajo">
      <formula>NOT(ISERROR(SEARCH("1- Bajo",A40)))</formula>
    </cfRule>
  </conditionalFormatting>
  <conditionalFormatting sqref="F40:G40">
    <cfRule type="containsText" dxfId="1010" priority="318" operator="containsText" text="3- Moderado">
      <formula>NOT(ISERROR(SEARCH("3- Moderado",F40)))</formula>
    </cfRule>
    <cfRule type="containsText" dxfId="1009" priority="319" operator="containsText" text="6- Moderado">
      <formula>NOT(ISERROR(SEARCH("6- Moderado",F40)))</formula>
    </cfRule>
    <cfRule type="containsText" dxfId="1008" priority="320" operator="containsText" text="4- Moderado">
      <formula>NOT(ISERROR(SEARCH("4- Moderado",F40)))</formula>
    </cfRule>
    <cfRule type="containsText" dxfId="1007" priority="321" operator="containsText" text="3- Bajo">
      <formula>NOT(ISERROR(SEARCH("3- Bajo",F40)))</formula>
    </cfRule>
    <cfRule type="containsText" dxfId="1006" priority="322" operator="containsText" text="4- Bajo">
      <formula>NOT(ISERROR(SEARCH("4- Bajo",F40)))</formula>
    </cfRule>
    <cfRule type="containsText" dxfId="1005" priority="323" operator="containsText" text="1- Bajo">
      <formula>NOT(ISERROR(SEARCH("1- Bajo",F40)))</formula>
    </cfRule>
  </conditionalFormatting>
  <conditionalFormatting sqref="J40:J44">
    <cfRule type="containsText" dxfId="1004" priority="313" operator="containsText" text="Bajo">
      <formula>NOT(ISERROR(SEARCH("Bajo",J40)))</formula>
    </cfRule>
    <cfRule type="containsText" dxfId="1003" priority="314" operator="containsText" text="Moderado">
      <formula>NOT(ISERROR(SEARCH("Moderado",J40)))</formula>
    </cfRule>
    <cfRule type="containsText" dxfId="1002" priority="315" operator="containsText" text="Alto">
      <formula>NOT(ISERROR(SEARCH("Alto",J40)))</formula>
    </cfRule>
    <cfRule type="containsText" dxfId="1001" priority="316" operator="containsText" text="Extremo">
      <formula>NOT(ISERROR(SEARCH("Extremo",J40)))</formula>
    </cfRule>
    <cfRule type="colorScale" priority="317">
      <colorScale>
        <cfvo type="min"/>
        <cfvo type="max"/>
        <color rgb="FFFF7128"/>
        <color rgb="FFFFEF9C"/>
      </colorScale>
    </cfRule>
  </conditionalFormatting>
  <conditionalFormatting sqref="M40:M44">
    <cfRule type="containsText" dxfId="1000" priority="288" operator="containsText" text="Moderado">
      <formula>NOT(ISERROR(SEARCH("Moderado",M40)))</formula>
    </cfRule>
    <cfRule type="containsText" dxfId="999" priority="308" operator="containsText" text="Bajo">
      <formula>NOT(ISERROR(SEARCH("Bajo",M40)))</formula>
    </cfRule>
    <cfRule type="containsText" dxfId="998" priority="309" operator="containsText" text="Moderado">
      <formula>NOT(ISERROR(SEARCH("Moderado",M40)))</formula>
    </cfRule>
    <cfRule type="containsText" dxfId="997" priority="310" operator="containsText" text="Alto">
      <formula>NOT(ISERROR(SEARCH("Alto",M40)))</formula>
    </cfRule>
    <cfRule type="containsText" dxfId="996" priority="311" operator="containsText" text="Extremo">
      <formula>NOT(ISERROR(SEARCH("Extremo",M40)))</formula>
    </cfRule>
    <cfRule type="colorScale" priority="312">
      <colorScale>
        <cfvo type="min"/>
        <cfvo type="max"/>
        <color rgb="FFFF7128"/>
        <color rgb="FFFFEF9C"/>
      </colorScale>
    </cfRule>
  </conditionalFormatting>
  <conditionalFormatting sqref="N40">
    <cfRule type="containsText" dxfId="995" priority="302" operator="containsText" text="3- Moderado">
      <formula>NOT(ISERROR(SEARCH("3- Moderado",N40)))</formula>
    </cfRule>
    <cfRule type="containsText" dxfId="994" priority="303" operator="containsText" text="6- Moderado">
      <formula>NOT(ISERROR(SEARCH("6- Moderado",N40)))</formula>
    </cfRule>
    <cfRule type="containsText" dxfId="993" priority="304" operator="containsText" text="4- Moderado">
      <formula>NOT(ISERROR(SEARCH("4- Moderado",N40)))</formula>
    </cfRule>
    <cfRule type="containsText" dxfId="992" priority="305" operator="containsText" text="3- Bajo">
      <formula>NOT(ISERROR(SEARCH("3- Bajo",N40)))</formula>
    </cfRule>
    <cfRule type="containsText" dxfId="991" priority="306" operator="containsText" text="4- Bajo">
      <formula>NOT(ISERROR(SEARCH("4- Bajo",N40)))</formula>
    </cfRule>
    <cfRule type="containsText" dxfId="990" priority="307" operator="containsText" text="1- Bajo">
      <formula>NOT(ISERROR(SEARCH("1- Bajo",N40)))</formula>
    </cfRule>
  </conditionalFormatting>
  <conditionalFormatting sqref="H40:H44">
    <cfRule type="containsText" dxfId="989" priority="289" operator="containsText" text="Muy Alta">
      <formula>NOT(ISERROR(SEARCH("Muy Alta",H40)))</formula>
    </cfRule>
    <cfRule type="containsText" dxfId="988" priority="290" operator="containsText" text="Alta">
      <formula>NOT(ISERROR(SEARCH("Alta",H40)))</formula>
    </cfRule>
    <cfRule type="containsText" dxfId="987" priority="291" operator="containsText" text="Muy Alta">
      <formula>NOT(ISERROR(SEARCH("Muy Alta",H40)))</formula>
    </cfRule>
    <cfRule type="containsText" dxfId="986" priority="296" operator="containsText" text="Muy Baja">
      <formula>NOT(ISERROR(SEARCH("Muy Baja",H40)))</formula>
    </cfRule>
    <cfRule type="containsText" dxfId="985" priority="297" operator="containsText" text="Baja">
      <formula>NOT(ISERROR(SEARCH("Baja",H40)))</formula>
    </cfRule>
    <cfRule type="containsText" dxfId="984" priority="298" operator="containsText" text="Media">
      <formula>NOT(ISERROR(SEARCH("Media",H40)))</formula>
    </cfRule>
    <cfRule type="containsText" dxfId="983" priority="299" operator="containsText" text="Alta">
      <formula>NOT(ISERROR(SEARCH("Alta",H40)))</formula>
    </cfRule>
    <cfRule type="containsText" dxfId="982" priority="301" operator="containsText" text="Muy Alta">
      <formula>NOT(ISERROR(SEARCH("Muy Alta",H40)))</formula>
    </cfRule>
  </conditionalFormatting>
  <conditionalFormatting sqref="I40:I44">
    <cfRule type="containsText" dxfId="981" priority="292" operator="containsText" text="Catastrófico">
      <formula>NOT(ISERROR(SEARCH("Catastrófico",I40)))</formula>
    </cfRule>
    <cfRule type="containsText" dxfId="980" priority="293" operator="containsText" text="Mayor">
      <formula>NOT(ISERROR(SEARCH("Mayor",I40)))</formula>
    </cfRule>
    <cfRule type="containsText" dxfId="979" priority="294" operator="containsText" text="Menor">
      <formula>NOT(ISERROR(SEARCH("Menor",I40)))</formula>
    </cfRule>
    <cfRule type="containsText" dxfId="978" priority="295" operator="containsText" text="Leve">
      <formula>NOT(ISERROR(SEARCH("Leve",I40)))</formula>
    </cfRule>
    <cfRule type="containsText" dxfId="977" priority="300" operator="containsText" text="Moderado">
      <formula>NOT(ISERROR(SEARCH("Moderado",I40)))</formula>
    </cfRule>
  </conditionalFormatting>
  <conditionalFormatting sqref="K40:K44">
    <cfRule type="containsText" dxfId="976" priority="287" operator="containsText" text="Media">
      <formula>NOT(ISERROR(SEARCH("Media",K40)))</formula>
    </cfRule>
  </conditionalFormatting>
  <conditionalFormatting sqref="L40:L44">
    <cfRule type="containsText" dxfId="975" priority="286" operator="containsText" text="Moderado">
      <formula>NOT(ISERROR(SEARCH("Moderado",L40)))</formula>
    </cfRule>
  </conditionalFormatting>
  <conditionalFormatting sqref="J40:J44">
    <cfRule type="containsText" dxfId="974" priority="285" operator="containsText" text="Moderado">
      <formula>NOT(ISERROR(SEARCH("Moderado",J40)))</formula>
    </cfRule>
  </conditionalFormatting>
  <conditionalFormatting sqref="J40:J44">
    <cfRule type="containsText" dxfId="973" priority="283" operator="containsText" text="Bajo">
      <formula>NOT(ISERROR(SEARCH("Bajo",J40)))</formula>
    </cfRule>
    <cfRule type="containsText" dxfId="972" priority="284" operator="containsText" text="Extremo">
      <formula>NOT(ISERROR(SEARCH("Extremo",J40)))</formula>
    </cfRule>
  </conditionalFormatting>
  <conditionalFormatting sqref="K40:K44">
    <cfRule type="containsText" dxfId="971" priority="281" operator="containsText" text="Baja">
      <formula>NOT(ISERROR(SEARCH("Baja",K40)))</formula>
    </cfRule>
    <cfRule type="containsText" dxfId="970" priority="282" operator="containsText" text="Muy Baja">
      <formula>NOT(ISERROR(SEARCH("Muy Baja",K40)))</formula>
    </cfRule>
  </conditionalFormatting>
  <conditionalFormatting sqref="K40:K44">
    <cfRule type="containsText" dxfId="969" priority="279" operator="containsText" text="Muy Alta">
      <formula>NOT(ISERROR(SEARCH("Muy Alta",K40)))</formula>
    </cfRule>
    <cfRule type="containsText" dxfId="968" priority="280" operator="containsText" text="Alta">
      <formula>NOT(ISERROR(SEARCH("Alta",K40)))</formula>
    </cfRule>
  </conditionalFormatting>
  <conditionalFormatting sqref="L40:L44">
    <cfRule type="containsText" dxfId="967" priority="275" operator="containsText" text="Catastrófico">
      <formula>NOT(ISERROR(SEARCH("Catastrófico",L40)))</formula>
    </cfRule>
    <cfRule type="containsText" dxfId="966" priority="276" operator="containsText" text="Mayor">
      <formula>NOT(ISERROR(SEARCH("Mayor",L40)))</formula>
    </cfRule>
    <cfRule type="containsText" dxfId="965" priority="277" operator="containsText" text="Menor">
      <formula>NOT(ISERROR(SEARCH("Menor",L40)))</formula>
    </cfRule>
    <cfRule type="containsText" dxfId="964" priority="278" operator="containsText" text="Leve">
      <formula>NOT(ISERROR(SEARCH("Leve",L40)))</formula>
    </cfRule>
  </conditionalFormatting>
  <conditionalFormatting sqref="K45:L45">
    <cfRule type="containsText" dxfId="963" priority="269" operator="containsText" text="3- Moderado">
      <formula>NOT(ISERROR(SEARCH("3- Moderado",K45)))</formula>
    </cfRule>
    <cfRule type="containsText" dxfId="962" priority="270" operator="containsText" text="6- Moderado">
      <formula>NOT(ISERROR(SEARCH("6- Moderado",K45)))</formula>
    </cfRule>
    <cfRule type="containsText" dxfId="961" priority="271" operator="containsText" text="4- Moderado">
      <formula>NOT(ISERROR(SEARCH("4- Moderado",K45)))</formula>
    </cfRule>
    <cfRule type="containsText" dxfId="960" priority="272" operator="containsText" text="3- Bajo">
      <formula>NOT(ISERROR(SEARCH("3- Bajo",K45)))</formula>
    </cfRule>
    <cfRule type="containsText" dxfId="959" priority="273" operator="containsText" text="4- Bajo">
      <formula>NOT(ISERROR(SEARCH("4- Bajo",K45)))</formula>
    </cfRule>
    <cfRule type="containsText" dxfId="958" priority="274" operator="containsText" text="1- Bajo">
      <formula>NOT(ISERROR(SEARCH("1- Bajo",K45)))</formula>
    </cfRule>
  </conditionalFormatting>
  <conditionalFormatting sqref="H45:I45">
    <cfRule type="containsText" dxfId="957" priority="263" operator="containsText" text="3- Moderado">
      <formula>NOT(ISERROR(SEARCH("3- Moderado",H45)))</formula>
    </cfRule>
    <cfRule type="containsText" dxfId="956" priority="264" operator="containsText" text="6- Moderado">
      <formula>NOT(ISERROR(SEARCH("6- Moderado",H45)))</formula>
    </cfRule>
    <cfRule type="containsText" dxfId="955" priority="265" operator="containsText" text="4- Moderado">
      <formula>NOT(ISERROR(SEARCH("4- Moderado",H45)))</formula>
    </cfRule>
    <cfRule type="containsText" dxfId="954" priority="266" operator="containsText" text="3- Bajo">
      <formula>NOT(ISERROR(SEARCH("3- Bajo",H45)))</formula>
    </cfRule>
    <cfRule type="containsText" dxfId="953" priority="267" operator="containsText" text="4- Bajo">
      <formula>NOT(ISERROR(SEARCH("4- Bajo",H45)))</formula>
    </cfRule>
    <cfRule type="containsText" dxfId="952" priority="268" operator="containsText" text="1- Bajo">
      <formula>NOT(ISERROR(SEARCH("1- Bajo",H45)))</formula>
    </cfRule>
  </conditionalFormatting>
  <conditionalFormatting sqref="A45 C45:E45">
    <cfRule type="containsText" dxfId="951" priority="257" operator="containsText" text="3- Moderado">
      <formula>NOT(ISERROR(SEARCH("3- Moderado",A45)))</formula>
    </cfRule>
    <cfRule type="containsText" dxfId="950" priority="258" operator="containsText" text="6- Moderado">
      <formula>NOT(ISERROR(SEARCH("6- Moderado",A45)))</formula>
    </cfRule>
    <cfRule type="containsText" dxfId="949" priority="259" operator="containsText" text="4- Moderado">
      <formula>NOT(ISERROR(SEARCH("4- Moderado",A45)))</formula>
    </cfRule>
    <cfRule type="containsText" dxfId="948" priority="260" operator="containsText" text="3- Bajo">
      <formula>NOT(ISERROR(SEARCH("3- Bajo",A45)))</formula>
    </cfRule>
    <cfRule type="containsText" dxfId="947" priority="261" operator="containsText" text="4- Bajo">
      <formula>NOT(ISERROR(SEARCH("4- Bajo",A45)))</formula>
    </cfRule>
    <cfRule type="containsText" dxfId="946" priority="262" operator="containsText" text="1- Bajo">
      <formula>NOT(ISERROR(SEARCH("1- Bajo",A45)))</formula>
    </cfRule>
  </conditionalFormatting>
  <conditionalFormatting sqref="F45:G45">
    <cfRule type="containsText" dxfId="945" priority="251" operator="containsText" text="3- Moderado">
      <formula>NOT(ISERROR(SEARCH("3- Moderado",F45)))</formula>
    </cfRule>
    <cfRule type="containsText" dxfId="944" priority="252" operator="containsText" text="6- Moderado">
      <formula>NOT(ISERROR(SEARCH("6- Moderado",F45)))</formula>
    </cfRule>
    <cfRule type="containsText" dxfId="943" priority="253" operator="containsText" text="4- Moderado">
      <formula>NOT(ISERROR(SEARCH("4- Moderado",F45)))</formula>
    </cfRule>
    <cfRule type="containsText" dxfId="942" priority="254" operator="containsText" text="3- Bajo">
      <formula>NOT(ISERROR(SEARCH("3- Bajo",F45)))</formula>
    </cfRule>
    <cfRule type="containsText" dxfId="941" priority="255" operator="containsText" text="4- Bajo">
      <formula>NOT(ISERROR(SEARCH("4- Bajo",F45)))</formula>
    </cfRule>
    <cfRule type="containsText" dxfId="940" priority="256" operator="containsText" text="1- Bajo">
      <formula>NOT(ISERROR(SEARCH("1- Bajo",F45)))</formula>
    </cfRule>
  </conditionalFormatting>
  <conditionalFormatting sqref="J45:J49">
    <cfRule type="containsText" dxfId="939" priority="246" operator="containsText" text="Bajo">
      <formula>NOT(ISERROR(SEARCH("Bajo",J45)))</formula>
    </cfRule>
    <cfRule type="containsText" dxfId="938" priority="247" operator="containsText" text="Moderado">
      <formula>NOT(ISERROR(SEARCH("Moderado",J45)))</formula>
    </cfRule>
    <cfRule type="containsText" dxfId="937" priority="248" operator="containsText" text="Alto">
      <formula>NOT(ISERROR(SEARCH("Alto",J45)))</formula>
    </cfRule>
    <cfRule type="containsText" dxfId="936" priority="249" operator="containsText" text="Extremo">
      <formula>NOT(ISERROR(SEARCH("Extremo",J45)))</formula>
    </cfRule>
    <cfRule type="colorScale" priority="250">
      <colorScale>
        <cfvo type="min"/>
        <cfvo type="max"/>
        <color rgb="FFFF7128"/>
        <color rgb="FFFFEF9C"/>
      </colorScale>
    </cfRule>
  </conditionalFormatting>
  <conditionalFormatting sqref="M45:M49">
    <cfRule type="containsText" dxfId="935" priority="221" operator="containsText" text="Moderado">
      <formula>NOT(ISERROR(SEARCH("Moderado",M45)))</formula>
    </cfRule>
    <cfRule type="containsText" dxfId="934" priority="241" operator="containsText" text="Bajo">
      <formula>NOT(ISERROR(SEARCH("Bajo",M45)))</formula>
    </cfRule>
    <cfRule type="containsText" dxfId="933" priority="242" operator="containsText" text="Moderado">
      <formula>NOT(ISERROR(SEARCH("Moderado",M45)))</formula>
    </cfRule>
    <cfRule type="containsText" dxfId="932" priority="243" operator="containsText" text="Alto">
      <formula>NOT(ISERROR(SEARCH("Alto",M45)))</formula>
    </cfRule>
    <cfRule type="containsText" dxfId="931" priority="244" operator="containsText" text="Extremo">
      <formula>NOT(ISERROR(SEARCH("Extremo",M45)))</formula>
    </cfRule>
    <cfRule type="colorScale" priority="245">
      <colorScale>
        <cfvo type="min"/>
        <cfvo type="max"/>
        <color rgb="FFFF7128"/>
        <color rgb="FFFFEF9C"/>
      </colorScale>
    </cfRule>
  </conditionalFormatting>
  <conditionalFormatting sqref="N45">
    <cfRule type="containsText" dxfId="930" priority="235" operator="containsText" text="3- Moderado">
      <formula>NOT(ISERROR(SEARCH("3- Moderado",N45)))</formula>
    </cfRule>
    <cfRule type="containsText" dxfId="929" priority="236" operator="containsText" text="6- Moderado">
      <formula>NOT(ISERROR(SEARCH("6- Moderado",N45)))</formula>
    </cfRule>
    <cfRule type="containsText" dxfId="928" priority="237" operator="containsText" text="4- Moderado">
      <formula>NOT(ISERROR(SEARCH("4- Moderado",N45)))</formula>
    </cfRule>
    <cfRule type="containsText" dxfId="927" priority="238" operator="containsText" text="3- Bajo">
      <formula>NOT(ISERROR(SEARCH("3- Bajo",N45)))</formula>
    </cfRule>
    <cfRule type="containsText" dxfId="926" priority="239" operator="containsText" text="4- Bajo">
      <formula>NOT(ISERROR(SEARCH("4- Bajo",N45)))</formula>
    </cfRule>
    <cfRule type="containsText" dxfId="925" priority="240" operator="containsText" text="1- Bajo">
      <formula>NOT(ISERROR(SEARCH("1- Bajo",N45)))</formula>
    </cfRule>
  </conditionalFormatting>
  <conditionalFormatting sqref="H45:H49">
    <cfRule type="containsText" dxfId="924" priority="222" operator="containsText" text="Muy Alta">
      <formula>NOT(ISERROR(SEARCH("Muy Alta",H45)))</formula>
    </cfRule>
    <cfRule type="containsText" dxfId="923" priority="223" operator="containsText" text="Alta">
      <formula>NOT(ISERROR(SEARCH("Alta",H45)))</formula>
    </cfRule>
    <cfRule type="containsText" dxfId="922" priority="224" operator="containsText" text="Muy Alta">
      <formula>NOT(ISERROR(SEARCH("Muy Alta",H45)))</formula>
    </cfRule>
    <cfRule type="containsText" dxfId="921" priority="229" operator="containsText" text="Muy Baja">
      <formula>NOT(ISERROR(SEARCH("Muy Baja",H45)))</formula>
    </cfRule>
    <cfRule type="containsText" dxfId="920" priority="230" operator="containsText" text="Baja">
      <formula>NOT(ISERROR(SEARCH("Baja",H45)))</formula>
    </cfRule>
    <cfRule type="containsText" dxfId="919" priority="231" operator="containsText" text="Media">
      <formula>NOT(ISERROR(SEARCH("Media",H45)))</formula>
    </cfRule>
    <cfRule type="containsText" dxfId="918" priority="232" operator="containsText" text="Alta">
      <formula>NOT(ISERROR(SEARCH("Alta",H45)))</formula>
    </cfRule>
    <cfRule type="containsText" dxfId="917" priority="234" operator="containsText" text="Muy Alta">
      <formula>NOT(ISERROR(SEARCH("Muy Alta",H45)))</formula>
    </cfRule>
  </conditionalFormatting>
  <conditionalFormatting sqref="I45:I49">
    <cfRule type="containsText" dxfId="916" priority="225" operator="containsText" text="Catastrófico">
      <formula>NOT(ISERROR(SEARCH("Catastrófico",I45)))</formula>
    </cfRule>
    <cfRule type="containsText" dxfId="915" priority="226" operator="containsText" text="Mayor">
      <formula>NOT(ISERROR(SEARCH("Mayor",I45)))</formula>
    </cfRule>
    <cfRule type="containsText" dxfId="914" priority="227" operator="containsText" text="Menor">
      <formula>NOT(ISERROR(SEARCH("Menor",I45)))</formula>
    </cfRule>
    <cfRule type="containsText" dxfId="913" priority="228" operator="containsText" text="Leve">
      <formula>NOT(ISERROR(SEARCH("Leve",I45)))</formula>
    </cfRule>
    <cfRule type="containsText" dxfId="912" priority="233" operator="containsText" text="Moderado">
      <formula>NOT(ISERROR(SEARCH("Moderado",I45)))</formula>
    </cfRule>
  </conditionalFormatting>
  <conditionalFormatting sqref="K45:K49">
    <cfRule type="containsText" dxfId="911" priority="220" operator="containsText" text="Media">
      <formula>NOT(ISERROR(SEARCH("Media",K45)))</formula>
    </cfRule>
  </conditionalFormatting>
  <conditionalFormatting sqref="L45:L49">
    <cfRule type="containsText" dxfId="910" priority="219" operator="containsText" text="Moderado">
      <formula>NOT(ISERROR(SEARCH("Moderado",L45)))</formula>
    </cfRule>
  </conditionalFormatting>
  <conditionalFormatting sqref="J45:J49">
    <cfRule type="containsText" dxfId="909" priority="218" operator="containsText" text="Moderado">
      <formula>NOT(ISERROR(SEARCH("Moderado",J45)))</formula>
    </cfRule>
  </conditionalFormatting>
  <conditionalFormatting sqref="J45:J49">
    <cfRule type="containsText" dxfId="908" priority="216" operator="containsText" text="Bajo">
      <formula>NOT(ISERROR(SEARCH("Bajo",J45)))</formula>
    </cfRule>
    <cfRule type="containsText" dxfId="907" priority="217" operator="containsText" text="Extremo">
      <formula>NOT(ISERROR(SEARCH("Extremo",J45)))</formula>
    </cfRule>
  </conditionalFormatting>
  <conditionalFormatting sqref="K45:K49">
    <cfRule type="containsText" dxfId="906" priority="214" operator="containsText" text="Baja">
      <formula>NOT(ISERROR(SEARCH("Baja",K45)))</formula>
    </cfRule>
    <cfRule type="containsText" dxfId="905" priority="215" operator="containsText" text="Muy Baja">
      <formula>NOT(ISERROR(SEARCH("Muy Baja",K45)))</formula>
    </cfRule>
  </conditionalFormatting>
  <conditionalFormatting sqref="K45:K49">
    <cfRule type="containsText" dxfId="904" priority="212" operator="containsText" text="Muy Alta">
      <formula>NOT(ISERROR(SEARCH("Muy Alta",K45)))</formula>
    </cfRule>
    <cfRule type="containsText" dxfId="903" priority="213" operator="containsText" text="Alta">
      <formula>NOT(ISERROR(SEARCH("Alta",K45)))</formula>
    </cfRule>
  </conditionalFormatting>
  <conditionalFormatting sqref="L45:L49">
    <cfRule type="containsText" dxfId="902" priority="208" operator="containsText" text="Catastrófico">
      <formula>NOT(ISERROR(SEARCH("Catastrófico",L45)))</formula>
    </cfRule>
    <cfRule type="containsText" dxfId="901" priority="209" operator="containsText" text="Mayor">
      <formula>NOT(ISERROR(SEARCH("Mayor",L45)))</formula>
    </cfRule>
    <cfRule type="containsText" dxfId="900" priority="210" operator="containsText" text="Menor">
      <formula>NOT(ISERROR(SEARCH("Menor",L45)))</formula>
    </cfRule>
    <cfRule type="containsText" dxfId="899" priority="211" operator="containsText" text="Leve">
      <formula>NOT(ISERROR(SEARCH("Leve",L45)))</formula>
    </cfRule>
  </conditionalFormatting>
  <conditionalFormatting sqref="K50:L50">
    <cfRule type="containsText" dxfId="898" priority="202" operator="containsText" text="3- Moderado">
      <formula>NOT(ISERROR(SEARCH("3- Moderado",K50)))</formula>
    </cfRule>
    <cfRule type="containsText" dxfId="897" priority="203" operator="containsText" text="6- Moderado">
      <formula>NOT(ISERROR(SEARCH("6- Moderado",K50)))</formula>
    </cfRule>
    <cfRule type="containsText" dxfId="896" priority="204" operator="containsText" text="4- Moderado">
      <formula>NOT(ISERROR(SEARCH("4- Moderado",K50)))</formula>
    </cfRule>
    <cfRule type="containsText" dxfId="895" priority="205" operator="containsText" text="3- Bajo">
      <formula>NOT(ISERROR(SEARCH("3- Bajo",K50)))</formula>
    </cfRule>
    <cfRule type="containsText" dxfId="894" priority="206" operator="containsText" text="4- Bajo">
      <formula>NOT(ISERROR(SEARCH("4- Bajo",K50)))</formula>
    </cfRule>
    <cfRule type="containsText" dxfId="893" priority="207" operator="containsText" text="1- Bajo">
      <formula>NOT(ISERROR(SEARCH("1- Bajo",K50)))</formula>
    </cfRule>
  </conditionalFormatting>
  <conditionalFormatting sqref="H50:I50">
    <cfRule type="containsText" dxfId="892" priority="196" operator="containsText" text="3- Moderado">
      <formula>NOT(ISERROR(SEARCH("3- Moderado",H50)))</formula>
    </cfRule>
    <cfRule type="containsText" dxfId="891" priority="197" operator="containsText" text="6- Moderado">
      <formula>NOT(ISERROR(SEARCH("6- Moderado",H50)))</formula>
    </cfRule>
    <cfRule type="containsText" dxfId="890" priority="198" operator="containsText" text="4- Moderado">
      <formula>NOT(ISERROR(SEARCH("4- Moderado",H50)))</formula>
    </cfRule>
    <cfRule type="containsText" dxfId="889" priority="199" operator="containsText" text="3- Bajo">
      <formula>NOT(ISERROR(SEARCH("3- Bajo",H50)))</formula>
    </cfRule>
    <cfRule type="containsText" dxfId="888" priority="200" operator="containsText" text="4- Bajo">
      <formula>NOT(ISERROR(SEARCH("4- Bajo",H50)))</formula>
    </cfRule>
    <cfRule type="containsText" dxfId="887" priority="201" operator="containsText" text="1- Bajo">
      <formula>NOT(ISERROR(SEARCH("1- Bajo",H50)))</formula>
    </cfRule>
  </conditionalFormatting>
  <conditionalFormatting sqref="A50 C50:E50">
    <cfRule type="containsText" dxfId="886" priority="190" operator="containsText" text="3- Moderado">
      <formula>NOT(ISERROR(SEARCH("3- Moderado",A50)))</formula>
    </cfRule>
    <cfRule type="containsText" dxfId="885" priority="191" operator="containsText" text="6- Moderado">
      <formula>NOT(ISERROR(SEARCH("6- Moderado",A50)))</formula>
    </cfRule>
    <cfRule type="containsText" dxfId="884" priority="192" operator="containsText" text="4- Moderado">
      <formula>NOT(ISERROR(SEARCH("4- Moderado",A50)))</formula>
    </cfRule>
    <cfRule type="containsText" dxfId="883" priority="193" operator="containsText" text="3- Bajo">
      <formula>NOT(ISERROR(SEARCH("3- Bajo",A50)))</formula>
    </cfRule>
    <cfRule type="containsText" dxfId="882" priority="194" operator="containsText" text="4- Bajo">
      <formula>NOT(ISERROR(SEARCH("4- Bajo",A50)))</formula>
    </cfRule>
    <cfRule type="containsText" dxfId="881" priority="195" operator="containsText" text="1- Bajo">
      <formula>NOT(ISERROR(SEARCH("1- Bajo",A50)))</formula>
    </cfRule>
  </conditionalFormatting>
  <conditionalFormatting sqref="F50:G50">
    <cfRule type="containsText" dxfId="880" priority="184" operator="containsText" text="3- Moderado">
      <formula>NOT(ISERROR(SEARCH("3- Moderado",F50)))</formula>
    </cfRule>
    <cfRule type="containsText" dxfId="879" priority="185" operator="containsText" text="6- Moderado">
      <formula>NOT(ISERROR(SEARCH("6- Moderado",F50)))</formula>
    </cfRule>
    <cfRule type="containsText" dxfId="878" priority="186" operator="containsText" text="4- Moderado">
      <formula>NOT(ISERROR(SEARCH("4- Moderado",F50)))</formula>
    </cfRule>
    <cfRule type="containsText" dxfId="877" priority="187" operator="containsText" text="3- Bajo">
      <formula>NOT(ISERROR(SEARCH("3- Bajo",F50)))</formula>
    </cfRule>
    <cfRule type="containsText" dxfId="876" priority="188" operator="containsText" text="4- Bajo">
      <formula>NOT(ISERROR(SEARCH("4- Bajo",F50)))</formula>
    </cfRule>
    <cfRule type="containsText" dxfId="875" priority="189" operator="containsText" text="1- Bajo">
      <formula>NOT(ISERROR(SEARCH("1- Bajo",F50)))</formula>
    </cfRule>
  </conditionalFormatting>
  <conditionalFormatting sqref="J50:J54">
    <cfRule type="containsText" dxfId="874" priority="179" operator="containsText" text="Bajo">
      <formula>NOT(ISERROR(SEARCH("Bajo",J50)))</formula>
    </cfRule>
    <cfRule type="containsText" dxfId="873" priority="180" operator="containsText" text="Moderado">
      <formula>NOT(ISERROR(SEARCH("Moderado",J50)))</formula>
    </cfRule>
    <cfRule type="containsText" dxfId="872" priority="181" operator="containsText" text="Alto">
      <formula>NOT(ISERROR(SEARCH("Alto",J50)))</formula>
    </cfRule>
    <cfRule type="containsText" dxfId="871" priority="182" operator="containsText" text="Extremo">
      <formula>NOT(ISERROR(SEARCH("Extremo",J50)))</formula>
    </cfRule>
    <cfRule type="colorScale" priority="183">
      <colorScale>
        <cfvo type="min"/>
        <cfvo type="max"/>
        <color rgb="FFFF7128"/>
        <color rgb="FFFFEF9C"/>
      </colorScale>
    </cfRule>
  </conditionalFormatting>
  <conditionalFormatting sqref="M50:M54">
    <cfRule type="containsText" dxfId="870" priority="154" operator="containsText" text="Moderado">
      <formula>NOT(ISERROR(SEARCH("Moderado",M50)))</formula>
    </cfRule>
    <cfRule type="containsText" dxfId="869" priority="174" operator="containsText" text="Bajo">
      <formula>NOT(ISERROR(SEARCH("Bajo",M50)))</formula>
    </cfRule>
    <cfRule type="containsText" dxfId="868" priority="175" operator="containsText" text="Moderado">
      <formula>NOT(ISERROR(SEARCH("Moderado",M50)))</formula>
    </cfRule>
    <cfRule type="containsText" dxfId="867" priority="176" operator="containsText" text="Alto">
      <formula>NOT(ISERROR(SEARCH("Alto",M50)))</formula>
    </cfRule>
    <cfRule type="containsText" dxfId="866" priority="177" operator="containsText" text="Extremo">
      <formula>NOT(ISERROR(SEARCH("Extremo",M50)))</formula>
    </cfRule>
    <cfRule type="colorScale" priority="178">
      <colorScale>
        <cfvo type="min"/>
        <cfvo type="max"/>
        <color rgb="FFFF7128"/>
        <color rgb="FFFFEF9C"/>
      </colorScale>
    </cfRule>
  </conditionalFormatting>
  <conditionalFormatting sqref="N50">
    <cfRule type="containsText" dxfId="865" priority="168" operator="containsText" text="3- Moderado">
      <formula>NOT(ISERROR(SEARCH("3- Moderado",N50)))</formula>
    </cfRule>
    <cfRule type="containsText" dxfId="864" priority="169" operator="containsText" text="6- Moderado">
      <formula>NOT(ISERROR(SEARCH("6- Moderado",N50)))</formula>
    </cfRule>
    <cfRule type="containsText" dxfId="863" priority="170" operator="containsText" text="4- Moderado">
      <formula>NOT(ISERROR(SEARCH("4- Moderado",N50)))</formula>
    </cfRule>
    <cfRule type="containsText" dxfId="862" priority="171" operator="containsText" text="3- Bajo">
      <formula>NOT(ISERROR(SEARCH("3- Bajo",N50)))</formula>
    </cfRule>
    <cfRule type="containsText" dxfId="861" priority="172" operator="containsText" text="4- Bajo">
      <formula>NOT(ISERROR(SEARCH("4- Bajo",N50)))</formula>
    </cfRule>
    <cfRule type="containsText" dxfId="860" priority="173" operator="containsText" text="1- Bajo">
      <formula>NOT(ISERROR(SEARCH("1- Bajo",N50)))</formula>
    </cfRule>
  </conditionalFormatting>
  <conditionalFormatting sqref="H50:H54">
    <cfRule type="containsText" dxfId="859" priority="155" operator="containsText" text="Muy Alta">
      <formula>NOT(ISERROR(SEARCH("Muy Alta",H50)))</formula>
    </cfRule>
    <cfRule type="containsText" dxfId="858" priority="156" operator="containsText" text="Alta">
      <formula>NOT(ISERROR(SEARCH("Alta",H50)))</formula>
    </cfRule>
    <cfRule type="containsText" dxfId="857" priority="157" operator="containsText" text="Muy Alta">
      <formula>NOT(ISERROR(SEARCH("Muy Alta",H50)))</formula>
    </cfRule>
    <cfRule type="containsText" dxfId="856" priority="162" operator="containsText" text="Muy Baja">
      <formula>NOT(ISERROR(SEARCH("Muy Baja",H50)))</formula>
    </cfRule>
    <cfRule type="containsText" dxfId="855" priority="163" operator="containsText" text="Baja">
      <formula>NOT(ISERROR(SEARCH("Baja",H50)))</formula>
    </cfRule>
    <cfRule type="containsText" dxfId="854" priority="164" operator="containsText" text="Media">
      <formula>NOT(ISERROR(SEARCH("Media",H50)))</formula>
    </cfRule>
    <cfRule type="containsText" dxfId="853" priority="165" operator="containsText" text="Alta">
      <formula>NOT(ISERROR(SEARCH("Alta",H50)))</formula>
    </cfRule>
    <cfRule type="containsText" dxfId="852" priority="167" operator="containsText" text="Muy Alta">
      <formula>NOT(ISERROR(SEARCH("Muy Alta",H50)))</formula>
    </cfRule>
  </conditionalFormatting>
  <conditionalFormatting sqref="I50:I54">
    <cfRule type="containsText" dxfId="851" priority="158" operator="containsText" text="Catastrófico">
      <formula>NOT(ISERROR(SEARCH("Catastrófico",I50)))</formula>
    </cfRule>
    <cfRule type="containsText" dxfId="850" priority="159" operator="containsText" text="Mayor">
      <formula>NOT(ISERROR(SEARCH("Mayor",I50)))</formula>
    </cfRule>
    <cfRule type="containsText" dxfId="849" priority="160" operator="containsText" text="Menor">
      <formula>NOT(ISERROR(SEARCH("Menor",I50)))</formula>
    </cfRule>
    <cfRule type="containsText" dxfId="848" priority="161" operator="containsText" text="Leve">
      <formula>NOT(ISERROR(SEARCH("Leve",I50)))</formula>
    </cfRule>
    <cfRule type="containsText" dxfId="847" priority="166" operator="containsText" text="Moderado">
      <formula>NOT(ISERROR(SEARCH("Moderado",I50)))</formula>
    </cfRule>
  </conditionalFormatting>
  <conditionalFormatting sqref="K50:K54">
    <cfRule type="containsText" dxfId="846" priority="153" operator="containsText" text="Media">
      <formula>NOT(ISERROR(SEARCH("Media",K50)))</formula>
    </cfRule>
  </conditionalFormatting>
  <conditionalFormatting sqref="L50:L54">
    <cfRule type="containsText" dxfId="845" priority="152" operator="containsText" text="Moderado">
      <formula>NOT(ISERROR(SEARCH("Moderado",L50)))</formula>
    </cfRule>
  </conditionalFormatting>
  <conditionalFormatting sqref="J50:J54">
    <cfRule type="containsText" dxfId="844" priority="151" operator="containsText" text="Moderado">
      <formula>NOT(ISERROR(SEARCH("Moderado",J50)))</formula>
    </cfRule>
  </conditionalFormatting>
  <conditionalFormatting sqref="J50:J54">
    <cfRule type="containsText" dxfId="843" priority="149" operator="containsText" text="Bajo">
      <formula>NOT(ISERROR(SEARCH("Bajo",J50)))</formula>
    </cfRule>
    <cfRule type="containsText" dxfId="842" priority="150" operator="containsText" text="Extremo">
      <formula>NOT(ISERROR(SEARCH("Extremo",J50)))</formula>
    </cfRule>
  </conditionalFormatting>
  <conditionalFormatting sqref="K50:K54">
    <cfRule type="containsText" dxfId="841" priority="147" operator="containsText" text="Baja">
      <formula>NOT(ISERROR(SEARCH("Baja",K50)))</formula>
    </cfRule>
    <cfRule type="containsText" dxfId="840" priority="148" operator="containsText" text="Muy Baja">
      <formula>NOT(ISERROR(SEARCH("Muy Baja",K50)))</formula>
    </cfRule>
  </conditionalFormatting>
  <conditionalFormatting sqref="K50:K54">
    <cfRule type="containsText" dxfId="839" priority="145" operator="containsText" text="Muy Alta">
      <formula>NOT(ISERROR(SEARCH("Muy Alta",K50)))</formula>
    </cfRule>
    <cfRule type="containsText" dxfId="838" priority="146" operator="containsText" text="Alta">
      <formula>NOT(ISERROR(SEARCH("Alta",K50)))</formula>
    </cfRule>
  </conditionalFormatting>
  <conditionalFormatting sqref="L50:L54">
    <cfRule type="containsText" dxfId="837" priority="141" operator="containsText" text="Catastrófico">
      <formula>NOT(ISERROR(SEARCH("Catastrófico",L50)))</formula>
    </cfRule>
    <cfRule type="containsText" dxfId="836" priority="142" operator="containsText" text="Mayor">
      <formula>NOT(ISERROR(SEARCH("Mayor",L50)))</formula>
    </cfRule>
    <cfRule type="containsText" dxfId="835" priority="143" operator="containsText" text="Menor">
      <formula>NOT(ISERROR(SEARCH("Menor",L50)))</formula>
    </cfRule>
    <cfRule type="containsText" dxfId="834" priority="144" operator="containsText" text="Leve">
      <formula>NOT(ISERROR(SEARCH("Leve",L50)))</formula>
    </cfRule>
  </conditionalFormatting>
  <conditionalFormatting sqref="K55:L55">
    <cfRule type="containsText" dxfId="833" priority="135" operator="containsText" text="3- Moderado">
      <formula>NOT(ISERROR(SEARCH("3- Moderado",K55)))</formula>
    </cfRule>
    <cfRule type="containsText" dxfId="832" priority="136" operator="containsText" text="6- Moderado">
      <formula>NOT(ISERROR(SEARCH("6- Moderado",K55)))</formula>
    </cfRule>
    <cfRule type="containsText" dxfId="831" priority="137" operator="containsText" text="4- Moderado">
      <formula>NOT(ISERROR(SEARCH("4- Moderado",K55)))</formula>
    </cfRule>
    <cfRule type="containsText" dxfId="830" priority="138" operator="containsText" text="3- Bajo">
      <formula>NOT(ISERROR(SEARCH("3- Bajo",K55)))</formula>
    </cfRule>
    <cfRule type="containsText" dxfId="829" priority="139" operator="containsText" text="4- Bajo">
      <formula>NOT(ISERROR(SEARCH("4- Bajo",K55)))</formula>
    </cfRule>
    <cfRule type="containsText" dxfId="828" priority="140" operator="containsText" text="1- Bajo">
      <formula>NOT(ISERROR(SEARCH("1- Bajo",K55)))</formula>
    </cfRule>
  </conditionalFormatting>
  <conditionalFormatting sqref="H55:I55">
    <cfRule type="containsText" dxfId="827" priority="129" operator="containsText" text="3- Moderado">
      <formula>NOT(ISERROR(SEARCH("3- Moderado",H55)))</formula>
    </cfRule>
    <cfRule type="containsText" dxfId="826" priority="130" operator="containsText" text="6- Moderado">
      <formula>NOT(ISERROR(SEARCH("6- Moderado",H55)))</formula>
    </cfRule>
    <cfRule type="containsText" dxfId="825" priority="131" operator="containsText" text="4- Moderado">
      <formula>NOT(ISERROR(SEARCH("4- Moderado",H55)))</formula>
    </cfRule>
    <cfRule type="containsText" dxfId="824" priority="132" operator="containsText" text="3- Bajo">
      <formula>NOT(ISERROR(SEARCH("3- Bajo",H55)))</formula>
    </cfRule>
    <cfRule type="containsText" dxfId="823" priority="133" operator="containsText" text="4- Bajo">
      <formula>NOT(ISERROR(SEARCH("4- Bajo",H55)))</formula>
    </cfRule>
    <cfRule type="containsText" dxfId="822" priority="134" operator="containsText" text="1- Bajo">
      <formula>NOT(ISERROR(SEARCH("1- Bajo",H55)))</formula>
    </cfRule>
  </conditionalFormatting>
  <conditionalFormatting sqref="A55 C55:E55">
    <cfRule type="containsText" dxfId="821" priority="123" operator="containsText" text="3- Moderado">
      <formula>NOT(ISERROR(SEARCH("3- Moderado",A55)))</formula>
    </cfRule>
    <cfRule type="containsText" dxfId="820" priority="124" operator="containsText" text="6- Moderado">
      <formula>NOT(ISERROR(SEARCH("6- Moderado",A55)))</formula>
    </cfRule>
    <cfRule type="containsText" dxfId="819" priority="125" operator="containsText" text="4- Moderado">
      <formula>NOT(ISERROR(SEARCH("4- Moderado",A55)))</formula>
    </cfRule>
    <cfRule type="containsText" dxfId="818" priority="126" operator="containsText" text="3- Bajo">
      <formula>NOT(ISERROR(SEARCH("3- Bajo",A55)))</formula>
    </cfRule>
    <cfRule type="containsText" dxfId="817" priority="127" operator="containsText" text="4- Bajo">
      <formula>NOT(ISERROR(SEARCH("4- Bajo",A55)))</formula>
    </cfRule>
    <cfRule type="containsText" dxfId="816" priority="128" operator="containsText" text="1- Bajo">
      <formula>NOT(ISERROR(SEARCH("1- Bajo",A55)))</formula>
    </cfRule>
  </conditionalFormatting>
  <conditionalFormatting sqref="F55:G55">
    <cfRule type="containsText" dxfId="815" priority="117" operator="containsText" text="3- Moderado">
      <formula>NOT(ISERROR(SEARCH("3- Moderado",F55)))</formula>
    </cfRule>
    <cfRule type="containsText" dxfId="814" priority="118" operator="containsText" text="6- Moderado">
      <formula>NOT(ISERROR(SEARCH("6- Moderado",F55)))</formula>
    </cfRule>
    <cfRule type="containsText" dxfId="813" priority="119" operator="containsText" text="4- Moderado">
      <formula>NOT(ISERROR(SEARCH("4- Moderado",F55)))</formula>
    </cfRule>
    <cfRule type="containsText" dxfId="812" priority="120" operator="containsText" text="3- Bajo">
      <formula>NOT(ISERROR(SEARCH("3- Bajo",F55)))</formula>
    </cfRule>
    <cfRule type="containsText" dxfId="811" priority="121" operator="containsText" text="4- Bajo">
      <formula>NOT(ISERROR(SEARCH("4- Bajo",F55)))</formula>
    </cfRule>
    <cfRule type="containsText" dxfId="810" priority="122" operator="containsText" text="1- Bajo">
      <formula>NOT(ISERROR(SEARCH("1- Bajo",F55)))</formula>
    </cfRule>
  </conditionalFormatting>
  <conditionalFormatting sqref="J55:J59">
    <cfRule type="containsText" dxfId="809" priority="112" operator="containsText" text="Bajo">
      <formula>NOT(ISERROR(SEARCH("Bajo",J55)))</formula>
    </cfRule>
    <cfRule type="containsText" dxfId="808" priority="113" operator="containsText" text="Moderado">
      <formula>NOT(ISERROR(SEARCH("Moderado",J55)))</formula>
    </cfRule>
    <cfRule type="containsText" dxfId="807" priority="114" operator="containsText" text="Alto">
      <formula>NOT(ISERROR(SEARCH("Alto",J55)))</formula>
    </cfRule>
    <cfRule type="containsText" dxfId="806" priority="115" operator="containsText" text="Extremo">
      <formula>NOT(ISERROR(SEARCH("Extremo",J55)))</formula>
    </cfRule>
    <cfRule type="colorScale" priority="116">
      <colorScale>
        <cfvo type="min"/>
        <cfvo type="max"/>
        <color rgb="FFFF7128"/>
        <color rgb="FFFFEF9C"/>
      </colorScale>
    </cfRule>
  </conditionalFormatting>
  <conditionalFormatting sqref="M55:M59">
    <cfRule type="containsText" dxfId="805" priority="87" operator="containsText" text="Moderado">
      <formula>NOT(ISERROR(SEARCH("Moderado",M55)))</formula>
    </cfRule>
    <cfRule type="containsText" dxfId="804" priority="107" operator="containsText" text="Bajo">
      <formula>NOT(ISERROR(SEARCH("Bajo",M55)))</formula>
    </cfRule>
    <cfRule type="containsText" dxfId="803" priority="108" operator="containsText" text="Moderado">
      <formula>NOT(ISERROR(SEARCH("Moderado",M55)))</formula>
    </cfRule>
    <cfRule type="containsText" dxfId="802" priority="109" operator="containsText" text="Alto">
      <formula>NOT(ISERROR(SEARCH("Alto",M55)))</formula>
    </cfRule>
    <cfRule type="containsText" dxfId="801" priority="110" operator="containsText" text="Extremo">
      <formula>NOT(ISERROR(SEARCH("Extremo",M55)))</formula>
    </cfRule>
    <cfRule type="colorScale" priority="111">
      <colorScale>
        <cfvo type="min"/>
        <cfvo type="max"/>
        <color rgb="FFFF7128"/>
        <color rgb="FFFFEF9C"/>
      </colorScale>
    </cfRule>
  </conditionalFormatting>
  <conditionalFormatting sqref="N55">
    <cfRule type="containsText" dxfId="800" priority="101" operator="containsText" text="3- Moderado">
      <formula>NOT(ISERROR(SEARCH("3- Moderado",N55)))</formula>
    </cfRule>
    <cfRule type="containsText" dxfId="799" priority="102" operator="containsText" text="6- Moderado">
      <formula>NOT(ISERROR(SEARCH("6- Moderado",N55)))</formula>
    </cfRule>
    <cfRule type="containsText" dxfId="798" priority="103" operator="containsText" text="4- Moderado">
      <formula>NOT(ISERROR(SEARCH("4- Moderado",N55)))</formula>
    </cfRule>
    <cfRule type="containsText" dxfId="797" priority="104" operator="containsText" text="3- Bajo">
      <formula>NOT(ISERROR(SEARCH("3- Bajo",N55)))</formula>
    </cfRule>
    <cfRule type="containsText" dxfId="796" priority="105" operator="containsText" text="4- Bajo">
      <formula>NOT(ISERROR(SEARCH("4- Bajo",N55)))</formula>
    </cfRule>
    <cfRule type="containsText" dxfId="795" priority="106" operator="containsText" text="1- Bajo">
      <formula>NOT(ISERROR(SEARCH("1- Bajo",N55)))</formula>
    </cfRule>
  </conditionalFormatting>
  <conditionalFormatting sqref="H55:H59">
    <cfRule type="containsText" dxfId="794" priority="88" operator="containsText" text="Muy Alta">
      <formula>NOT(ISERROR(SEARCH("Muy Alta",H55)))</formula>
    </cfRule>
    <cfRule type="containsText" dxfId="793" priority="89" operator="containsText" text="Alta">
      <formula>NOT(ISERROR(SEARCH("Alta",H55)))</formula>
    </cfRule>
    <cfRule type="containsText" dxfId="792" priority="90" operator="containsText" text="Muy Alta">
      <formula>NOT(ISERROR(SEARCH("Muy Alta",H55)))</formula>
    </cfRule>
    <cfRule type="containsText" dxfId="791" priority="95" operator="containsText" text="Muy Baja">
      <formula>NOT(ISERROR(SEARCH("Muy Baja",H55)))</formula>
    </cfRule>
    <cfRule type="containsText" dxfId="790" priority="96" operator="containsText" text="Baja">
      <formula>NOT(ISERROR(SEARCH("Baja",H55)))</formula>
    </cfRule>
    <cfRule type="containsText" dxfId="789" priority="97" operator="containsText" text="Media">
      <formula>NOT(ISERROR(SEARCH("Media",H55)))</formula>
    </cfRule>
    <cfRule type="containsText" dxfId="788" priority="98" operator="containsText" text="Alta">
      <formula>NOT(ISERROR(SEARCH("Alta",H55)))</formula>
    </cfRule>
    <cfRule type="containsText" dxfId="787" priority="100" operator="containsText" text="Muy Alta">
      <formula>NOT(ISERROR(SEARCH("Muy Alta",H55)))</formula>
    </cfRule>
  </conditionalFormatting>
  <conditionalFormatting sqref="I55:I59">
    <cfRule type="containsText" dxfId="786" priority="91" operator="containsText" text="Catastrófico">
      <formula>NOT(ISERROR(SEARCH("Catastrófico",I55)))</formula>
    </cfRule>
    <cfRule type="containsText" dxfId="785" priority="92" operator="containsText" text="Mayor">
      <formula>NOT(ISERROR(SEARCH("Mayor",I55)))</formula>
    </cfRule>
    <cfRule type="containsText" dxfId="784" priority="93" operator="containsText" text="Menor">
      <formula>NOT(ISERROR(SEARCH("Menor",I55)))</formula>
    </cfRule>
    <cfRule type="containsText" dxfId="783" priority="94" operator="containsText" text="Leve">
      <formula>NOT(ISERROR(SEARCH("Leve",I55)))</formula>
    </cfRule>
    <cfRule type="containsText" dxfId="782" priority="99" operator="containsText" text="Moderado">
      <formula>NOT(ISERROR(SEARCH("Moderado",I55)))</formula>
    </cfRule>
  </conditionalFormatting>
  <conditionalFormatting sqref="K55:K59">
    <cfRule type="containsText" dxfId="781" priority="86" operator="containsText" text="Media">
      <formula>NOT(ISERROR(SEARCH("Media",K55)))</formula>
    </cfRule>
  </conditionalFormatting>
  <conditionalFormatting sqref="L55:L59">
    <cfRule type="containsText" dxfId="780" priority="85" operator="containsText" text="Moderado">
      <formula>NOT(ISERROR(SEARCH("Moderado",L55)))</formula>
    </cfRule>
  </conditionalFormatting>
  <conditionalFormatting sqref="J55:J59">
    <cfRule type="containsText" dxfId="779" priority="84" operator="containsText" text="Moderado">
      <formula>NOT(ISERROR(SEARCH("Moderado",J55)))</formula>
    </cfRule>
  </conditionalFormatting>
  <conditionalFormatting sqref="J55:J59">
    <cfRule type="containsText" dxfId="778" priority="82" operator="containsText" text="Bajo">
      <formula>NOT(ISERROR(SEARCH("Bajo",J55)))</formula>
    </cfRule>
    <cfRule type="containsText" dxfId="777" priority="83" operator="containsText" text="Extremo">
      <formula>NOT(ISERROR(SEARCH("Extremo",J55)))</formula>
    </cfRule>
  </conditionalFormatting>
  <conditionalFormatting sqref="K55:K59">
    <cfRule type="containsText" dxfId="776" priority="80" operator="containsText" text="Baja">
      <formula>NOT(ISERROR(SEARCH("Baja",K55)))</formula>
    </cfRule>
    <cfRule type="containsText" dxfId="775" priority="81" operator="containsText" text="Muy Baja">
      <formula>NOT(ISERROR(SEARCH("Muy Baja",K55)))</formula>
    </cfRule>
  </conditionalFormatting>
  <conditionalFormatting sqref="K55:K59">
    <cfRule type="containsText" dxfId="774" priority="78" operator="containsText" text="Muy Alta">
      <formula>NOT(ISERROR(SEARCH("Muy Alta",K55)))</formula>
    </cfRule>
    <cfRule type="containsText" dxfId="773" priority="79" operator="containsText" text="Alta">
      <formula>NOT(ISERROR(SEARCH("Alta",K55)))</formula>
    </cfRule>
  </conditionalFormatting>
  <conditionalFormatting sqref="L55:L59">
    <cfRule type="containsText" dxfId="772" priority="74" operator="containsText" text="Catastrófico">
      <formula>NOT(ISERROR(SEARCH("Catastrófico",L55)))</formula>
    </cfRule>
    <cfRule type="containsText" dxfId="771" priority="75" operator="containsText" text="Mayor">
      <formula>NOT(ISERROR(SEARCH("Mayor",L55)))</formula>
    </cfRule>
    <cfRule type="containsText" dxfId="770" priority="76" operator="containsText" text="Menor">
      <formula>NOT(ISERROR(SEARCH("Menor",L55)))</formula>
    </cfRule>
    <cfRule type="containsText" dxfId="769" priority="77" operator="containsText" text="Leve">
      <formula>NOT(ISERROR(SEARCH("Leve",L55)))</formula>
    </cfRule>
  </conditionalFormatting>
  <conditionalFormatting sqref="K25:L25">
    <cfRule type="containsText" dxfId="768" priority="68" operator="containsText" text="3- Moderado">
      <formula>NOT(ISERROR(SEARCH("3- Moderado",K25)))</formula>
    </cfRule>
    <cfRule type="containsText" dxfId="767" priority="69" operator="containsText" text="6- Moderado">
      <formula>NOT(ISERROR(SEARCH("6- Moderado",K25)))</formula>
    </cfRule>
    <cfRule type="containsText" dxfId="766" priority="70" operator="containsText" text="4- Moderado">
      <formula>NOT(ISERROR(SEARCH("4- Moderado",K25)))</formula>
    </cfRule>
    <cfRule type="containsText" dxfId="765" priority="71" operator="containsText" text="3- Bajo">
      <formula>NOT(ISERROR(SEARCH("3- Bajo",K25)))</formula>
    </cfRule>
    <cfRule type="containsText" dxfId="764" priority="72" operator="containsText" text="4- Bajo">
      <formula>NOT(ISERROR(SEARCH("4- Bajo",K25)))</formula>
    </cfRule>
    <cfRule type="containsText" dxfId="763" priority="73" operator="containsText" text="1- Bajo">
      <formula>NOT(ISERROR(SEARCH("1- Bajo",K25)))</formula>
    </cfRule>
  </conditionalFormatting>
  <conditionalFormatting sqref="H25:I25">
    <cfRule type="containsText" dxfId="762" priority="62" operator="containsText" text="3- Moderado">
      <formula>NOT(ISERROR(SEARCH("3- Moderado",H25)))</formula>
    </cfRule>
    <cfRule type="containsText" dxfId="761" priority="63" operator="containsText" text="6- Moderado">
      <formula>NOT(ISERROR(SEARCH("6- Moderado",H25)))</formula>
    </cfRule>
    <cfRule type="containsText" dxfId="760" priority="64" operator="containsText" text="4- Moderado">
      <formula>NOT(ISERROR(SEARCH("4- Moderado",H25)))</formula>
    </cfRule>
    <cfRule type="containsText" dxfId="759" priority="65" operator="containsText" text="3- Bajo">
      <formula>NOT(ISERROR(SEARCH("3- Bajo",H25)))</formula>
    </cfRule>
    <cfRule type="containsText" dxfId="758" priority="66" operator="containsText" text="4- Bajo">
      <formula>NOT(ISERROR(SEARCH("4- Bajo",H25)))</formula>
    </cfRule>
    <cfRule type="containsText" dxfId="757" priority="67" operator="containsText" text="1- Bajo">
      <formula>NOT(ISERROR(SEARCH("1- Bajo",H25)))</formula>
    </cfRule>
  </conditionalFormatting>
  <conditionalFormatting sqref="A25 C25:E25">
    <cfRule type="containsText" dxfId="756" priority="56" operator="containsText" text="3- Moderado">
      <formula>NOT(ISERROR(SEARCH("3- Moderado",A25)))</formula>
    </cfRule>
    <cfRule type="containsText" dxfId="755" priority="57" operator="containsText" text="6- Moderado">
      <formula>NOT(ISERROR(SEARCH("6- Moderado",A25)))</formula>
    </cfRule>
    <cfRule type="containsText" dxfId="754" priority="58" operator="containsText" text="4- Moderado">
      <formula>NOT(ISERROR(SEARCH("4- Moderado",A25)))</formula>
    </cfRule>
    <cfRule type="containsText" dxfId="753" priority="59" operator="containsText" text="3- Bajo">
      <formula>NOT(ISERROR(SEARCH("3- Bajo",A25)))</formula>
    </cfRule>
    <cfRule type="containsText" dxfId="752" priority="60" operator="containsText" text="4- Bajo">
      <formula>NOT(ISERROR(SEARCH("4- Bajo",A25)))</formula>
    </cfRule>
    <cfRule type="containsText" dxfId="751" priority="61" operator="containsText" text="1- Bajo">
      <formula>NOT(ISERROR(SEARCH("1- Bajo",A25)))</formula>
    </cfRule>
  </conditionalFormatting>
  <conditionalFormatting sqref="F25:G25">
    <cfRule type="containsText" dxfId="750" priority="50" operator="containsText" text="3- Moderado">
      <formula>NOT(ISERROR(SEARCH("3- Moderado",F25)))</formula>
    </cfRule>
    <cfRule type="containsText" dxfId="749" priority="51" operator="containsText" text="6- Moderado">
      <formula>NOT(ISERROR(SEARCH("6- Moderado",F25)))</formula>
    </cfRule>
    <cfRule type="containsText" dxfId="748" priority="52" operator="containsText" text="4- Moderado">
      <formula>NOT(ISERROR(SEARCH("4- Moderado",F25)))</formula>
    </cfRule>
    <cfRule type="containsText" dxfId="747" priority="53" operator="containsText" text="3- Bajo">
      <formula>NOT(ISERROR(SEARCH("3- Bajo",F25)))</formula>
    </cfRule>
    <cfRule type="containsText" dxfId="746" priority="54" operator="containsText" text="4- Bajo">
      <formula>NOT(ISERROR(SEARCH("4- Bajo",F25)))</formula>
    </cfRule>
    <cfRule type="containsText" dxfId="745" priority="55" operator="containsText" text="1- Bajo">
      <formula>NOT(ISERROR(SEARCH("1- Bajo",F25)))</formula>
    </cfRule>
  </conditionalFormatting>
  <conditionalFormatting sqref="J25:J29">
    <cfRule type="containsText" dxfId="744" priority="45" operator="containsText" text="Bajo">
      <formula>NOT(ISERROR(SEARCH("Bajo",J25)))</formula>
    </cfRule>
    <cfRule type="containsText" dxfId="743" priority="46" operator="containsText" text="Moderado">
      <formula>NOT(ISERROR(SEARCH("Moderado",J25)))</formula>
    </cfRule>
    <cfRule type="containsText" dxfId="742" priority="47" operator="containsText" text="Alto">
      <formula>NOT(ISERROR(SEARCH("Alto",J25)))</formula>
    </cfRule>
    <cfRule type="containsText" dxfId="741" priority="48" operator="containsText" text="Extremo">
      <formula>NOT(ISERROR(SEARCH("Extremo",J25)))</formula>
    </cfRule>
    <cfRule type="colorScale" priority="49">
      <colorScale>
        <cfvo type="min"/>
        <cfvo type="max"/>
        <color rgb="FFFF7128"/>
        <color rgb="FFFFEF9C"/>
      </colorScale>
    </cfRule>
  </conditionalFormatting>
  <conditionalFormatting sqref="M25:M29">
    <cfRule type="containsText" dxfId="740" priority="20" operator="containsText" text="Moderado">
      <formula>NOT(ISERROR(SEARCH("Moderado",M25)))</formula>
    </cfRule>
    <cfRule type="containsText" dxfId="739" priority="40" operator="containsText" text="Bajo">
      <formula>NOT(ISERROR(SEARCH("Bajo",M25)))</formula>
    </cfRule>
    <cfRule type="containsText" dxfId="738" priority="41" operator="containsText" text="Moderado">
      <formula>NOT(ISERROR(SEARCH("Moderado",M25)))</formula>
    </cfRule>
    <cfRule type="containsText" dxfId="737" priority="42" operator="containsText" text="Alto">
      <formula>NOT(ISERROR(SEARCH("Alto",M25)))</formula>
    </cfRule>
    <cfRule type="containsText" dxfId="736" priority="43" operator="containsText" text="Extremo">
      <formula>NOT(ISERROR(SEARCH("Extremo",M25)))</formula>
    </cfRule>
    <cfRule type="colorScale" priority="44">
      <colorScale>
        <cfvo type="min"/>
        <cfvo type="max"/>
        <color rgb="FFFF7128"/>
        <color rgb="FFFFEF9C"/>
      </colorScale>
    </cfRule>
  </conditionalFormatting>
  <conditionalFormatting sqref="N25">
    <cfRule type="containsText" dxfId="735" priority="34" operator="containsText" text="3- Moderado">
      <formula>NOT(ISERROR(SEARCH("3- Moderado",N25)))</formula>
    </cfRule>
    <cfRule type="containsText" dxfId="734" priority="35" operator="containsText" text="6- Moderado">
      <formula>NOT(ISERROR(SEARCH("6- Moderado",N25)))</formula>
    </cfRule>
    <cfRule type="containsText" dxfId="733" priority="36" operator="containsText" text="4- Moderado">
      <formula>NOT(ISERROR(SEARCH("4- Moderado",N25)))</formula>
    </cfRule>
    <cfRule type="containsText" dxfId="732" priority="37" operator="containsText" text="3- Bajo">
      <formula>NOT(ISERROR(SEARCH("3- Bajo",N25)))</formula>
    </cfRule>
    <cfRule type="containsText" dxfId="731" priority="38" operator="containsText" text="4- Bajo">
      <formula>NOT(ISERROR(SEARCH("4- Bajo",N25)))</formula>
    </cfRule>
    <cfRule type="containsText" dxfId="730" priority="39" operator="containsText" text="1- Bajo">
      <formula>NOT(ISERROR(SEARCH("1- Bajo",N25)))</formula>
    </cfRule>
  </conditionalFormatting>
  <conditionalFormatting sqref="H25:H29">
    <cfRule type="containsText" dxfId="729" priority="21" operator="containsText" text="Muy Alta">
      <formula>NOT(ISERROR(SEARCH("Muy Alta",H25)))</formula>
    </cfRule>
    <cfRule type="containsText" dxfId="728" priority="22" operator="containsText" text="Alta">
      <formula>NOT(ISERROR(SEARCH("Alta",H25)))</formula>
    </cfRule>
    <cfRule type="containsText" dxfId="727" priority="23" operator="containsText" text="Muy Alta">
      <formula>NOT(ISERROR(SEARCH("Muy Alta",H25)))</formula>
    </cfRule>
    <cfRule type="containsText" dxfId="726" priority="28" operator="containsText" text="Muy Baja">
      <formula>NOT(ISERROR(SEARCH("Muy Baja",H25)))</formula>
    </cfRule>
    <cfRule type="containsText" dxfId="725" priority="29" operator="containsText" text="Baja">
      <formula>NOT(ISERROR(SEARCH("Baja",H25)))</formula>
    </cfRule>
    <cfRule type="containsText" dxfId="724" priority="30" operator="containsText" text="Media">
      <formula>NOT(ISERROR(SEARCH("Media",H25)))</formula>
    </cfRule>
    <cfRule type="containsText" dxfId="723" priority="31" operator="containsText" text="Alta">
      <formula>NOT(ISERROR(SEARCH("Alta",H25)))</formula>
    </cfRule>
    <cfRule type="containsText" dxfId="722" priority="33" operator="containsText" text="Muy Alta">
      <formula>NOT(ISERROR(SEARCH("Muy Alta",H25)))</formula>
    </cfRule>
  </conditionalFormatting>
  <conditionalFormatting sqref="I25:I29">
    <cfRule type="containsText" dxfId="721" priority="24" operator="containsText" text="Catastrófico">
      <formula>NOT(ISERROR(SEARCH("Catastrófico",I25)))</formula>
    </cfRule>
    <cfRule type="containsText" dxfId="720" priority="25" operator="containsText" text="Mayor">
      <formula>NOT(ISERROR(SEARCH("Mayor",I25)))</formula>
    </cfRule>
    <cfRule type="containsText" dxfId="719" priority="26" operator="containsText" text="Menor">
      <formula>NOT(ISERROR(SEARCH("Menor",I25)))</formula>
    </cfRule>
    <cfRule type="containsText" dxfId="718" priority="27" operator="containsText" text="Leve">
      <formula>NOT(ISERROR(SEARCH("Leve",I25)))</formula>
    </cfRule>
    <cfRule type="containsText" dxfId="717" priority="32" operator="containsText" text="Moderado">
      <formula>NOT(ISERROR(SEARCH("Moderado",I25)))</formula>
    </cfRule>
  </conditionalFormatting>
  <conditionalFormatting sqref="K25:K29">
    <cfRule type="containsText" dxfId="716" priority="19" operator="containsText" text="Media">
      <formula>NOT(ISERROR(SEARCH("Media",K25)))</formula>
    </cfRule>
  </conditionalFormatting>
  <conditionalFormatting sqref="L25:L29">
    <cfRule type="containsText" dxfId="715" priority="18" operator="containsText" text="Moderado">
      <formula>NOT(ISERROR(SEARCH("Moderado",L25)))</formula>
    </cfRule>
  </conditionalFormatting>
  <conditionalFormatting sqref="J25:J29">
    <cfRule type="containsText" dxfId="714" priority="17" operator="containsText" text="Moderado">
      <formula>NOT(ISERROR(SEARCH("Moderado",J25)))</formula>
    </cfRule>
  </conditionalFormatting>
  <conditionalFormatting sqref="J25:J29">
    <cfRule type="containsText" dxfId="713" priority="15" operator="containsText" text="Bajo">
      <formula>NOT(ISERROR(SEARCH("Bajo",J25)))</formula>
    </cfRule>
    <cfRule type="containsText" dxfId="712" priority="16" operator="containsText" text="Extremo">
      <formula>NOT(ISERROR(SEARCH("Extremo",J25)))</formula>
    </cfRule>
  </conditionalFormatting>
  <conditionalFormatting sqref="K25:K29">
    <cfRule type="containsText" dxfId="711" priority="13" operator="containsText" text="Baja">
      <formula>NOT(ISERROR(SEARCH("Baja",K25)))</formula>
    </cfRule>
    <cfRule type="containsText" dxfId="710" priority="14" operator="containsText" text="Muy Baja">
      <formula>NOT(ISERROR(SEARCH("Muy Baja",K25)))</formula>
    </cfRule>
  </conditionalFormatting>
  <conditionalFormatting sqref="K25:K29">
    <cfRule type="containsText" dxfId="709" priority="11" operator="containsText" text="Muy Alta">
      <formula>NOT(ISERROR(SEARCH("Muy Alta",K25)))</formula>
    </cfRule>
    <cfRule type="containsText" dxfId="708" priority="12" operator="containsText" text="Alta">
      <formula>NOT(ISERROR(SEARCH("Alta",K25)))</formula>
    </cfRule>
  </conditionalFormatting>
  <conditionalFormatting sqref="L25:L29">
    <cfRule type="containsText" dxfId="707" priority="7" operator="containsText" text="Catastrófico">
      <formula>NOT(ISERROR(SEARCH("Catastrófico",L25)))</formula>
    </cfRule>
    <cfRule type="containsText" dxfId="706" priority="8" operator="containsText" text="Mayor">
      <formula>NOT(ISERROR(SEARCH("Mayor",L25)))</formula>
    </cfRule>
    <cfRule type="containsText" dxfId="705" priority="9" operator="containsText" text="Menor">
      <formula>NOT(ISERROR(SEARCH("Menor",L25)))</formula>
    </cfRule>
    <cfRule type="containsText" dxfId="704" priority="10" operator="containsText" text="Leve">
      <formula>NOT(ISERROR(SEARCH("Leve",L25)))</formula>
    </cfRule>
  </conditionalFormatting>
  <conditionalFormatting sqref="B10 B15 B20 B25 B30 B35 B40 B45 B50 B55">
    <cfRule type="containsText" dxfId="703" priority="1" operator="containsText" text="3- Moderado">
      <formula>NOT(ISERROR(SEARCH("3- Moderado",B10)))</formula>
    </cfRule>
    <cfRule type="containsText" dxfId="702" priority="2" operator="containsText" text="6- Moderado">
      <formula>NOT(ISERROR(SEARCH("6- Moderado",B10)))</formula>
    </cfRule>
    <cfRule type="containsText" dxfId="701" priority="3" operator="containsText" text="4- Moderado">
      <formula>NOT(ISERROR(SEARCH("4- Moderado",B10)))</formula>
    </cfRule>
    <cfRule type="containsText" dxfId="700" priority="4" operator="containsText" text="3- Bajo">
      <formula>NOT(ISERROR(SEARCH("3- Bajo",B10)))</formula>
    </cfRule>
    <cfRule type="containsText" dxfId="699" priority="5" operator="containsText" text="4- Bajo">
      <formula>NOT(ISERROR(SEARCH("4- Bajo",B10)))</formula>
    </cfRule>
    <cfRule type="containsText" dxfId="698" priority="6" operator="containsText" text="1- Bajo">
      <formula>NOT(ISERROR(SEARCH("1- Bajo",B10)))</formula>
    </cfRule>
  </conditionalFormatting>
  <dataValidations count="7">
    <dataValidation allowBlank="1" showInputMessage="1" showErrorMessage="1" prompt="Seleccionar el tipo de riesgo teniendo en cuenta que  factor organizaconal afecta. Ver explicacion en hoja " sqref="E8" xr:uid="{58721375-1522-430A-9835-A04F71CFAF83}"/>
    <dataValidation allowBlank="1" showInputMessage="1" showErrorMessage="1" prompt="Registrar qué factor  que ocasina el riesgo: un facot identtficado el contexto._x000a_O  personas, recursos, estilo de direccion , factores externos, , codiciones ambientales" sqref="F8:G8" xr:uid="{2080B5D0-ECC2-4523-8420-CCF7F16AA1A3}"/>
    <dataValidation allowBlank="1" showInputMessage="1" showErrorMessage="1" prompt="Que tan factible es que materialize el riesgo?" sqref="H8" xr:uid="{0287FF2F-11E7-441A-A07B-4A449AE82A2F}"/>
    <dataValidation allowBlank="1" showInputMessage="1" showErrorMessage="1" prompt="El grado de afectación puede ser " sqref="I8" xr:uid="{ECA09E7C-7264-4845-BC95-6ECC044A5530}"/>
    <dataValidation allowBlank="1" showInputMessage="1" showErrorMessage="1" prompt="Describir las actividades que se van a desarrollar para el proyecto" sqref="O7" xr:uid="{C943B8A3-054B-451B-A287-90321957BE45}"/>
    <dataValidation allowBlank="1" showInputMessage="1" showErrorMessage="1" prompt="Seleccionar si el responsable es el responsable de las acciones es el nivel central" sqref="P7:P8" xr:uid="{0CD8BDDF-BB16-4773-8330-204AD642AB05}"/>
    <dataValidation allowBlank="1" showInputMessage="1" showErrorMessage="1" prompt="seleccionar si el responsable de ejecutar las acciones es el nivel central" sqref="Q8:R8" xr:uid="{420A1DE1-2392-4967-BF66-5E9A9C0F32FC}"/>
  </dataValidation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F501B-633E-481C-A771-43147EFCD636}">
  <sheetPr>
    <tabColor theme="7" tint="0.39997558519241921"/>
  </sheetPr>
  <dimension ref="A1:JS59"/>
  <sheetViews>
    <sheetView zoomScale="71" zoomScaleNormal="71" workbookViewId="0">
      <selection activeCell="B10" sqref="B10:B14"/>
    </sheetView>
  </sheetViews>
  <sheetFormatPr baseColWidth="10" defaultColWidth="11.42578125" defaultRowHeight="15" x14ac:dyDescent="0.25"/>
  <cols>
    <col min="1" max="2" width="18.42578125" style="82" customWidth="1"/>
    <col min="3" max="3" width="15.5703125" customWidth="1"/>
    <col min="4" max="4" width="27.5703125" style="82" customWidth="1"/>
    <col min="5" max="5" width="18" style="265" customWidth="1"/>
    <col min="6" max="6" width="40.140625" customWidth="1"/>
    <col min="7" max="7" width="20.42578125" customWidth="1"/>
    <col min="8" max="8" width="10.42578125" style="266" customWidth="1"/>
    <col min="9" max="9" width="11.42578125" style="266" customWidth="1"/>
    <col min="10" max="10" width="10.140625" style="267" customWidth="1"/>
    <col min="11" max="11" width="11.42578125" style="266" customWidth="1"/>
    <col min="12" max="12" width="10.85546875" style="266" customWidth="1"/>
    <col min="13" max="13" width="18.28515625" style="266" bestFit="1" customWidth="1"/>
    <col min="14" max="14" width="18.28515625" bestFit="1" customWidth="1"/>
    <col min="15" max="15" width="32.85546875" customWidth="1"/>
    <col min="16" max="16" width="16.5703125" customWidth="1"/>
    <col min="17" max="18" width="14.28515625" customWidth="1"/>
    <col min="19" max="19" width="17.85546875" customWidth="1"/>
    <col min="20" max="20" width="15.140625" customWidth="1"/>
    <col min="21" max="21" width="16.140625" customWidth="1"/>
    <col min="22" max="177" width="11.42578125" style="7"/>
  </cols>
  <sheetData>
    <row r="1" spans="1:279" s="249" customFormat="1" ht="16.5" customHeight="1" x14ac:dyDescent="0.3">
      <c r="A1" s="377"/>
      <c r="B1" s="378"/>
      <c r="C1" s="378"/>
      <c r="D1" s="511" t="s">
        <v>555</v>
      </c>
      <c r="E1" s="511"/>
      <c r="F1" s="511"/>
      <c r="G1" s="511"/>
      <c r="H1" s="511"/>
      <c r="I1" s="511"/>
      <c r="J1" s="511"/>
      <c r="K1" s="511"/>
      <c r="L1" s="511"/>
      <c r="M1" s="511"/>
      <c r="N1" s="511"/>
      <c r="O1" s="511"/>
      <c r="P1" s="511"/>
      <c r="Q1" s="512"/>
      <c r="R1" s="270"/>
      <c r="S1" s="369" t="s">
        <v>67</v>
      </c>
      <c r="T1" s="369"/>
      <c r="U1" s="369"/>
      <c r="V1" s="248"/>
      <c r="W1" s="248"/>
      <c r="X1" s="248"/>
      <c r="Y1" s="248"/>
      <c r="Z1" s="248"/>
      <c r="AA1" s="248"/>
      <c r="AB1" s="248"/>
      <c r="AC1" s="248"/>
      <c r="AD1" s="248"/>
      <c r="AE1" s="248"/>
      <c r="AF1" s="248"/>
      <c r="AG1" s="248"/>
      <c r="AH1" s="248"/>
      <c r="AI1" s="248"/>
      <c r="AJ1" s="248"/>
      <c r="AK1" s="248"/>
      <c r="AL1" s="248"/>
      <c r="AM1" s="248"/>
      <c r="AN1" s="248"/>
      <c r="AO1" s="248"/>
      <c r="AP1" s="248"/>
      <c r="AQ1" s="248"/>
      <c r="AR1" s="248"/>
      <c r="AS1" s="248"/>
      <c r="AT1" s="248"/>
      <c r="AU1" s="248"/>
      <c r="AV1" s="248"/>
      <c r="AW1" s="248"/>
      <c r="AX1" s="248"/>
      <c r="AY1" s="248"/>
      <c r="AZ1" s="248"/>
      <c r="BA1" s="248"/>
      <c r="BB1" s="248"/>
      <c r="BC1" s="248"/>
      <c r="BD1" s="248"/>
      <c r="BE1" s="248"/>
      <c r="BF1" s="248"/>
      <c r="BG1" s="248"/>
      <c r="BH1" s="248"/>
      <c r="BI1" s="248"/>
      <c r="BJ1" s="248"/>
      <c r="BK1" s="248"/>
      <c r="BL1" s="248"/>
      <c r="BM1" s="248"/>
      <c r="BN1" s="248"/>
      <c r="BO1" s="248"/>
      <c r="BP1" s="248"/>
      <c r="BQ1" s="248"/>
      <c r="BR1" s="248"/>
      <c r="BS1" s="248"/>
      <c r="BT1" s="248"/>
      <c r="BU1" s="248"/>
      <c r="BV1" s="248"/>
      <c r="BW1" s="248"/>
      <c r="BX1" s="248"/>
      <c r="BY1" s="248"/>
      <c r="BZ1" s="248"/>
      <c r="CA1" s="248"/>
      <c r="CB1" s="248"/>
      <c r="CC1" s="248"/>
      <c r="CD1" s="248"/>
      <c r="CE1" s="248"/>
      <c r="CF1" s="248"/>
      <c r="CG1" s="248"/>
      <c r="CH1" s="248"/>
      <c r="CI1" s="248"/>
      <c r="CJ1" s="248"/>
      <c r="CK1" s="248"/>
      <c r="CL1" s="248"/>
      <c r="CM1" s="248"/>
      <c r="CN1" s="248"/>
      <c r="CO1" s="248"/>
      <c r="CP1" s="248"/>
      <c r="CQ1" s="248"/>
      <c r="CR1" s="248"/>
      <c r="CS1" s="248"/>
      <c r="CT1" s="248"/>
      <c r="CU1" s="248"/>
      <c r="CV1" s="248"/>
      <c r="CW1" s="248"/>
      <c r="CX1" s="248"/>
      <c r="CY1" s="248"/>
      <c r="CZ1" s="248"/>
      <c r="DA1" s="248"/>
      <c r="DB1" s="248"/>
      <c r="DC1" s="248"/>
      <c r="DD1" s="248"/>
      <c r="DE1" s="248"/>
      <c r="DF1" s="248"/>
      <c r="DG1" s="248"/>
      <c r="DH1" s="248"/>
      <c r="DI1" s="248"/>
      <c r="DJ1" s="248"/>
      <c r="DK1" s="248"/>
      <c r="DL1" s="248"/>
      <c r="DM1" s="248"/>
      <c r="DN1" s="248"/>
      <c r="DO1" s="248"/>
      <c r="DP1" s="248"/>
      <c r="DQ1" s="248"/>
      <c r="DR1" s="248"/>
      <c r="DS1" s="248"/>
      <c r="DT1" s="248"/>
      <c r="DU1" s="248"/>
      <c r="DV1" s="248"/>
      <c r="DW1" s="248"/>
      <c r="DX1" s="248"/>
      <c r="DY1" s="248"/>
      <c r="DZ1" s="248"/>
      <c r="EA1" s="248"/>
      <c r="EB1" s="248"/>
      <c r="EC1" s="248"/>
      <c r="ED1" s="248"/>
      <c r="EE1" s="248"/>
      <c r="EF1" s="248"/>
      <c r="EG1" s="248"/>
      <c r="EH1" s="248"/>
      <c r="EI1" s="248"/>
      <c r="EJ1" s="248"/>
      <c r="EK1" s="248"/>
      <c r="EL1" s="248"/>
      <c r="EM1" s="248"/>
      <c r="EN1" s="248"/>
      <c r="EO1" s="248"/>
      <c r="EP1" s="248"/>
      <c r="EQ1" s="248"/>
      <c r="ER1" s="248"/>
      <c r="ES1" s="248"/>
      <c r="ET1" s="248"/>
      <c r="EU1" s="248"/>
      <c r="EV1" s="248"/>
      <c r="EW1" s="248"/>
      <c r="EX1" s="248"/>
      <c r="EY1" s="248"/>
      <c r="EZ1" s="248"/>
      <c r="FA1" s="248"/>
      <c r="FB1" s="248"/>
      <c r="FC1" s="248"/>
      <c r="FD1" s="248"/>
      <c r="FE1" s="248"/>
      <c r="FF1" s="248"/>
      <c r="FG1" s="248"/>
      <c r="FH1" s="248"/>
      <c r="FI1" s="248"/>
      <c r="FJ1" s="248"/>
      <c r="FK1" s="248"/>
      <c r="FL1" s="248"/>
      <c r="FM1" s="248"/>
      <c r="FN1" s="248"/>
      <c r="FO1" s="248"/>
      <c r="FP1" s="248"/>
      <c r="FQ1" s="248"/>
      <c r="FR1" s="248"/>
      <c r="FS1" s="248"/>
      <c r="FT1" s="248"/>
      <c r="FU1" s="248"/>
      <c r="FV1" s="248"/>
      <c r="FW1" s="248"/>
      <c r="FX1" s="248"/>
      <c r="FY1" s="248"/>
      <c r="FZ1" s="248"/>
      <c r="GA1" s="248"/>
      <c r="GB1" s="248"/>
      <c r="GC1" s="248"/>
      <c r="GD1" s="248"/>
      <c r="GE1" s="248"/>
      <c r="GF1" s="248"/>
      <c r="GG1" s="248"/>
      <c r="GH1" s="248"/>
      <c r="GI1" s="248"/>
      <c r="GJ1" s="248"/>
      <c r="GK1" s="248"/>
      <c r="GL1" s="248"/>
      <c r="GM1" s="248"/>
      <c r="GN1" s="248"/>
      <c r="GO1" s="248"/>
      <c r="GP1" s="248"/>
      <c r="GQ1" s="248"/>
      <c r="GR1" s="248"/>
      <c r="GS1" s="248"/>
      <c r="GT1" s="248"/>
      <c r="GU1" s="248"/>
      <c r="GV1" s="248"/>
      <c r="GW1" s="248"/>
      <c r="GX1" s="248"/>
      <c r="GY1" s="248"/>
      <c r="GZ1" s="248"/>
      <c r="HA1" s="248"/>
      <c r="HB1" s="248"/>
      <c r="HC1" s="248"/>
      <c r="HD1" s="248"/>
      <c r="HE1" s="248"/>
      <c r="HF1" s="248"/>
      <c r="HG1" s="248"/>
      <c r="HH1" s="248"/>
      <c r="HI1" s="248"/>
      <c r="HJ1" s="248"/>
      <c r="HK1" s="248"/>
      <c r="HL1" s="248"/>
      <c r="HM1" s="248"/>
      <c r="HN1" s="248"/>
      <c r="HO1" s="248"/>
      <c r="HP1" s="248"/>
      <c r="HQ1" s="248"/>
      <c r="HR1" s="248"/>
      <c r="HS1" s="248"/>
      <c r="HT1" s="248"/>
      <c r="HU1" s="248"/>
      <c r="HV1" s="248"/>
      <c r="HW1" s="248"/>
      <c r="HX1" s="248"/>
      <c r="HY1" s="248"/>
      <c r="HZ1" s="248"/>
      <c r="IA1" s="248"/>
      <c r="IB1" s="248"/>
      <c r="IC1" s="248"/>
      <c r="ID1" s="248"/>
      <c r="IE1" s="248"/>
      <c r="IF1" s="248"/>
      <c r="IG1" s="248"/>
      <c r="IH1" s="248"/>
      <c r="II1" s="248"/>
      <c r="IJ1" s="248"/>
      <c r="IK1" s="248"/>
      <c r="IL1" s="248"/>
      <c r="IM1" s="248"/>
      <c r="IN1" s="248"/>
      <c r="IO1" s="248"/>
      <c r="IP1" s="248"/>
      <c r="IQ1" s="248"/>
      <c r="IR1" s="248"/>
      <c r="IS1" s="248"/>
      <c r="IT1" s="248"/>
      <c r="IU1" s="248"/>
      <c r="IV1" s="248"/>
      <c r="IW1" s="248"/>
      <c r="IX1" s="248"/>
      <c r="IY1" s="248"/>
      <c r="IZ1" s="248"/>
      <c r="JA1" s="248"/>
      <c r="JB1" s="248"/>
      <c r="JC1" s="248"/>
      <c r="JD1" s="248"/>
      <c r="JE1" s="248"/>
      <c r="JF1" s="248"/>
      <c r="JG1" s="248"/>
      <c r="JH1" s="248"/>
      <c r="JI1" s="248"/>
      <c r="JJ1" s="248"/>
      <c r="JK1" s="248"/>
      <c r="JL1" s="248"/>
      <c r="JM1" s="248"/>
      <c r="JN1" s="248"/>
      <c r="JO1" s="248"/>
      <c r="JP1" s="248"/>
      <c r="JQ1" s="248"/>
      <c r="JR1" s="248"/>
      <c r="JS1" s="248"/>
    </row>
    <row r="2" spans="1:279" s="249" customFormat="1" ht="39.75" customHeight="1" x14ac:dyDescent="0.3">
      <c r="A2" s="379"/>
      <c r="B2" s="380"/>
      <c r="C2" s="380"/>
      <c r="D2" s="513"/>
      <c r="E2" s="513"/>
      <c r="F2" s="513"/>
      <c r="G2" s="513"/>
      <c r="H2" s="513"/>
      <c r="I2" s="513"/>
      <c r="J2" s="513"/>
      <c r="K2" s="513"/>
      <c r="L2" s="513"/>
      <c r="M2" s="513"/>
      <c r="N2" s="513"/>
      <c r="O2" s="513"/>
      <c r="P2" s="513"/>
      <c r="Q2" s="514"/>
      <c r="R2" s="270"/>
      <c r="S2" s="369"/>
      <c r="T2" s="369"/>
      <c r="U2" s="369"/>
      <c r="V2" s="248"/>
      <c r="W2" s="248"/>
      <c r="X2" s="248"/>
      <c r="Y2" s="248"/>
      <c r="Z2" s="248"/>
      <c r="AA2" s="248"/>
      <c r="AB2" s="248"/>
      <c r="AC2" s="248"/>
      <c r="AD2" s="248"/>
      <c r="AE2" s="248"/>
      <c r="AF2" s="248"/>
      <c r="AG2" s="248"/>
      <c r="AH2" s="248"/>
      <c r="AI2" s="248"/>
      <c r="AJ2" s="248"/>
      <c r="AK2" s="248"/>
      <c r="AL2" s="248"/>
      <c r="AM2" s="248"/>
      <c r="AN2" s="248"/>
      <c r="AO2" s="248"/>
      <c r="AP2" s="248"/>
      <c r="AQ2" s="248"/>
      <c r="AR2" s="248"/>
      <c r="AS2" s="248"/>
      <c r="AT2" s="248"/>
      <c r="AU2" s="248"/>
      <c r="AV2" s="248"/>
      <c r="AW2" s="248"/>
      <c r="AX2" s="248"/>
      <c r="AY2" s="248"/>
      <c r="AZ2" s="248"/>
      <c r="BA2" s="248"/>
      <c r="BB2" s="248"/>
      <c r="BC2" s="248"/>
      <c r="BD2" s="248"/>
      <c r="BE2" s="248"/>
      <c r="BF2" s="248"/>
      <c r="BG2" s="248"/>
      <c r="BH2" s="248"/>
      <c r="BI2" s="248"/>
      <c r="BJ2" s="248"/>
      <c r="BK2" s="248"/>
      <c r="BL2" s="248"/>
      <c r="BM2" s="248"/>
      <c r="BN2" s="248"/>
      <c r="BO2" s="248"/>
      <c r="BP2" s="248"/>
      <c r="BQ2" s="248"/>
      <c r="BR2" s="248"/>
      <c r="BS2" s="248"/>
      <c r="BT2" s="248"/>
      <c r="BU2" s="248"/>
      <c r="BV2" s="248"/>
      <c r="BW2" s="248"/>
      <c r="BX2" s="248"/>
      <c r="BY2" s="248"/>
      <c r="BZ2" s="248"/>
      <c r="CA2" s="248"/>
      <c r="CB2" s="248"/>
      <c r="CC2" s="248"/>
      <c r="CD2" s="248"/>
      <c r="CE2" s="248"/>
      <c r="CF2" s="248"/>
      <c r="CG2" s="248"/>
      <c r="CH2" s="248"/>
      <c r="CI2" s="248"/>
      <c r="CJ2" s="248"/>
      <c r="CK2" s="248"/>
      <c r="CL2" s="248"/>
      <c r="CM2" s="248"/>
      <c r="CN2" s="248"/>
      <c r="CO2" s="248"/>
      <c r="CP2" s="248"/>
      <c r="CQ2" s="248"/>
      <c r="CR2" s="248"/>
      <c r="CS2" s="248"/>
      <c r="CT2" s="248"/>
      <c r="CU2" s="248"/>
      <c r="CV2" s="248"/>
      <c r="CW2" s="248"/>
      <c r="CX2" s="248"/>
      <c r="CY2" s="248"/>
      <c r="CZ2" s="248"/>
      <c r="DA2" s="248"/>
      <c r="DB2" s="248"/>
      <c r="DC2" s="248"/>
      <c r="DD2" s="248"/>
      <c r="DE2" s="248"/>
      <c r="DF2" s="248"/>
      <c r="DG2" s="248"/>
      <c r="DH2" s="248"/>
      <c r="DI2" s="248"/>
      <c r="DJ2" s="248"/>
      <c r="DK2" s="248"/>
      <c r="DL2" s="248"/>
      <c r="DM2" s="248"/>
      <c r="DN2" s="248"/>
      <c r="DO2" s="248"/>
      <c r="DP2" s="248"/>
      <c r="DQ2" s="248"/>
      <c r="DR2" s="248"/>
      <c r="DS2" s="248"/>
      <c r="DT2" s="248"/>
      <c r="DU2" s="248"/>
      <c r="DV2" s="248"/>
      <c r="DW2" s="248"/>
      <c r="DX2" s="248"/>
      <c r="DY2" s="248"/>
      <c r="DZ2" s="248"/>
      <c r="EA2" s="248"/>
      <c r="EB2" s="248"/>
      <c r="EC2" s="248"/>
      <c r="ED2" s="248"/>
      <c r="EE2" s="248"/>
      <c r="EF2" s="248"/>
      <c r="EG2" s="248"/>
      <c r="EH2" s="248"/>
      <c r="EI2" s="248"/>
      <c r="EJ2" s="248"/>
      <c r="EK2" s="248"/>
      <c r="EL2" s="248"/>
      <c r="EM2" s="248"/>
      <c r="EN2" s="248"/>
      <c r="EO2" s="248"/>
      <c r="EP2" s="248"/>
      <c r="EQ2" s="248"/>
      <c r="ER2" s="248"/>
      <c r="ES2" s="248"/>
      <c r="ET2" s="248"/>
      <c r="EU2" s="248"/>
      <c r="EV2" s="248"/>
      <c r="EW2" s="248"/>
      <c r="EX2" s="248"/>
      <c r="EY2" s="248"/>
      <c r="EZ2" s="248"/>
      <c r="FA2" s="248"/>
      <c r="FB2" s="248"/>
      <c r="FC2" s="248"/>
      <c r="FD2" s="248"/>
      <c r="FE2" s="248"/>
      <c r="FF2" s="248"/>
      <c r="FG2" s="248"/>
      <c r="FH2" s="248"/>
      <c r="FI2" s="248"/>
      <c r="FJ2" s="248"/>
      <c r="FK2" s="248"/>
      <c r="FL2" s="248"/>
      <c r="FM2" s="248"/>
      <c r="FN2" s="248"/>
      <c r="FO2" s="248"/>
      <c r="FP2" s="248"/>
      <c r="FQ2" s="248"/>
      <c r="FR2" s="248"/>
      <c r="FS2" s="248"/>
      <c r="FT2" s="248"/>
      <c r="FU2" s="248"/>
      <c r="FV2" s="248"/>
      <c r="FW2" s="248"/>
      <c r="FX2" s="248"/>
      <c r="FY2" s="248"/>
      <c r="FZ2" s="248"/>
      <c r="GA2" s="248"/>
      <c r="GB2" s="248"/>
      <c r="GC2" s="248"/>
      <c r="GD2" s="248"/>
      <c r="GE2" s="248"/>
      <c r="GF2" s="248"/>
      <c r="GG2" s="248"/>
      <c r="GH2" s="248"/>
      <c r="GI2" s="248"/>
      <c r="GJ2" s="248"/>
      <c r="GK2" s="248"/>
      <c r="GL2" s="248"/>
      <c r="GM2" s="248"/>
      <c r="GN2" s="248"/>
      <c r="GO2" s="248"/>
      <c r="GP2" s="248"/>
      <c r="GQ2" s="248"/>
      <c r="GR2" s="248"/>
      <c r="GS2" s="248"/>
      <c r="GT2" s="248"/>
      <c r="GU2" s="248"/>
      <c r="GV2" s="248"/>
      <c r="GW2" s="248"/>
      <c r="GX2" s="248"/>
      <c r="GY2" s="248"/>
      <c r="GZ2" s="248"/>
      <c r="HA2" s="248"/>
      <c r="HB2" s="248"/>
      <c r="HC2" s="248"/>
      <c r="HD2" s="248"/>
      <c r="HE2" s="248"/>
      <c r="HF2" s="248"/>
      <c r="HG2" s="248"/>
      <c r="HH2" s="248"/>
      <c r="HI2" s="248"/>
      <c r="HJ2" s="248"/>
      <c r="HK2" s="248"/>
      <c r="HL2" s="248"/>
      <c r="HM2" s="248"/>
      <c r="HN2" s="248"/>
      <c r="HO2" s="248"/>
      <c r="HP2" s="248"/>
      <c r="HQ2" s="248"/>
      <c r="HR2" s="248"/>
      <c r="HS2" s="248"/>
      <c r="HT2" s="248"/>
      <c r="HU2" s="248"/>
      <c r="HV2" s="248"/>
      <c r="HW2" s="248"/>
      <c r="HX2" s="248"/>
      <c r="HY2" s="248"/>
      <c r="HZ2" s="248"/>
      <c r="IA2" s="248"/>
      <c r="IB2" s="248"/>
      <c r="IC2" s="248"/>
      <c r="ID2" s="248"/>
      <c r="IE2" s="248"/>
      <c r="IF2" s="248"/>
      <c r="IG2" s="248"/>
      <c r="IH2" s="248"/>
      <c r="II2" s="248"/>
      <c r="IJ2" s="248"/>
      <c r="IK2" s="248"/>
      <c r="IL2" s="248"/>
      <c r="IM2" s="248"/>
      <c r="IN2" s="248"/>
      <c r="IO2" s="248"/>
      <c r="IP2" s="248"/>
      <c r="IQ2" s="248"/>
      <c r="IR2" s="248"/>
      <c r="IS2" s="248"/>
      <c r="IT2" s="248"/>
      <c r="IU2" s="248"/>
      <c r="IV2" s="248"/>
      <c r="IW2" s="248"/>
      <c r="IX2" s="248"/>
      <c r="IY2" s="248"/>
      <c r="IZ2" s="248"/>
      <c r="JA2" s="248"/>
      <c r="JB2" s="248"/>
      <c r="JC2" s="248"/>
      <c r="JD2" s="248"/>
      <c r="JE2" s="248"/>
      <c r="JF2" s="248"/>
      <c r="JG2" s="248"/>
      <c r="JH2" s="248"/>
      <c r="JI2" s="248"/>
      <c r="JJ2" s="248"/>
      <c r="JK2" s="248"/>
      <c r="JL2" s="248"/>
      <c r="JM2" s="248"/>
      <c r="JN2" s="248"/>
      <c r="JO2" s="248"/>
      <c r="JP2" s="248"/>
      <c r="JQ2" s="248"/>
      <c r="JR2" s="248"/>
      <c r="JS2" s="248"/>
    </row>
    <row r="3" spans="1:279" s="249" customFormat="1" ht="3" customHeight="1" x14ac:dyDescent="0.3">
      <c r="A3" s="2"/>
      <c r="B3" s="2"/>
      <c r="C3" s="268"/>
      <c r="D3" s="513"/>
      <c r="E3" s="513"/>
      <c r="F3" s="513"/>
      <c r="G3" s="513"/>
      <c r="H3" s="513"/>
      <c r="I3" s="513"/>
      <c r="J3" s="513"/>
      <c r="K3" s="513"/>
      <c r="L3" s="513"/>
      <c r="M3" s="513"/>
      <c r="N3" s="513"/>
      <c r="O3" s="513"/>
      <c r="P3" s="513"/>
      <c r="Q3" s="514"/>
      <c r="R3" s="270"/>
      <c r="S3" s="369"/>
      <c r="T3" s="369"/>
      <c r="U3" s="369"/>
      <c r="V3" s="248"/>
      <c r="W3" s="248"/>
      <c r="X3" s="248"/>
      <c r="Y3" s="248"/>
      <c r="Z3" s="248"/>
      <c r="AA3" s="248"/>
      <c r="AB3" s="248"/>
      <c r="AC3" s="248"/>
      <c r="AD3" s="248"/>
      <c r="AE3" s="248"/>
      <c r="AF3" s="248"/>
      <c r="AG3" s="248"/>
      <c r="AH3" s="248"/>
      <c r="AI3" s="248"/>
      <c r="AJ3" s="248"/>
      <c r="AK3" s="248"/>
      <c r="AL3" s="248"/>
      <c r="AM3" s="248"/>
      <c r="AN3" s="248"/>
      <c r="AO3" s="248"/>
      <c r="AP3" s="248"/>
      <c r="AQ3" s="248"/>
      <c r="AR3" s="248"/>
      <c r="AS3" s="248"/>
      <c r="AT3" s="248"/>
      <c r="AU3" s="248"/>
      <c r="AV3" s="248"/>
      <c r="AW3" s="248"/>
      <c r="AX3" s="248"/>
      <c r="AY3" s="248"/>
      <c r="AZ3" s="248"/>
      <c r="BA3" s="248"/>
      <c r="BB3" s="248"/>
      <c r="BC3" s="248"/>
      <c r="BD3" s="248"/>
      <c r="BE3" s="248"/>
      <c r="BF3" s="248"/>
      <c r="BG3" s="248"/>
      <c r="BH3" s="248"/>
      <c r="BI3" s="248"/>
      <c r="BJ3" s="248"/>
      <c r="BK3" s="248"/>
      <c r="BL3" s="248"/>
      <c r="BM3" s="248"/>
      <c r="BN3" s="248"/>
      <c r="BO3" s="248"/>
      <c r="BP3" s="248"/>
      <c r="BQ3" s="248"/>
      <c r="BR3" s="248"/>
      <c r="BS3" s="248"/>
      <c r="BT3" s="248"/>
      <c r="BU3" s="248"/>
      <c r="BV3" s="248"/>
      <c r="BW3" s="248"/>
      <c r="BX3" s="248"/>
      <c r="BY3" s="248"/>
      <c r="BZ3" s="248"/>
      <c r="CA3" s="248"/>
      <c r="CB3" s="248"/>
      <c r="CC3" s="248"/>
      <c r="CD3" s="248"/>
      <c r="CE3" s="248"/>
      <c r="CF3" s="248"/>
      <c r="CG3" s="248"/>
      <c r="CH3" s="248"/>
      <c r="CI3" s="248"/>
      <c r="CJ3" s="248"/>
      <c r="CK3" s="248"/>
      <c r="CL3" s="248"/>
      <c r="CM3" s="248"/>
      <c r="CN3" s="248"/>
      <c r="CO3" s="248"/>
      <c r="CP3" s="248"/>
      <c r="CQ3" s="248"/>
      <c r="CR3" s="248"/>
      <c r="CS3" s="248"/>
      <c r="CT3" s="248"/>
      <c r="CU3" s="248"/>
      <c r="CV3" s="248"/>
      <c r="CW3" s="248"/>
      <c r="CX3" s="248"/>
      <c r="CY3" s="248"/>
      <c r="CZ3" s="248"/>
      <c r="DA3" s="248"/>
      <c r="DB3" s="248"/>
      <c r="DC3" s="248"/>
      <c r="DD3" s="248"/>
      <c r="DE3" s="248"/>
      <c r="DF3" s="248"/>
      <c r="DG3" s="248"/>
      <c r="DH3" s="248"/>
      <c r="DI3" s="248"/>
      <c r="DJ3" s="248"/>
      <c r="DK3" s="248"/>
      <c r="DL3" s="248"/>
      <c r="DM3" s="248"/>
      <c r="DN3" s="248"/>
      <c r="DO3" s="248"/>
      <c r="DP3" s="248"/>
      <c r="DQ3" s="248"/>
      <c r="DR3" s="248"/>
      <c r="DS3" s="248"/>
      <c r="DT3" s="248"/>
      <c r="DU3" s="248"/>
      <c r="DV3" s="248"/>
      <c r="DW3" s="248"/>
      <c r="DX3" s="248"/>
      <c r="DY3" s="248"/>
      <c r="DZ3" s="248"/>
      <c r="EA3" s="248"/>
      <c r="EB3" s="248"/>
      <c r="EC3" s="248"/>
      <c r="ED3" s="248"/>
      <c r="EE3" s="248"/>
      <c r="EF3" s="248"/>
      <c r="EG3" s="248"/>
      <c r="EH3" s="248"/>
      <c r="EI3" s="248"/>
      <c r="EJ3" s="248"/>
      <c r="EK3" s="248"/>
      <c r="EL3" s="248"/>
      <c r="EM3" s="248"/>
      <c r="EN3" s="248"/>
      <c r="EO3" s="248"/>
      <c r="EP3" s="248"/>
      <c r="EQ3" s="248"/>
      <c r="ER3" s="248"/>
      <c r="ES3" s="248"/>
      <c r="ET3" s="248"/>
      <c r="EU3" s="248"/>
      <c r="EV3" s="248"/>
      <c r="EW3" s="248"/>
      <c r="EX3" s="248"/>
      <c r="EY3" s="248"/>
      <c r="EZ3" s="248"/>
      <c r="FA3" s="248"/>
      <c r="FB3" s="248"/>
      <c r="FC3" s="248"/>
      <c r="FD3" s="248"/>
      <c r="FE3" s="248"/>
      <c r="FF3" s="248"/>
      <c r="FG3" s="248"/>
      <c r="FH3" s="248"/>
      <c r="FI3" s="248"/>
      <c r="FJ3" s="248"/>
      <c r="FK3" s="248"/>
      <c r="FL3" s="248"/>
      <c r="FM3" s="248"/>
      <c r="FN3" s="248"/>
      <c r="FO3" s="248"/>
      <c r="FP3" s="248"/>
      <c r="FQ3" s="248"/>
      <c r="FR3" s="248"/>
      <c r="FS3" s="248"/>
      <c r="FT3" s="248"/>
      <c r="FU3" s="248"/>
      <c r="FV3" s="248"/>
      <c r="FW3" s="248"/>
      <c r="FX3" s="248"/>
      <c r="FY3" s="248"/>
      <c r="FZ3" s="248"/>
      <c r="GA3" s="248"/>
      <c r="GB3" s="248"/>
      <c r="GC3" s="248"/>
      <c r="GD3" s="248"/>
      <c r="GE3" s="248"/>
      <c r="GF3" s="248"/>
      <c r="GG3" s="248"/>
      <c r="GH3" s="248"/>
      <c r="GI3" s="248"/>
      <c r="GJ3" s="248"/>
      <c r="GK3" s="248"/>
      <c r="GL3" s="248"/>
      <c r="GM3" s="248"/>
      <c r="GN3" s="248"/>
      <c r="GO3" s="248"/>
      <c r="GP3" s="248"/>
      <c r="GQ3" s="248"/>
      <c r="GR3" s="248"/>
      <c r="GS3" s="248"/>
      <c r="GT3" s="248"/>
      <c r="GU3" s="248"/>
      <c r="GV3" s="248"/>
      <c r="GW3" s="248"/>
      <c r="GX3" s="248"/>
      <c r="GY3" s="248"/>
      <c r="GZ3" s="248"/>
      <c r="HA3" s="248"/>
      <c r="HB3" s="248"/>
      <c r="HC3" s="248"/>
      <c r="HD3" s="248"/>
      <c r="HE3" s="248"/>
      <c r="HF3" s="248"/>
      <c r="HG3" s="248"/>
      <c r="HH3" s="248"/>
      <c r="HI3" s="248"/>
      <c r="HJ3" s="248"/>
      <c r="HK3" s="248"/>
      <c r="HL3" s="248"/>
      <c r="HM3" s="248"/>
      <c r="HN3" s="248"/>
      <c r="HO3" s="248"/>
      <c r="HP3" s="248"/>
      <c r="HQ3" s="248"/>
      <c r="HR3" s="248"/>
      <c r="HS3" s="248"/>
      <c r="HT3" s="248"/>
      <c r="HU3" s="248"/>
      <c r="HV3" s="248"/>
      <c r="HW3" s="248"/>
      <c r="HX3" s="248"/>
      <c r="HY3" s="248"/>
      <c r="HZ3" s="248"/>
      <c r="IA3" s="248"/>
      <c r="IB3" s="248"/>
      <c r="IC3" s="248"/>
      <c r="ID3" s="248"/>
      <c r="IE3" s="248"/>
      <c r="IF3" s="248"/>
      <c r="IG3" s="248"/>
      <c r="IH3" s="248"/>
      <c r="II3" s="248"/>
      <c r="IJ3" s="248"/>
      <c r="IK3" s="248"/>
      <c r="IL3" s="248"/>
      <c r="IM3" s="248"/>
      <c r="IN3" s="248"/>
      <c r="IO3" s="248"/>
      <c r="IP3" s="248"/>
      <c r="IQ3" s="248"/>
      <c r="IR3" s="248"/>
      <c r="IS3" s="248"/>
      <c r="IT3" s="248"/>
      <c r="IU3" s="248"/>
      <c r="IV3" s="248"/>
      <c r="IW3" s="248"/>
      <c r="IX3" s="248"/>
      <c r="IY3" s="248"/>
      <c r="IZ3" s="248"/>
      <c r="JA3" s="248"/>
      <c r="JB3" s="248"/>
      <c r="JC3" s="248"/>
      <c r="JD3" s="248"/>
      <c r="JE3" s="248"/>
      <c r="JF3" s="248"/>
      <c r="JG3" s="248"/>
      <c r="JH3" s="248"/>
      <c r="JI3" s="248"/>
      <c r="JJ3" s="248"/>
      <c r="JK3" s="248"/>
      <c r="JL3" s="248"/>
      <c r="JM3" s="248"/>
      <c r="JN3" s="248"/>
      <c r="JO3" s="248"/>
      <c r="JP3" s="248"/>
      <c r="JQ3" s="248"/>
      <c r="JR3" s="248"/>
      <c r="JS3" s="248"/>
    </row>
    <row r="4" spans="1:279" s="249" customFormat="1" ht="41.25" customHeight="1" x14ac:dyDescent="0.3">
      <c r="A4" s="370" t="s">
        <v>0</v>
      </c>
      <c r="B4" s="371"/>
      <c r="C4" s="372"/>
      <c r="D4" s="373" t="str">
        <f>'Mapa Final'!D4</f>
        <v>Administración de Justicia</v>
      </c>
      <c r="E4" s="374"/>
      <c r="F4" s="374"/>
      <c r="G4" s="374"/>
      <c r="H4" s="374"/>
      <c r="I4" s="374"/>
      <c r="J4" s="374"/>
      <c r="K4" s="374"/>
      <c r="L4" s="374"/>
      <c r="M4" s="374"/>
      <c r="N4" s="375"/>
      <c r="O4" s="376"/>
      <c r="P4" s="376"/>
      <c r="Q4" s="376"/>
      <c r="R4" s="268"/>
      <c r="S4" s="1"/>
      <c r="T4" s="1"/>
      <c r="U4" s="1"/>
      <c r="V4" s="248"/>
      <c r="W4" s="248"/>
      <c r="X4" s="248"/>
      <c r="Y4" s="248"/>
      <c r="Z4" s="248"/>
      <c r="AA4" s="248"/>
      <c r="AB4" s="248"/>
      <c r="AC4" s="248"/>
      <c r="AD4" s="248"/>
      <c r="AE4" s="248"/>
      <c r="AF4" s="248"/>
      <c r="AG4" s="248"/>
      <c r="AH4" s="248"/>
      <c r="AI4" s="248"/>
      <c r="AJ4" s="248"/>
      <c r="AK4" s="248"/>
      <c r="AL4" s="248"/>
      <c r="AM4" s="248"/>
      <c r="AN4" s="248"/>
      <c r="AO4" s="248"/>
      <c r="AP4" s="248"/>
      <c r="AQ4" s="248"/>
      <c r="AR4" s="248"/>
      <c r="AS4" s="248"/>
      <c r="AT4" s="248"/>
      <c r="AU4" s="248"/>
      <c r="AV4" s="248"/>
      <c r="AW4" s="248"/>
      <c r="AX4" s="248"/>
      <c r="AY4" s="248"/>
      <c r="AZ4" s="248"/>
      <c r="BA4" s="248"/>
      <c r="BB4" s="248"/>
      <c r="BC4" s="248"/>
      <c r="BD4" s="248"/>
      <c r="BE4" s="248"/>
      <c r="BF4" s="248"/>
      <c r="BG4" s="248"/>
      <c r="BH4" s="248"/>
      <c r="BI4" s="248"/>
      <c r="BJ4" s="248"/>
      <c r="BK4" s="248"/>
      <c r="BL4" s="248"/>
      <c r="BM4" s="248"/>
      <c r="BN4" s="248"/>
      <c r="BO4" s="248"/>
      <c r="BP4" s="248"/>
      <c r="BQ4" s="248"/>
      <c r="BR4" s="248"/>
      <c r="BS4" s="248"/>
      <c r="BT4" s="248"/>
      <c r="BU4" s="248"/>
      <c r="BV4" s="248"/>
      <c r="BW4" s="248"/>
      <c r="BX4" s="248"/>
      <c r="BY4" s="248"/>
      <c r="BZ4" s="248"/>
      <c r="CA4" s="248"/>
      <c r="CB4" s="248"/>
      <c r="CC4" s="248"/>
      <c r="CD4" s="248"/>
      <c r="CE4" s="248"/>
      <c r="CF4" s="248"/>
      <c r="CG4" s="248"/>
      <c r="CH4" s="248"/>
      <c r="CI4" s="248"/>
      <c r="CJ4" s="248"/>
      <c r="CK4" s="248"/>
      <c r="CL4" s="248"/>
      <c r="CM4" s="248"/>
      <c r="CN4" s="248"/>
      <c r="CO4" s="248"/>
      <c r="CP4" s="248"/>
      <c r="CQ4" s="248"/>
      <c r="CR4" s="248"/>
      <c r="CS4" s="248"/>
      <c r="CT4" s="248"/>
      <c r="CU4" s="248"/>
      <c r="CV4" s="248"/>
      <c r="CW4" s="248"/>
      <c r="CX4" s="248"/>
      <c r="CY4" s="248"/>
      <c r="CZ4" s="248"/>
      <c r="DA4" s="248"/>
      <c r="DB4" s="248"/>
      <c r="DC4" s="248"/>
      <c r="DD4" s="248"/>
      <c r="DE4" s="248"/>
      <c r="DF4" s="248"/>
      <c r="DG4" s="248"/>
      <c r="DH4" s="248"/>
      <c r="DI4" s="248"/>
      <c r="DJ4" s="248"/>
      <c r="DK4" s="248"/>
      <c r="DL4" s="248"/>
      <c r="DM4" s="248"/>
      <c r="DN4" s="248"/>
      <c r="DO4" s="248"/>
      <c r="DP4" s="248"/>
      <c r="DQ4" s="248"/>
      <c r="DR4" s="248"/>
      <c r="DS4" s="248"/>
      <c r="DT4" s="248"/>
      <c r="DU4" s="248"/>
      <c r="DV4" s="248"/>
      <c r="DW4" s="248"/>
      <c r="DX4" s="248"/>
      <c r="DY4" s="248"/>
      <c r="DZ4" s="248"/>
      <c r="EA4" s="248"/>
      <c r="EB4" s="248"/>
      <c r="EC4" s="248"/>
      <c r="ED4" s="248"/>
      <c r="EE4" s="248"/>
      <c r="EF4" s="248"/>
      <c r="EG4" s="248"/>
      <c r="EH4" s="248"/>
      <c r="EI4" s="248"/>
      <c r="EJ4" s="248"/>
      <c r="EK4" s="248"/>
      <c r="EL4" s="248"/>
      <c r="EM4" s="248"/>
      <c r="EN4" s="248"/>
      <c r="EO4" s="248"/>
      <c r="EP4" s="248"/>
      <c r="EQ4" s="248"/>
      <c r="ER4" s="248"/>
      <c r="ES4" s="248"/>
      <c r="ET4" s="248"/>
      <c r="EU4" s="248"/>
      <c r="EV4" s="248"/>
      <c r="EW4" s="248"/>
      <c r="EX4" s="248"/>
      <c r="EY4" s="248"/>
      <c r="EZ4" s="248"/>
      <c r="FA4" s="248"/>
      <c r="FB4" s="248"/>
      <c r="FC4" s="248"/>
      <c r="FD4" s="248"/>
      <c r="FE4" s="248"/>
      <c r="FF4" s="248"/>
      <c r="FG4" s="248"/>
      <c r="FH4" s="248"/>
      <c r="FI4" s="248"/>
      <c r="FJ4" s="248"/>
      <c r="FK4" s="248"/>
      <c r="FL4" s="248"/>
      <c r="FM4" s="248"/>
      <c r="FN4" s="248"/>
      <c r="FO4" s="248"/>
      <c r="FP4" s="248"/>
      <c r="FQ4" s="248"/>
      <c r="FR4" s="248"/>
      <c r="FS4" s="248"/>
      <c r="FT4" s="248"/>
      <c r="FU4" s="248"/>
      <c r="FV4" s="248"/>
      <c r="FW4" s="248"/>
      <c r="FX4" s="248"/>
      <c r="FY4" s="248"/>
      <c r="FZ4" s="248"/>
      <c r="GA4" s="248"/>
      <c r="GB4" s="248"/>
      <c r="GC4" s="248"/>
      <c r="GD4" s="248"/>
      <c r="GE4" s="248"/>
      <c r="GF4" s="248"/>
      <c r="GG4" s="248"/>
      <c r="GH4" s="248"/>
      <c r="GI4" s="248"/>
      <c r="GJ4" s="248"/>
      <c r="GK4" s="248"/>
      <c r="GL4" s="248"/>
      <c r="GM4" s="248"/>
      <c r="GN4" s="248"/>
      <c r="GO4" s="248"/>
      <c r="GP4" s="248"/>
      <c r="GQ4" s="248"/>
      <c r="GR4" s="248"/>
      <c r="GS4" s="248"/>
      <c r="GT4" s="248"/>
      <c r="GU4" s="248"/>
      <c r="GV4" s="248"/>
      <c r="GW4" s="248"/>
      <c r="GX4" s="248"/>
      <c r="GY4" s="248"/>
      <c r="GZ4" s="248"/>
      <c r="HA4" s="248"/>
      <c r="HB4" s="248"/>
      <c r="HC4" s="248"/>
      <c r="HD4" s="248"/>
      <c r="HE4" s="248"/>
      <c r="HF4" s="248"/>
      <c r="HG4" s="248"/>
      <c r="HH4" s="248"/>
      <c r="HI4" s="248"/>
      <c r="HJ4" s="248"/>
      <c r="HK4" s="248"/>
      <c r="HL4" s="248"/>
      <c r="HM4" s="248"/>
      <c r="HN4" s="248"/>
      <c r="HO4" s="248"/>
      <c r="HP4" s="248"/>
      <c r="HQ4" s="248"/>
      <c r="HR4" s="248"/>
      <c r="HS4" s="248"/>
      <c r="HT4" s="248"/>
      <c r="HU4" s="248"/>
      <c r="HV4" s="248"/>
      <c r="HW4" s="248"/>
      <c r="HX4" s="248"/>
      <c r="HY4" s="248"/>
      <c r="HZ4" s="248"/>
      <c r="IA4" s="248"/>
      <c r="IB4" s="248"/>
      <c r="IC4" s="248"/>
      <c r="ID4" s="248"/>
      <c r="IE4" s="248"/>
      <c r="IF4" s="248"/>
      <c r="IG4" s="248"/>
      <c r="IH4" s="248"/>
      <c r="II4" s="248"/>
      <c r="IJ4" s="248"/>
      <c r="IK4" s="248"/>
      <c r="IL4" s="248"/>
      <c r="IM4" s="248"/>
      <c r="IN4" s="248"/>
      <c r="IO4" s="248"/>
      <c r="IP4" s="248"/>
      <c r="IQ4" s="248"/>
      <c r="IR4" s="248"/>
      <c r="IS4" s="248"/>
      <c r="IT4" s="248"/>
      <c r="IU4" s="248"/>
      <c r="IV4" s="248"/>
      <c r="IW4" s="248"/>
      <c r="IX4" s="248"/>
      <c r="IY4" s="248"/>
      <c r="IZ4" s="248"/>
      <c r="JA4" s="248"/>
      <c r="JB4" s="248"/>
      <c r="JC4" s="248"/>
      <c r="JD4" s="248"/>
      <c r="JE4" s="248"/>
      <c r="JF4" s="248"/>
      <c r="JG4" s="248"/>
      <c r="JH4" s="248"/>
      <c r="JI4" s="248"/>
      <c r="JJ4" s="248"/>
      <c r="JK4" s="248"/>
      <c r="JL4" s="248"/>
      <c r="JM4" s="248"/>
      <c r="JN4" s="248"/>
      <c r="JO4" s="248"/>
      <c r="JP4" s="248"/>
      <c r="JQ4" s="248"/>
      <c r="JR4" s="248"/>
      <c r="JS4" s="248"/>
    </row>
    <row r="5" spans="1:279" s="249" customFormat="1" ht="52.5" customHeight="1" x14ac:dyDescent="0.3">
      <c r="A5" s="370" t="s">
        <v>1</v>
      </c>
      <c r="B5" s="371"/>
      <c r="C5" s="372"/>
      <c r="D5" s="381" t="str">
        <f>'Mapa Final'!D5</f>
        <v>Administrar justicia dirigiendo la actuación procesal, hacia la emisión de una decisión de carácter definitivo mediante la aplicación de la normatividad vigente.</v>
      </c>
      <c r="E5" s="382"/>
      <c r="F5" s="382"/>
      <c r="G5" s="382"/>
      <c r="H5" s="382"/>
      <c r="I5" s="382"/>
      <c r="J5" s="382"/>
      <c r="K5" s="382"/>
      <c r="L5" s="382"/>
      <c r="M5" s="382"/>
      <c r="N5" s="383"/>
      <c r="O5" s="1"/>
      <c r="P5" s="1"/>
      <c r="Q5" s="1"/>
      <c r="R5" s="1"/>
      <c r="S5" s="1"/>
      <c r="T5" s="1"/>
      <c r="U5" s="1"/>
      <c r="V5" s="248"/>
      <c r="W5" s="248"/>
      <c r="X5" s="248"/>
      <c r="Y5" s="248"/>
      <c r="Z5" s="248"/>
      <c r="AA5" s="248"/>
      <c r="AB5" s="248"/>
      <c r="AC5" s="248"/>
      <c r="AD5" s="248"/>
      <c r="AE5" s="248"/>
      <c r="AF5" s="248"/>
      <c r="AG5" s="248"/>
      <c r="AH5" s="248"/>
      <c r="AI5" s="248"/>
      <c r="AJ5" s="248"/>
      <c r="AK5" s="248"/>
      <c r="AL5" s="248"/>
      <c r="AM5" s="248"/>
      <c r="AN5" s="248"/>
      <c r="AO5" s="248"/>
      <c r="AP5" s="248"/>
      <c r="AQ5" s="248"/>
      <c r="AR5" s="248"/>
      <c r="AS5" s="248"/>
      <c r="AT5" s="248"/>
      <c r="AU5" s="248"/>
      <c r="AV5" s="248"/>
      <c r="AW5" s="248"/>
      <c r="AX5" s="248"/>
      <c r="AY5" s="248"/>
      <c r="AZ5" s="248"/>
      <c r="BA5" s="248"/>
      <c r="BB5" s="248"/>
      <c r="BC5" s="248"/>
      <c r="BD5" s="248"/>
      <c r="BE5" s="248"/>
      <c r="BF5" s="248"/>
      <c r="BG5" s="248"/>
      <c r="BH5" s="248"/>
      <c r="BI5" s="248"/>
      <c r="BJ5" s="248"/>
      <c r="BK5" s="248"/>
      <c r="BL5" s="248"/>
      <c r="BM5" s="248"/>
      <c r="BN5" s="248"/>
      <c r="BO5" s="248"/>
      <c r="BP5" s="248"/>
      <c r="BQ5" s="248"/>
      <c r="BR5" s="248"/>
      <c r="BS5" s="248"/>
      <c r="BT5" s="248"/>
      <c r="BU5" s="248"/>
      <c r="BV5" s="248"/>
      <c r="BW5" s="248"/>
      <c r="BX5" s="248"/>
      <c r="BY5" s="248"/>
      <c r="BZ5" s="248"/>
      <c r="CA5" s="248"/>
      <c r="CB5" s="248"/>
      <c r="CC5" s="248"/>
      <c r="CD5" s="248"/>
      <c r="CE5" s="248"/>
      <c r="CF5" s="248"/>
      <c r="CG5" s="248"/>
      <c r="CH5" s="248"/>
      <c r="CI5" s="248"/>
      <c r="CJ5" s="248"/>
      <c r="CK5" s="248"/>
      <c r="CL5" s="248"/>
      <c r="CM5" s="248"/>
      <c r="CN5" s="248"/>
      <c r="CO5" s="248"/>
      <c r="CP5" s="248"/>
      <c r="CQ5" s="248"/>
      <c r="CR5" s="248"/>
      <c r="CS5" s="248"/>
      <c r="CT5" s="248"/>
      <c r="CU5" s="248"/>
      <c r="CV5" s="248"/>
      <c r="CW5" s="248"/>
      <c r="CX5" s="248"/>
      <c r="CY5" s="248"/>
      <c r="CZ5" s="248"/>
      <c r="DA5" s="248"/>
      <c r="DB5" s="248"/>
      <c r="DC5" s="248"/>
      <c r="DD5" s="248"/>
      <c r="DE5" s="248"/>
      <c r="DF5" s="248"/>
      <c r="DG5" s="248"/>
      <c r="DH5" s="248"/>
      <c r="DI5" s="248"/>
      <c r="DJ5" s="248"/>
      <c r="DK5" s="248"/>
      <c r="DL5" s="248"/>
      <c r="DM5" s="248"/>
      <c r="DN5" s="248"/>
      <c r="DO5" s="248"/>
      <c r="DP5" s="248"/>
      <c r="DQ5" s="248"/>
      <c r="DR5" s="248"/>
      <c r="DS5" s="248"/>
      <c r="DT5" s="248"/>
      <c r="DU5" s="248"/>
      <c r="DV5" s="248"/>
      <c r="DW5" s="248"/>
      <c r="DX5" s="248"/>
      <c r="DY5" s="248"/>
      <c r="DZ5" s="248"/>
      <c r="EA5" s="248"/>
      <c r="EB5" s="248"/>
      <c r="EC5" s="248"/>
      <c r="ED5" s="248"/>
      <c r="EE5" s="248"/>
      <c r="EF5" s="248"/>
      <c r="EG5" s="248"/>
      <c r="EH5" s="248"/>
      <c r="EI5" s="248"/>
      <c r="EJ5" s="248"/>
      <c r="EK5" s="248"/>
      <c r="EL5" s="248"/>
      <c r="EM5" s="248"/>
      <c r="EN5" s="248"/>
      <c r="EO5" s="248"/>
      <c r="EP5" s="248"/>
      <c r="EQ5" s="248"/>
      <c r="ER5" s="248"/>
      <c r="ES5" s="248"/>
      <c r="ET5" s="248"/>
      <c r="EU5" s="248"/>
      <c r="EV5" s="248"/>
      <c r="EW5" s="248"/>
      <c r="EX5" s="248"/>
      <c r="EY5" s="248"/>
      <c r="EZ5" s="248"/>
      <c r="FA5" s="248"/>
      <c r="FB5" s="248"/>
      <c r="FC5" s="248"/>
      <c r="FD5" s="248"/>
      <c r="FE5" s="248"/>
      <c r="FF5" s="248"/>
      <c r="FG5" s="248"/>
      <c r="FH5" s="248"/>
      <c r="FI5" s="248"/>
      <c r="FJ5" s="248"/>
      <c r="FK5" s="248"/>
      <c r="FL5" s="248"/>
      <c r="FM5" s="248"/>
      <c r="FN5" s="248"/>
      <c r="FO5" s="248"/>
      <c r="FP5" s="248"/>
      <c r="FQ5" s="248"/>
      <c r="FR5" s="248"/>
      <c r="FS5" s="248"/>
      <c r="FT5" s="248"/>
      <c r="FU5" s="248"/>
      <c r="FV5" s="248"/>
      <c r="FW5" s="248"/>
      <c r="FX5" s="248"/>
      <c r="FY5" s="248"/>
      <c r="FZ5" s="248"/>
      <c r="GA5" s="248"/>
      <c r="GB5" s="248"/>
      <c r="GC5" s="248"/>
      <c r="GD5" s="248"/>
      <c r="GE5" s="248"/>
      <c r="GF5" s="248"/>
      <c r="GG5" s="248"/>
      <c r="GH5" s="248"/>
      <c r="GI5" s="248"/>
      <c r="GJ5" s="248"/>
      <c r="GK5" s="248"/>
      <c r="GL5" s="248"/>
      <c r="GM5" s="248"/>
      <c r="GN5" s="248"/>
      <c r="GO5" s="248"/>
      <c r="GP5" s="248"/>
      <c r="GQ5" s="248"/>
      <c r="GR5" s="248"/>
      <c r="GS5" s="248"/>
      <c r="GT5" s="248"/>
      <c r="GU5" s="248"/>
      <c r="GV5" s="248"/>
      <c r="GW5" s="248"/>
      <c r="GX5" s="248"/>
      <c r="GY5" s="248"/>
      <c r="GZ5" s="248"/>
      <c r="HA5" s="248"/>
      <c r="HB5" s="248"/>
      <c r="HC5" s="248"/>
      <c r="HD5" s="248"/>
      <c r="HE5" s="248"/>
      <c r="HF5" s="248"/>
      <c r="HG5" s="248"/>
      <c r="HH5" s="248"/>
      <c r="HI5" s="248"/>
      <c r="HJ5" s="248"/>
      <c r="HK5" s="248"/>
      <c r="HL5" s="248"/>
      <c r="HM5" s="248"/>
      <c r="HN5" s="248"/>
      <c r="HO5" s="248"/>
      <c r="HP5" s="248"/>
      <c r="HQ5" s="248"/>
      <c r="HR5" s="248"/>
      <c r="HS5" s="248"/>
      <c r="HT5" s="248"/>
      <c r="HU5" s="248"/>
      <c r="HV5" s="248"/>
      <c r="HW5" s="248"/>
      <c r="HX5" s="248"/>
      <c r="HY5" s="248"/>
      <c r="HZ5" s="248"/>
      <c r="IA5" s="248"/>
      <c r="IB5" s="248"/>
      <c r="IC5" s="248"/>
      <c r="ID5" s="248"/>
      <c r="IE5" s="248"/>
      <c r="IF5" s="248"/>
      <c r="IG5" s="248"/>
      <c r="IH5" s="248"/>
      <c r="II5" s="248"/>
      <c r="IJ5" s="248"/>
      <c r="IK5" s="248"/>
      <c r="IL5" s="248"/>
      <c r="IM5" s="248"/>
      <c r="IN5" s="248"/>
      <c r="IO5" s="248"/>
      <c r="IP5" s="248"/>
      <c r="IQ5" s="248"/>
      <c r="IR5" s="248"/>
      <c r="IS5" s="248"/>
      <c r="IT5" s="248"/>
      <c r="IU5" s="248"/>
      <c r="IV5" s="248"/>
      <c r="IW5" s="248"/>
      <c r="IX5" s="248"/>
      <c r="IY5" s="248"/>
      <c r="IZ5" s="248"/>
      <c r="JA5" s="248"/>
      <c r="JB5" s="248"/>
      <c r="JC5" s="248"/>
      <c r="JD5" s="248"/>
      <c r="JE5" s="248"/>
      <c r="JF5" s="248"/>
      <c r="JG5" s="248"/>
      <c r="JH5" s="248"/>
      <c r="JI5" s="248"/>
      <c r="JJ5" s="248"/>
      <c r="JK5" s="248"/>
      <c r="JL5" s="248"/>
      <c r="JM5" s="248"/>
      <c r="JN5" s="248"/>
      <c r="JO5" s="248"/>
      <c r="JP5" s="248"/>
      <c r="JQ5" s="248"/>
      <c r="JR5" s="248"/>
      <c r="JS5" s="248"/>
    </row>
    <row r="6" spans="1:279" s="249" customFormat="1" ht="32.25" customHeight="1" thickBot="1" x14ac:dyDescent="0.35">
      <c r="A6" s="370" t="s">
        <v>2</v>
      </c>
      <c r="B6" s="371"/>
      <c r="C6" s="372"/>
      <c r="D6" s="381" t="str">
        <f>'Mapa Final'!D6</f>
        <v xml:space="preserve">Despachos Judiciales </v>
      </c>
      <c r="E6" s="382"/>
      <c r="F6" s="382"/>
      <c r="G6" s="382"/>
      <c r="H6" s="382"/>
      <c r="I6" s="382"/>
      <c r="J6" s="382"/>
      <c r="K6" s="382"/>
      <c r="L6" s="382"/>
      <c r="M6" s="382"/>
      <c r="N6" s="383"/>
      <c r="O6" s="1"/>
      <c r="P6" s="1"/>
      <c r="Q6" s="1"/>
      <c r="R6" s="1"/>
      <c r="S6" s="1"/>
      <c r="T6" s="1"/>
      <c r="U6" s="1"/>
      <c r="V6" s="248"/>
      <c r="W6" s="248"/>
      <c r="X6" s="248"/>
      <c r="Y6" s="248"/>
      <c r="Z6" s="248"/>
      <c r="AA6" s="248"/>
      <c r="AB6" s="248"/>
      <c r="AC6" s="248"/>
      <c r="AD6" s="248"/>
      <c r="AE6" s="248"/>
      <c r="AF6" s="248"/>
      <c r="AG6" s="248"/>
      <c r="AH6" s="248"/>
      <c r="AI6" s="248"/>
      <c r="AJ6" s="248"/>
      <c r="AK6" s="248"/>
      <c r="AL6" s="248"/>
      <c r="AM6" s="248"/>
      <c r="AN6" s="248"/>
      <c r="AO6" s="248"/>
      <c r="AP6" s="248"/>
      <c r="AQ6" s="248"/>
      <c r="AR6" s="248"/>
      <c r="AS6" s="248"/>
      <c r="AT6" s="248"/>
      <c r="AU6" s="248"/>
      <c r="AV6" s="248"/>
      <c r="AW6" s="248"/>
      <c r="AX6" s="248"/>
      <c r="AY6" s="248"/>
      <c r="AZ6" s="248"/>
      <c r="BA6" s="248"/>
      <c r="BB6" s="248"/>
      <c r="BC6" s="248"/>
      <c r="BD6" s="248"/>
      <c r="BE6" s="248"/>
      <c r="BF6" s="248"/>
      <c r="BG6" s="248"/>
      <c r="BH6" s="248"/>
      <c r="BI6" s="248"/>
      <c r="BJ6" s="248"/>
      <c r="BK6" s="248"/>
      <c r="BL6" s="248"/>
      <c r="BM6" s="248"/>
      <c r="BN6" s="248"/>
      <c r="BO6" s="248"/>
      <c r="BP6" s="248"/>
      <c r="BQ6" s="248"/>
      <c r="BR6" s="248"/>
      <c r="BS6" s="248"/>
      <c r="BT6" s="248"/>
      <c r="BU6" s="248"/>
      <c r="BV6" s="248"/>
      <c r="BW6" s="248"/>
      <c r="BX6" s="248"/>
      <c r="BY6" s="248"/>
      <c r="BZ6" s="248"/>
      <c r="CA6" s="248"/>
      <c r="CB6" s="248"/>
      <c r="CC6" s="248"/>
      <c r="CD6" s="248"/>
      <c r="CE6" s="248"/>
      <c r="CF6" s="248"/>
      <c r="CG6" s="248"/>
      <c r="CH6" s="248"/>
      <c r="CI6" s="248"/>
      <c r="CJ6" s="248"/>
      <c r="CK6" s="248"/>
      <c r="CL6" s="248"/>
      <c r="CM6" s="248"/>
      <c r="CN6" s="248"/>
      <c r="CO6" s="248"/>
      <c r="CP6" s="248"/>
      <c r="CQ6" s="248"/>
      <c r="CR6" s="248"/>
      <c r="CS6" s="248"/>
      <c r="CT6" s="248"/>
      <c r="CU6" s="248"/>
      <c r="CV6" s="248"/>
      <c r="CW6" s="248"/>
      <c r="CX6" s="248"/>
      <c r="CY6" s="248"/>
      <c r="CZ6" s="248"/>
      <c r="DA6" s="248"/>
      <c r="DB6" s="248"/>
      <c r="DC6" s="248"/>
      <c r="DD6" s="248"/>
      <c r="DE6" s="248"/>
      <c r="DF6" s="248"/>
      <c r="DG6" s="248"/>
      <c r="DH6" s="248"/>
      <c r="DI6" s="248"/>
      <c r="DJ6" s="248"/>
      <c r="DK6" s="248"/>
      <c r="DL6" s="248"/>
      <c r="DM6" s="248"/>
      <c r="DN6" s="248"/>
      <c r="DO6" s="248"/>
      <c r="DP6" s="248"/>
      <c r="DQ6" s="248"/>
      <c r="DR6" s="248"/>
      <c r="DS6" s="248"/>
      <c r="DT6" s="248"/>
      <c r="DU6" s="248"/>
      <c r="DV6" s="248"/>
      <c r="DW6" s="248"/>
      <c r="DX6" s="248"/>
      <c r="DY6" s="248"/>
      <c r="DZ6" s="248"/>
      <c r="EA6" s="248"/>
      <c r="EB6" s="248"/>
      <c r="EC6" s="248"/>
      <c r="ED6" s="248"/>
      <c r="EE6" s="248"/>
      <c r="EF6" s="248"/>
      <c r="EG6" s="248"/>
      <c r="EH6" s="248"/>
      <c r="EI6" s="248"/>
      <c r="EJ6" s="248"/>
      <c r="EK6" s="248"/>
      <c r="EL6" s="248"/>
      <c r="EM6" s="248"/>
      <c r="EN6" s="248"/>
      <c r="EO6" s="248"/>
      <c r="EP6" s="248"/>
      <c r="EQ6" s="248"/>
      <c r="ER6" s="248"/>
      <c r="ES6" s="248"/>
      <c r="ET6" s="248"/>
      <c r="EU6" s="248"/>
      <c r="EV6" s="248"/>
      <c r="EW6" s="248"/>
      <c r="EX6" s="248"/>
      <c r="EY6" s="248"/>
      <c r="EZ6" s="248"/>
      <c r="FA6" s="248"/>
      <c r="FB6" s="248"/>
      <c r="FC6" s="248"/>
      <c r="FD6" s="248"/>
      <c r="FE6" s="248"/>
      <c r="FF6" s="248"/>
      <c r="FG6" s="248"/>
      <c r="FH6" s="248"/>
      <c r="FI6" s="248"/>
      <c r="FJ6" s="248"/>
      <c r="FK6" s="248"/>
      <c r="FL6" s="248"/>
      <c r="FM6" s="248"/>
      <c r="FN6" s="248"/>
      <c r="FO6" s="248"/>
      <c r="FP6" s="248"/>
      <c r="FQ6" s="248"/>
      <c r="FR6" s="248"/>
      <c r="FS6" s="248"/>
      <c r="FT6" s="248"/>
      <c r="FU6" s="248"/>
      <c r="FV6" s="248"/>
      <c r="FW6" s="248"/>
      <c r="FX6" s="248"/>
      <c r="FY6" s="248"/>
      <c r="FZ6" s="248"/>
      <c r="GA6" s="248"/>
      <c r="GB6" s="248"/>
      <c r="GC6" s="248"/>
      <c r="GD6" s="248"/>
      <c r="GE6" s="248"/>
      <c r="GF6" s="248"/>
      <c r="GG6" s="248"/>
      <c r="GH6" s="248"/>
      <c r="GI6" s="248"/>
      <c r="GJ6" s="248"/>
      <c r="GK6" s="248"/>
      <c r="GL6" s="248"/>
      <c r="GM6" s="248"/>
      <c r="GN6" s="248"/>
      <c r="GO6" s="248"/>
      <c r="GP6" s="248"/>
      <c r="GQ6" s="248"/>
      <c r="GR6" s="248"/>
      <c r="GS6" s="248"/>
      <c r="GT6" s="248"/>
      <c r="GU6" s="248"/>
      <c r="GV6" s="248"/>
      <c r="GW6" s="248"/>
      <c r="GX6" s="248"/>
      <c r="GY6" s="248"/>
      <c r="GZ6" s="248"/>
      <c r="HA6" s="248"/>
      <c r="HB6" s="248"/>
      <c r="HC6" s="248"/>
      <c r="HD6" s="248"/>
      <c r="HE6" s="248"/>
      <c r="HF6" s="248"/>
      <c r="HG6" s="248"/>
      <c r="HH6" s="248"/>
      <c r="HI6" s="248"/>
      <c r="HJ6" s="248"/>
      <c r="HK6" s="248"/>
      <c r="HL6" s="248"/>
      <c r="HM6" s="248"/>
      <c r="HN6" s="248"/>
      <c r="HO6" s="248"/>
      <c r="HP6" s="248"/>
      <c r="HQ6" s="248"/>
      <c r="HR6" s="248"/>
      <c r="HS6" s="248"/>
      <c r="HT6" s="248"/>
      <c r="HU6" s="248"/>
      <c r="HV6" s="248"/>
      <c r="HW6" s="248"/>
      <c r="HX6" s="248"/>
      <c r="HY6" s="248"/>
      <c r="HZ6" s="248"/>
      <c r="IA6" s="248"/>
      <c r="IB6" s="248"/>
      <c r="IC6" s="248"/>
      <c r="ID6" s="248"/>
      <c r="IE6" s="248"/>
      <c r="IF6" s="248"/>
      <c r="IG6" s="248"/>
      <c r="IH6" s="248"/>
      <c r="II6" s="248"/>
      <c r="IJ6" s="248"/>
      <c r="IK6" s="248"/>
      <c r="IL6" s="248"/>
      <c r="IM6" s="248"/>
      <c r="IN6" s="248"/>
      <c r="IO6" s="248"/>
      <c r="IP6" s="248"/>
      <c r="IQ6" s="248"/>
      <c r="IR6" s="248"/>
      <c r="IS6" s="248"/>
      <c r="IT6" s="248"/>
      <c r="IU6" s="248"/>
      <c r="IV6" s="248"/>
      <c r="IW6" s="248"/>
      <c r="IX6" s="248"/>
      <c r="IY6" s="248"/>
      <c r="IZ6" s="248"/>
      <c r="JA6" s="248"/>
      <c r="JB6" s="248"/>
      <c r="JC6" s="248"/>
      <c r="JD6" s="248"/>
      <c r="JE6" s="248"/>
      <c r="JF6" s="248"/>
      <c r="JG6" s="248"/>
      <c r="JH6" s="248"/>
      <c r="JI6" s="248"/>
      <c r="JJ6" s="248"/>
      <c r="JK6" s="248"/>
      <c r="JL6" s="248"/>
      <c r="JM6" s="248"/>
      <c r="JN6" s="248"/>
      <c r="JO6" s="248"/>
      <c r="JP6" s="248"/>
      <c r="JQ6" s="248"/>
      <c r="JR6" s="248"/>
      <c r="JS6" s="248"/>
    </row>
    <row r="7" spans="1:279" s="252" customFormat="1" ht="38.25" customHeight="1" thickTop="1" thickBot="1" x14ac:dyDescent="0.3">
      <c r="A7" s="506" t="s">
        <v>536</v>
      </c>
      <c r="B7" s="507"/>
      <c r="C7" s="507"/>
      <c r="D7" s="507"/>
      <c r="E7" s="507"/>
      <c r="F7" s="508"/>
      <c r="G7" s="250"/>
      <c r="H7" s="509" t="s">
        <v>537</v>
      </c>
      <c r="I7" s="509"/>
      <c r="J7" s="509"/>
      <c r="K7" s="509" t="s">
        <v>538</v>
      </c>
      <c r="L7" s="509"/>
      <c r="M7" s="509"/>
      <c r="N7" s="510" t="s">
        <v>402</v>
      </c>
      <c r="O7" s="515" t="s">
        <v>539</v>
      </c>
      <c r="P7" s="517" t="s">
        <v>540</v>
      </c>
      <c r="Q7" s="520"/>
      <c r="R7" s="518"/>
      <c r="S7" s="517" t="s">
        <v>541</v>
      </c>
      <c r="T7" s="518"/>
      <c r="U7" s="519" t="s">
        <v>556</v>
      </c>
      <c r="V7" s="251"/>
      <c r="W7" s="251"/>
      <c r="X7" s="251"/>
      <c r="Y7" s="251"/>
      <c r="Z7" s="251"/>
      <c r="AA7" s="251"/>
      <c r="AB7" s="251"/>
      <c r="AC7" s="251"/>
      <c r="AD7" s="251"/>
      <c r="AE7" s="251"/>
      <c r="AF7" s="251"/>
      <c r="AG7" s="251"/>
      <c r="AH7" s="251"/>
      <c r="AI7" s="251"/>
      <c r="AJ7" s="251"/>
      <c r="AK7" s="251"/>
      <c r="AL7" s="251"/>
      <c r="AM7" s="251"/>
      <c r="AN7" s="251"/>
      <c r="AO7" s="251"/>
      <c r="AP7" s="251"/>
      <c r="AQ7" s="251"/>
      <c r="AR7" s="251"/>
      <c r="AS7" s="251"/>
      <c r="AT7" s="251"/>
      <c r="AU7" s="251"/>
      <c r="AV7" s="251"/>
      <c r="AW7" s="251"/>
      <c r="AX7" s="251"/>
      <c r="AY7" s="251"/>
      <c r="AZ7" s="251"/>
      <c r="BA7" s="251"/>
      <c r="BB7" s="251"/>
      <c r="BC7" s="251"/>
      <c r="BD7" s="251"/>
      <c r="BE7" s="251"/>
      <c r="BF7" s="251"/>
      <c r="BG7" s="251"/>
      <c r="BH7" s="251"/>
      <c r="BI7" s="251"/>
      <c r="BJ7" s="251"/>
      <c r="BK7" s="251"/>
      <c r="BL7" s="251"/>
      <c r="BM7" s="251"/>
      <c r="BN7" s="251"/>
      <c r="BO7" s="251"/>
      <c r="BP7" s="251"/>
      <c r="BQ7" s="251"/>
      <c r="BR7" s="251"/>
      <c r="BS7" s="251"/>
      <c r="BT7" s="251"/>
      <c r="BU7" s="251"/>
      <c r="BV7" s="251"/>
      <c r="BW7" s="251"/>
      <c r="BX7" s="251"/>
      <c r="BY7" s="251"/>
      <c r="BZ7" s="251"/>
      <c r="CA7" s="251"/>
      <c r="CB7" s="251"/>
      <c r="CC7" s="251"/>
      <c r="CD7" s="251"/>
      <c r="CE7" s="251"/>
      <c r="CF7" s="251"/>
      <c r="CG7" s="251"/>
      <c r="CH7" s="251"/>
      <c r="CI7" s="251"/>
      <c r="CJ7" s="251"/>
      <c r="CK7" s="251"/>
      <c r="CL7" s="251"/>
      <c r="CM7" s="251"/>
      <c r="CN7" s="251"/>
      <c r="CO7" s="251"/>
      <c r="CP7" s="251"/>
      <c r="CQ7" s="251"/>
      <c r="CR7" s="251"/>
      <c r="CS7" s="251"/>
      <c r="CT7" s="251"/>
      <c r="CU7" s="251"/>
      <c r="CV7" s="251"/>
      <c r="CW7" s="251"/>
      <c r="CX7" s="251"/>
      <c r="CY7" s="251"/>
      <c r="CZ7" s="251"/>
      <c r="DA7" s="251"/>
      <c r="DB7" s="251"/>
      <c r="DC7" s="251"/>
      <c r="DD7" s="251"/>
      <c r="DE7" s="251"/>
      <c r="DF7" s="251"/>
      <c r="DG7" s="251"/>
      <c r="DH7" s="251"/>
      <c r="DI7" s="251"/>
      <c r="DJ7" s="251"/>
      <c r="DK7" s="251"/>
      <c r="DL7" s="251"/>
      <c r="DM7" s="251"/>
      <c r="DN7" s="251"/>
      <c r="DO7" s="251"/>
      <c r="DP7" s="251"/>
      <c r="DQ7" s="251"/>
      <c r="DR7" s="251"/>
      <c r="DS7" s="251"/>
      <c r="DT7" s="251"/>
      <c r="DU7" s="251"/>
      <c r="DV7" s="251"/>
      <c r="DW7" s="251"/>
      <c r="DX7" s="251"/>
      <c r="DY7" s="251"/>
      <c r="DZ7" s="251"/>
      <c r="EA7" s="251"/>
      <c r="EB7" s="251"/>
      <c r="EC7" s="251"/>
      <c r="ED7" s="251"/>
      <c r="EE7" s="251"/>
      <c r="EF7" s="251"/>
      <c r="EG7" s="251"/>
      <c r="EH7" s="251"/>
      <c r="EI7" s="251"/>
      <c r="EJ7" s="251"/>
      <c r="EK7" s="251"/>
      <c r="EL7" s="251"/>
      <c r="EM7" s="251"/>
      <c r="EN7" s="251"/>
      <c r="EO7" s="251"/>
      <c r="EP7" s="251"/>
      <c r="EQ7" s="251"/>
      <c r="ER7" s="251"/>
      <c r="ES7" s="251"/>
      <c r="ET7" s="251"/>
      <c r="EU7" s="251"/>
      <c r="EV7" s="251"/>
      <c r="EW7" s="251"/>
      <c r="EX7" s="251"/>
      <c r="EY7" s="251"/>
      <c r="EZ7" s="251"/>
      <c r="FA7" s="251"/>
      <c r="FB7" s="251"/>
      <c r="FC7" s="251"/>
      <c r="FD7" s="251"/>
      <c r="FE7" s="251"/>
      <c r="FF7" s="251"/>
      <c r="FG7" s="251"/>
      <c r="FH7" s="251"/>
      <c r="FI7" s="251"/>
      <c r="FJ7" s="251"/>
      <c r="FK7" s="251"/>
      <c r="FL7" s="251"/>
      <c r="FM7" s="251"/>
      <c r="FN7" s="251"/>
      <c r="FO7" s="251"/>
      <c r="FP7" s="251"/>
      <c r="FQ7" s="251"/>
      <c r="FR7" s="251"/>
      <c r="FS7" s="251"/>
      <c r="FT7" s="251"/>
      <c r="FU7" s="251"/>
    </row>
    <row r="8" spans="1:279" s="260" customFormat="1" ht="81" customHeight="1" thickTop="1" thickBot="1" x14ac:dyDescent="0.3">
      <c r="A8" s="253" t="s">
        <v>244</v>
      </c>
      <c r="B8" s="253" t="s">
        <v>557</v>
      </c>
      <c r="C8" s="254" t="s">
        <v>8</v>
      </c>
      <c r="D8" s="255" t="s">
        <v>543</v>
      </c>
      <c r="E8" s="269" t="s">
        <v>10</v>
      </c>
      <c r="F8" s="269" t="s">
        <v>11</v>
      </c>
      <c r="G8" s="269" t="s">
        <v>12</v>
      </c>
      <c r="H8" s="257" t="s">
        <v>544</v>
      </c>
      <c r="I8" s="257" t="s">
        <v>38</v>
      </c>
      <c r="J8" s="257" t="s">
        <v>545</v>
      </c>
      <c r="K8" s="257" t="s">
        <v>544</v>
      </c>
      <c r="L8" s="257" t="s">
        <v>546</v>
      </c>
      <c r="M8" s="257" t="s">
        <v>545</v>
      </c>
      <c r="N8" s="510"/>
      <c r="O8" s="516"/>
      <c r="P8" s="258" t="s">
        <v>547</v>
      </c>
      <c r="Q8" s="258" t="s">
        <v>548</v>
      </c>
      <c r="R8" s="258" t="s">
        <v>596</v>
      </c>
      <c r="S8" s="258" t="s">
        <v>549</v>
      </c>
      <c r="T8" s="258" t="s">
        <v>550</v>
      </c>
      <c r="U8" s="519"/>
      <c r="V8" s="259"/>
      <c r="W8" s="259"/>
      <c r="X8" s="259"/>
      <c r="Y8" s="259"/>
      <c r="Z8" s="259"/>
      <c r="AA8" s="259"/>
      <c r="AB8" s="259"/>
      <c r="AC8" s="259"/>
      <c r="AD8" s="259"/>
      <c r="AE8" s="259"/>
      <c r="AF8" s="259"/>
      <c r="AG8" s="259"/>
      <c r="AH8" s="259"/>
      <c r="AI8" s="259"/>
      <c r="AJ8" s="259"/>
      <c r="AK8" s="259"/>
      <c r="AL8" s="259"/>
      <c r="AM8" s="259"/>
      <c r="AN8" s="259"/>
      <c r="AO8" s="259"/>
      <c r="AP8" s="259"/>
      <c r="AQ8" s="259"/>
      <c r="AR8" s="259"/>
      <c r="AS8" s="259"/>
      <c r="AT8" s="259"/>
      <c r="AU8" s="259"/>
      <c r="AV8" s="259"/>
      <c r="AW8" s="259"/>
      <c r="AX8" s="259"/>
      <c r="AY8" s="259"/>
      <c r="AZ8" s="259"/>
      <c r="BA8" s="259"/>
      <c r="BB8" s="259"/>
      <c r="BC8" s="259"/>
      <c r="BD8" s="259"/>
      <c r="BE8" s="259"/>
      <c r="BF8" s="259"/>
      <c r="BG8" s="259"/>
      <c r="BH8" s="259"/>
      <c r="BI8" s="259"/>
      <c r="BJ8" s="259"/>
      <c r="BK8" s="259"/>
      <c r="BL8" s="259"/>
      <c r="BM8" s="259"/>
      <c r="BN8" s="259"/>
      <c r="BO8" s="259"/>
      <c r="BP8" s="259"/>
      <c r="BQ8" s="259"/>
      <c r="BR8" s="259"/>
      <c r="BS8" s="259"/>
      <c r="BT8" s="259"/>
      <c r="BU8" s="259"/>
      <c r="BV8" s="259"/>
      <c r="BW8" s="259"/>
      <c r="BX8" s="259"/>
      <c r="BY8" s="259"/>
      <c r="BZ8" s="259"/>
      <c r="CA8" s="259"/>
      <c r="CB8" s="259"/>
      <c r="CC8" s="259"/>
      <c r="CD8" s="259"/>
      <c r="CE8" s="259"/>
      <c r="CF8" s="259"/>
      <c r="CG8" s="259"/>
      <c r="CH8" s="259"/>
      <c r="CI8" s="259"/>
      <c r="CJ8" s="259"/>
      <c r="CK8" s="259"/>
      <c r="CL8" s="259"/>
      <c r="CM8" s="259"/>
      <c r="CN8" s="259"/>
      <c r="CO8" s="259"/>
      <c r="CP8" s="259"/>
      <c r="CQ8" s="259"/>
      <c r="CR8" s="259"/>
      <c r="CS8" s="259"/>
      <c r="CT8" s="259"/>
      <c r="CU8" s="259"/>
      <c r="CV8" s="259"/>
      <c r="CW8" s="259"/>
      <c r="CX8" s="259"/>
      <c r="CY8" s="259"/>
      <c r="CZ8" s="259"/>
      <c r="DA8" s="259"/>
      <c r="DB8" s="259"/>
      <c r="DC8" s="259"/>
      <c r="DD8" s="259"/>
      <c r="DE8" s="259"/>
      <c r="DF8" s="259"/>
      <c r="DG8" s="259"/>
      <c r="DH8" s="259"/>
      <c r="DI8" s="259"/>
      <c r="DJ8" s="259"/>
      <c r="DK8" s="259"/>
      <c r="DL8" s="259"/>
      <c r="DM8" s="259"/>
      <c r="DN8" s="259"/>
      <c r="DO8" s="259"/>
      <c r="DP8" s="259"/>
      <c r="DQ8" s="259"/>
      <c r="DR8" s="259"/>
      <c r="DS8" s="259"/>
      <c r="DT8" s="259"/>
      <c r="DU8" s="259"/>
      <c r="DV8" s="259"/>
      <c r="DW8" s="259"/>
      <c r="DX8" s="259"/>
      <c r="DY8" s="259"/>
      <c r="DZ8" s="259"/>
      <c r="EA8" s="259"/>
      <c r="EB8" s="259"/>
      <c r="EC8" s="259"/>
      <c r="ED8" s="259"/>
      <c r="EE8" s="259"/>
      <c r="EF8" s="259"/>
      <c r="EG8" s="259"/>
      <c r="EH8" s="259"/>
      <c r="EI8" s="259"/>
      <c r="EJ8" s="259"/>
      <c r="EK8" s="259"/>
      <c r="EL8" s="259"/>
      <c r="EM8" s="259"/>
      <c r="EN8" s="259"/>
      <c r="EO8" s="259"/>
      <c r="EP8" s="259"/>
      <c r="EQ8" s="259"/>
      <c r="ER8" s="259"/>
      <c r="ES8" s="259"/>
      <c r="ET8" s="259"/>
      <c r="EU8" s="259"/>
      <c r="EV8" s="259"/>
      <c r="EW8" s="259"/>
      <c r="EX8" s="259"/>
      <c r="EY8" s="259"/>
      <c r="EZ8" s="259"/>
      <c r="FA8" s="259"/>
      <c r="FB8" s="259"/>
      <c r="FC8" s="259"/>
      <c r="FD8" s="259"/>
      <c r="FE8" s="259"/>
      <c r="FF8" s="259"/>
      <c r="FG8" s="259"/>
      <c r="FH8" s="259"/>
      <c r="FI8" s="259"/>
      <c r="FJ8" s="259"/>
      <c r="FK8" s="259"/>
      <c r="FL8" s="259"/>
      <c r="FM8" s="259"/>
      <c r="FN8" s="259"/>
      <c r="FO8" s="259"/>
      <c r="FP8" s="259"/>
      <c r="FQ8" s="259"/>
      <c r="FR8" s="259"/>
      <c r="FS8" s="259"/>
      <c r="FT8" s="259"/>
      <c r="FU8" s="259"/>
    </row>
    <row r="9" spans="1:279" s="261" customFormat="1" ht="10.5" customHeight="1" thickTop="1" thickBot="1" x14ac:dyDescent="0.3">
      <c r="A9" s="504"/>
      <c r="B9" s="505"/>
      <c r="C9" s="505"/>
      <c r="D9" s="505"/>
      <c r="E9" s="505"/>
      <c r="F9" s="505"/>
      <c r="G9" s="505"/>
      <c r="H9" s="505"/>
      <c r="I9" s="505"/>
      <c r="J9" s="505"/>
      <c r="K9" s="505"/>
      <c r="L9" s="505"/>
      <c r="M9" s="505"/>
      <c r="N9" s="505"/>
      <c r="U9" s="262"/>
      <c r="V9" s="263"/>
      <c r="W9" s="263"/>
      <c r="X9" s="263"/>
      <c r="Y9" s="263"/>
      <c r="Z9" s="263"/>
      <c r="AA9" s="263"/>
      <c r="AB9" s="263"/>
      <c r="AC9" s="263"/>
      <c r="AD9" s="263"/>
      <c r="AE9" s="263"/>
      <c r="AF9" s="263"/>
      <c r="AG9" s="263"/>
      <c r="AH9" s="263"/>
      <c r="AI9" s="263"/>
      <c r="AJ9" s="263"/>
      <c r="AK9" s="263"/>
      <c r="AL9" s="263"/>
      <c r="AM9" s="263"/>
      <c r="AN9" s="263"/>
      <c r="AO9" s="263"/>
      <c r="AP9" s="263"/>
      <c r="AQ9" s="263"/>
      <c r="AR9" s="263"/>
      <c r="AS9" s="263"/>
      <c r="AT9" s="263"/>
      <c r="AU9" s="263"/>
      <c r="AV9" s="263"/>
      <c r="AW9" s="263"/>
      <c r="AX9" s="263"/>
      <c r="AY9" s="263"/>
      <c r="AZ9" s="263"/>
      <c r="BA9" s="263"/>
      <c r="BB9" s="263"/>
      <c r="BC9" s="263"/>
      <c r="BD9" s="263"/>
      <c r="BE9" s="263"/>
      <c r="BF9" s="263"/>
      <c r="BG9" s="263"/>
      <c r="BH9" s="263"/>
      <c r="BI9" s="263"/>
      <c r="BJ9" s="263"/>
      <c r="BK9" s="263"/>
      <c r="BL9" s="263"/>
      <c r="BM9" s="263"/>
      <c r="BN9" s="263"/>
      <c r="BO9" s="263"/>
      <c r="BP9" s="263"/>
      <c r="BQ9" s="263"/>
      <c r="BR9" s="263"/>
      <c r="BS9" s="263"/>
      <c r="BT9" s="263"/>
      <c r="BU9" s="263"/>
      <c r="BV9" s="263"/>
      <c r="BW9" s="263"/>
      <c r="BX9" s="263"/>
      <c r="BY9" s="263"/>
      <c r="BZ9" s="263"/>
      <c r="CA9" s="263"/>
      <c r="CB9" s="263"/>
      <c r="CC9" s="263"/>
      <c r="CD9" s="263"/>
      <c r="CE9" s="263"/>
      <c r="CF9" s="263"/>
      <c r="CG9" s="263"/>
      <c r="CH9" s="263"/>
      <c r="CI9" s="263"/>
      <c r="CJ9" s="263"/>
      <c r="CK9" s="263"/>
      <c r="CL9" s="263"/>
      <c r="CM9" s="263"/>
      <c r="CN9" s="263"/>
      <c r="CO9" s="263"/>
      <c r="CP9" s="263"/>
      <c r="CQ9" s="263"/>
      <c r="CR9" s="263"/>
      <c r="CS9" s="263"/>
      <c r="CT9" s="263"/>
      <c r="CU9" s="263"/>
      <c r="CV9" s="263"/>
      <c r="CW9" s="263"/>
      <c r="CX9" s="263"/>
      <c r="CY9" s="263"/>
      <c r="CZ9" s="263"/>
      <c r="DA9" s="263"/>
      <c r="DB9" s="263"/>
      <c r="DC9" s="263"/>
      <c r="DD9" s="263"/>
      <c r="DE9" s="263"/>
      <c r="DF9" s="263"/>
      <c r="DG9" s="263"/>
      <c r="DH9" s="263"/>
      <c r="DI9" s="263"/>
      <c r="DJ9" s="263"/>
      <c r="DK9" s="263"/>
      <c r="DL9" s="263"/>
      <c r="DM9" s="263"/>
      <c r="DN9" s="263"/>
      <c r="DO9" s="263"/>
      <c r="DP9" s="263"/>
      <c r="DQ9" s="263"/>
      <c r="DR9" s="263"/>
      <c r="DS9" s="263"/>
      <c r="DT9" s="263"/>
      <c r="DU9" s="263"/>
      <c r="DV9" s="263"/>
      <c r="DW9" s="263"/>
      <c r="DX9" s="263"/>
      <c r="DY9" s="263"/>
      <c r="DZ9" s="263"/>
      <c r="EA9" s="263"/>
      <c r="EB9" s="263"/>
      <c r="EC9" s="263"/>
      <c r="ED9" s="263"/>
      <c r="EE9" s="263"/>
      <c r="EF9" s="263"/>
      <c r="EG9" s="263"/>
      <c r="EH9" s="263"/>
      <c r="EI9" s="263"/>
      <c r="EJ9" s="263"/>
      <c r="EK9" s="263"/>
      <c r="EL9" s="263"/>
      <c r="EM9" s="263"/>
      <c r="EN9" s="263"/>
      <c r="EO9" s="263"/>
      <c r="EP9" s="263"/>
      <c r="EQ9" s="263"/>
      <c r="ER9" s="263"/>
      <c r="ES9" s="263"/>
      <c r="ET9" s="263"/>
      <c r="EU9" s="263"/>
      <c r="EV9" s="263"/>
      <c r="EW9" s="263"/>
      <c r="EX9" s="263"/>
      <c r="EY9" s="263"/>
      <c r="EZ9" s="263"/>
      <c r="FA9" s="263"/>
      <c r="FB9" s="263"/>
      <c r="FC9" s="263"/>
      <c r="FD9" s="263"/>
      <c r="FE9" s="263"/>
      <c r="FF9" s="263"/>
      <c r="FG9" s="263"/>
      <c r="FH9" s="263"/>
      <c r="FI9" s="263"/>
      <c r="FJ9" s="263"/>
      <c r="FK9" s="263"/>
      <c r="FL9" s="263"/>
      <c r="FM9" s="263"/>
      <c r="FN9" s="263"/>
      <c r="FO9" s="263"/>
      <c r="FP9" s="263"/>
      <c r="FQ9" s="263"/>
      <c r="FR9" s="263"/>
      <c r="FS9" s="263"/>
      <c r="FT9" s="263"/>
      <c r="FU9" s="263"/>
    </row>
    <row r="10" spans="1:279" s="264" customFormat="1" ht="15" customHeight="1" x14ac:dyDescent="0.2">
      <c r="A10" s="492">
        <f>'Mapa Final'!A10</f>
        <v>1</v>
      </c>
      <c r="B10" s="480" t="str">
        <f>'Mapa Final'!B10</f>
        <v>Vencimiento de Términos</v>
      </c>
      <c r="C10" s="480" t="str">
        <f>'Mapa Final'!C10</f>
        <v>Vulneración de los derechos fundamentales de los ciudadanos</v>
      </c>
      <c r="D10" s="480" t="str">
        <f>'Mapa Final'!D10</f>
        <v>1. Falta de implementación de modelos operativos de preparación de audiencias (MOPA's) y guías de realización de audiencias para reducir el tiempo de las diligencias.
2.Insuficiencia de personal para la carga laboral presentada.
3.Incremento de solicitudes vía correo electrónico, reparto de demandas y solicitudes judiciales.
4.Demora en la entrega del reparto por parte de la Oficina de Apoyo
5.Afectación del orden público, genera mayor demanda y congestión de la justicia.</v>
      </c>
      <c r="E10" s="495" t="str">
        <f>'Mapa Final'!E10</f>
        <v xml:space="preserve"> Actuaciones procesales después del vencimiento de los términos legales  </v>
      </c>
      <c r="F10" s="495" t="str">
        <f>'Mapa Final'!F10</f>
        <v xml:space="preserve">Posibilidad de vulneración de los derechos fundamentales de los ciudadanos  debido a las  actuaciones procesales después del vencimiento de los términos legales  </v>
      </c>
      <c r="G10" s="495" t="str">
        <f>'Mapa Final'!G10</f>
        <v>Usuarios, productos y prácticas organizacionales</v>
      </c>
      <c r="H10" s="498" t="str">
        <f>'Mapa Final'!I10</f>
        <v>Alta</v>
      </c>
      <c r="I10" s="501" t="str">
        <f>'Mapa Final'!L10</f>
        <v>Mayor</v>
      </c>
      <c r="J10" s="483" t="str">
        <f>'Mapa Final'!N10</f>
        <v xml:space="preserve">Alto </v>
      </c>
      <c r="K10" s="486" t="str">
        <f>'Mapa Final'!AA10</f>
        <v>Media</v>
      </c>
      <c r="L10" s="486" t="str">
        <f>'Mapa Final'!AE10</f>
        <v>Mayor</v>
      </c>
      <c r="M10" s="489" t="str">
        <f>'Mapa Final'!AG10</f>
        <v xml:space="preserve">Alto </v>
      </c>
      <c r="N10" s="486" t="str">
        <f>'Mapa Final'!AH10</f>
        <v>Evitar</v>
      </c>
      <c r="O10" s="477"/>
      <c r="P10" s="477"/>
      <c r="Q10" s="477"/>
      <c r="R10" s="477"/>
      <c r="S10" s="477" t="s">
        <v>597</v>
      </c>
      <c r="T10" s="477"/>
      <c r="U10" s="477"/>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c r="FU10" s="35"/>
    </row>
    <row r="11" spans="1:279" s="264" customFormat="1" ht="13.5" customHeight="1" x14ac:dyDescent="0.2">
      <c r="A11" s="493"/>
      <c r="B11" s="481"/>
      <c r="C11" s="481"/>
      <c r="D11" s="481"/>
      <c r="E11" s="496"/>
      <c r="F11" s="496"/>
      <c r="G11" s="496"/>
      <c r="H11" s="499"/>
      <c r="I11" s="502"/>
      <c r="J11" s="484"/>
      <c r="K11" s="487"/>
      <c r="L11" s="487"/>
      <c r="M11" s="490"/>
      <c r="N11" s="487"/>
      <c r="O11" s="478"/>
      <c r="P11" s="478"/>
      <c r="Q11" s="478"/>
      <c r="R11" s="478"/>
      <c r="S11" s="478"/>
      <c r="T11" s="478"/>
      <c r="U11" s="478"/>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c r="FU11" s="35"/>
    </row>
    <row r="12" spans="1:279" s="264" customFormat="1" ht="13.5" customHeight="1" x14ac:dyDescent="0.2">
      <c r="A12" s="493"/>
      <c r="B12" s="481"/>
      <c r="C12" s="481"/>
      <c r="D12" s="481"/>
      <c r="E12" s="496"/>
      <c r="F12" s="496"/>
      <c r="G12" s="496"/>
      <c r="H12" s="499"/>
      <c r="I12" s="502"/>
      <c r="J12" s="484"/>
      <c r="K12" s="487"/>
      <c r="L12" s="487"/>
      <c r="M12" s="490"/>
      <c r="N12" s="487"/>
      <c r="O12" s="478"/>
      <c r="P12" s="478"/>
      <c r="Q12" s="478"/>
      <c r="R12" s="478"/>
      <c r="S12" s="478"/>
      <c r="T12" s="478"/>
      <c r="U12" s="478"/>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c r="FU12" s="35"/>
    </row>
    <row r="13" spans="1:279" s="264" customFormat="1" ht="13.5" customHeight="1" x14ac:dyDescent="0.2">
      <c r="A13" s="493"/>
      <c r="B13" s="481"/>
      <c r="C13" s="481"/>
      <c r="D13" s="481"/>
      <c r="E13" s="496"/>
      <c r="F13" s="496"/>
      <c r="G13" s="496"/>
      <c r="H13" s="499"/>
      <c r="I13" s="502"/>
      <c r="J13" s="484"/>
      <c r="K13" s="487"/>
      <c r="L13" s="487"/>
      <c r="M13" s="490"/>
      <c r="N13" s="487"/>
      <c r="O13" s="478"/>
      <c r="P13" s="478"/>
      <c r="Q13" s="478"/>
      <c r="R13" s="478"/>
      <c r="S13" s="478"/>
      <c r="T13" s="478"/>
      <c r="U13" s="478"/>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c r="FU13" s="35"/>
    </row>
    <row r="14" spans="1:279" s="264" customFormat="1" ht="238.5" customHeight="1" thickBot="1" x14ac:dyDescent="0.25">
      <c r="A14" s="494"/>
      <c r="B14" s="482"/>
      <c r="C14" s="482"/>
      <c r="D14" s="482"/>
      <c r="E14" s="497"/>
      <c r="F14" s="497"/>
      <c r="G14" s="497"/>
      <c r="H14" s="500"/>
      <c r="I14" s="503"/>
      <c r="J14" s="485"/>
      <c r="K14" s="488"/>
      <c r="L14" s="488"/>
      <c r="M14" s="491"/>
      <c r="N14" s="488"/>
      <c r="O14" s="479"/>
      <c r="P14" s="479"/>
      <c r="Q14" s="479"/>
      <c r="R14" s="479"/>
      <c r="S14" s="479"/>
      <c r="T14" s="479"/>
      <c r="U14" s="479"/>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c r="FU14" s="35"/>
    </row>
    <row r="15" spans="1:279" s="264" customFormat="1" ht="15" customHeight="1" x14ac:dyDescent="0.2">
      <c r="A15" s="492">
        <f>'Mapa Final'!A15</f>
        <v>2</v>
      </c>
      <c r="B15" s="480" t="str">
        <f>'Mapa Final'!B15</f>
        <v>Suspensión o no realización de las Audiencias Programadas</v>
      </c>
      <c r="C15" s="480" t="str">
        <f>'Mapa Final'!C15</f>
        <v>Vulneración de los derechos fundamentales de los ciudadanos</v>
      </c>
      <c r="D15" s="480" t="str">
        <f>'Mapa Final'!D15</f>
        <v xml:space="preserve">1.Falta de herramientas tecnológicas que permitan el buen desarrollo de la audiencia (Sistema de Grabación, Software, Hardware, microfonos, diademas entre otros)
2.Programación de audiencias sin tener en cuenta tiempos de duración para su realización.
3.Falta de comunicación oportuna o errores en la notificación a las partes interesadas externas
4.Carencia de internet y  conectividad adecuada para los  equipos en las sedes judiciales y salas de audiencias.
5.Desactualización de la información suministrada por el usuario para la debida citación.
</v>
      </c>
      <c r="E15" s="495" t="str">
        <f>'Mapa Final'!E15</f>
        <v>Incumplimiento en la realización de las audiencias programadas</v>
      </c>
      <c r="F15" s="495" t="str">
        <f>'Mapa Final'!F15</f>
        <v>Posibilidad de vulneración de los derechos fundamentales de los ciudadanos  debido al Incumplimiento en la realización de las audiencias programadas</v>
      </c>
      <c r="G15" s="495" t="str">
        <f>'Mapa Final'!G15</f>
        <v>Usuarios, productos y prácticas organizacionales</v>
      </c>
      <c r="H15" s="498" t="str">
        <f>'Mapa Final'!I15</f>
        <v>Muy Alta</v>
      </c>
      <c r="I15" s="501" t="str">
        <f>'Mapa Final'!L15</f>
        <v>Mayor</v>
      </c>
      <c r="J15" s="483" t="str">
        <f>'Mapa Final'!N15</f>
        <v xml:space="preserve">Alto </v>
      </c>
      <c r="K15" s="486" t="str">
        <f>'Mapa Final'!AA15</f>
        <v>Media</v>
      </c>
      <c r="L15" s="486" t="str">
        <f>'Mapa Final'!AE15</f>
        <v>Mayor</v>
      </c>
      <c r="M15" s="489" t="str">
        <f>'Mapa Final'!AG15</f>
        <v xml:space="preserve">Alto </v>
      </c>
      <c r="N15" s="486" t="str">
        <f>'Mapa Final'!AH15</f>
        <v>Evitar</v>
      </c>
      <c r="O15" s="477"/>
      <c r="P15" s="477"/>
      <c r="Q15" s="477"/>
      <c r="R15" s="477"/>
      <c r="S15" s="477"/>
      <c r="T15" s="477"/>
      <c r="U15" s="477"/>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c r="FU15" s="35"/>
    </row>
    <row r="16" spans="1:279" s="264" customFormat="1" ht="13.5" customHeight="1" x14ac:dyDescent="0.2">
      <c r="A16" s="493"/>
      <c r="B16" s="481"/>
      <c r="C16" s="481"/>
      <c r="D16" s="481"/>
      <c r="E16" s="496"/>
      <c r="F16" s="496"/>
      <c r="G16" s="496"/>
      <c r="H16" s="499"/>
      <c r="I16" s="502"/>
      <c r="J16" s="484"/>
      <c r="K16" s="487"/>
      <c r="L16" s="487"/>
      <c r="M16" s="490"/>
      <c r="N16" s="487"/>
      <c r="O16" s="478"/>
      <c r="P16" s="478"/>
      <c r="Q16" s="478"/>
      <c r="R16" s="478"/>
      <c r="S16" s="478"/>
      <c r="T16" s="478"/>
      <c r="U16" s="478"/>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c r="FU16" s="35"/>
    </row>
    <row r="17" spans="1:177" s="264" customFormat="1" ht="13.5" customHeight="1" x14ac:dyDescent="0.2">
      <c r="A17" s="493"/>
      <c r="B17" s="481"/>
      <c r="C17" s="481"/>
      <c r="D17" s="481"/>
      <c r="E17" s="496"/>
      <c r="F17" s="496"/>
      <c r="G17" s="496"/>
      <c r="H17" s="499"/>
      <c r="I17" s="502"/>
      <c r="J17" s="484"/>
      <c r="K17" s="487"/>
      <c r="L17" s="487"/>
      <c r="M17" s="490"/>
      <c r="N17" s="487"/>
      <c r="O17" s="478"/>
      <c r="P17" s="478"/>
      <c r="Q17" s="478"/>
      <c r="R17" s="478"/>
      <c r="S17" s="478"/>
      <c r="T17" s="478"/>
      <c r="U17" s="478"/>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c r="FU17" s="35"/>
    </row>
    <row r="18" spans="1:177" s="264" customFormat="1" ht="13.5" customHeight="1" x14ac:dyDescent="0.2">
      <c r="A18" s="493"/>
      <c r="B18" s="481"/>
      <c r="C18" s="481"/>
      <c r="D18" s="481"/>
      <c r="E18" s="496"/>
      <c r="F18" s="496"/>
      <c r="G18" s="496"/>
      <c r="H18" s="499"/>
      <c r="I18" s="502"/>
      <c r="J18" s="484"/>
      <c r="K18" s="487"/>
      <c r="L18" s="487"/>
      <c r="M18" s="490"/>
      <c r="N18" s="487"/>
      <c r="O18" s="478"/>
      <c r="P18" s="478"/>
      <c r="Q18" s="478"/>
      <c r="R18" s="478"/>
      <c r="S18" s="478"/>
      <c r="T18" s="478"/>
      <c r="U18" s="478"/>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c r="FU18" s="35"/>
    </row>
    <row r="19" spans="1:177" s="264" customFormat="1" ht="255.75" customHeight="1" thickBot="1" x14ac:dyDescent="0.25">
      <c r="A19" s="494"/>
      <c r="B19" s="482"/>
      <c r="C19" s="482"/>
      <c r="D19" s="482"/>
      <c r="E19" s="497"/>
      <c r="F19" s="497"/>
      <c r="G19" s="497"/>
      <c r="H19" s="500"/>
      <c r="I19" s="503"/>
      <c r="J19" s="485"/>
      <c r="K19" s="488"/>
      <c r="L19" s="488"/>
      <c r="M19" s="491"/>
      <c r="N19" s="488"/>
      <c r="O19" s="479"/>
      <c r="P19" s="479"/>
      <c r="Q19" s="479"/>
      <c r="R19" s="479"/>
      <c r="S19" s="479"/>
      <c r="T19" s="479"/>
      <c r="U19" s="479"/>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c r="FU19" s="35"/>
    </row>
    <row r="20" spans="1:177" ht="15" customHeight="1" x14ac:dyDescent="0.25">
      <c r="A20" s="492">
        <f>'Mapa Final'!A20</f>
        <v>3</v>
      </c>
      <c r="B20" s="480" t="str">
        <f>'Mapa Final'!B20</f>
        <v>Incumplimiento de los objetivos y metas trazadas para el cumplimiento de los términos legales.</v>
      </c>
      <c r="C20" s="480" t="str">
        <f>'Mapa Final'!C20</f>
        <v>Incumplimiento de las metas establecidas</v>
      </c>
      <c r="D20" s="480" t="str">
        <f>'Mapa Final'!D20</f>
        <v xml:space="preserve">1.Imprecisión al establecer lineamientos de planeaciòn  para el desarrollo de las tareas propias del despacho.
2.Deficiencia en las competencias necesarias del personal del despacho. 
3.Insuficiencia de equipos y soporte tecnológicos para el trabajo presencial y  virtual.
4.Complejidad de los procesos judiciales.
5.Insuficiencia de personal para la carga laboral presentada.
</v>
      </c>
      <c r="E20" s="495" t="str">
        <f>'Mapa Final'!E20</f>
        <v>Alto de volumen  de los trámites procesales</v>
      </c>
      <c r="F20" s="495" t="str">
        <f>'Mapa Final'!F20</f>
        <v>Posibilidad de Incumplimiento de las metas establecidas debido al alto de volumen  de trámites procesales</v>
      </c>
      <c r="G20" s="495" t="str">
        <f>'Mapa Final'!G20</f>
        <v>Usuarios, productos y prácticas organizacionales</v>
      </c>
      <c r="H20" s="498" t="str">
        <f>'Mapa Final'!I20</f>
        <v>Muy Alta</v>
      </c>
      <c r="I20" s="501" t="str">
        <f>'Mapa Final'!L20</f>
        <v>Moderado</v>
      </c>
      <c r="J20" s="483" t="str">
        <f>'Mapa Final'!N20</f>
        <v xml:space="preserve">Alto </v>
      </c>
      <c r="K20" s="486" t="str">
        <f>'Mapa Final'!AA20</f>
        <v>Media</v>
      </c>
      <c r="L20" s="486" t="str">
        <f>'Mapa Final'!AE20</f>
        <v>Moderado</v>
      </c>
      <c r="M20" s="489" t="str">
        <f>'Mapa Final'!AG20</f>
        <v>Moderado</v>
      </c>
      <c r="N20" s="486" t="str">
        <f>'Mapa Final'!AH20</f>
        <v>Reducir(mitigar)</v>
      </c>
      <c r="O20" s="477"/>
      <c r="P20" s="477"/>
      <c r="Q20" s="477"/>
      <c r="R20" s="477"/>
      <c r="S20" s="477"/>
      <c r="T20" s="477"/>
      <c r="U20" s="477"/>
      <c r="V20" s="35"/>
      <c r="W20" s="35"/>
    </row>
    <row r="21" spans="1:177" x14ac:dyDescent="0.25">
      <c r="A21" s="493"/>
      <c r="B21" s="481"/>
      <c r="C21" s="481"/>
      <c r="D21" s="481"/>
      <c r="E21" s="496"/>
      <c r="F21" s="496"/>
      <c r="G21" s="496"/>
      <c r="H21" s="499"/>
      <c r="I21" s="502"/>
      <c r="J21" s="484"/>
      <c r="K21" s="487"/>
      <c r="L21" s="487"/>
      <c r="M21" s="490"/>
      <c r="N21" s="487"/>
      <c r="O21" s="478"/>
      <c r="P21" s="478"/>
      <c r="Q21" s="478"/>
      <c r="R21" s="478"/>
      <c r="S21" s="478"/>
      <c r="T21" s="478"/>
      <c r="U21" s="478"/>
      <c r="V21" s="35"/>
      <c r="W21" s="35"/>
    </row>
    <row r="22" spans="1:177" x14ac:dyDescent="0.25">
      <c r="A22" s="493"/>
      <c r="B22" s="481"/>
      <c r="C22" s="481"/>
      <c r="D22" s="481"/>
      <c r="E22" s="496"/>
      <c r="F22" s="496"/>
      <c r="G22" s="496"/>
      <c r="H22" s="499"/>
      <c r="I22" s="502"/>
      <c r="J22" s="484"/>
      <c r="K22" s="487"/>
      <c r="L22" s="487"/>
      <c r="M22" s="490"/>
      <c r="N22" s="487"/>
      <c r="O22" s="478"/>
      <c r="P22" s="478"/>
      <c r="Q22" s="478"/>
      <c r="R22" s="478"/>
      <c r="S22" s="478"/>
      <c r="T22" s="478"/>
      <c r="U22" s="478"/>
      <c r="V22" s="35"/>
      <c r="W22" s="35"/>
    </row>
    <row r="23" spans="1:177" x14ac:dyDescent="0.25">
      <c r="A23" s="493"/>
      <c r="B23" s="481"/>
      <c r="C23" s="481"/>
      <c r="D23" s="481"/>
      <c r="E23" s="496"/>
      <c r="F23" s="496"/>
      <c r="G23" s="496"/>
      <c r="H23" s="499"/>
      <c r="I23" s="502"/>
      <c r="J23" s="484"/>
      <c r="K23" s="487"/>
      <c r="L23" s="487"/>
      <c r="M23" s="490"/>
      <c r="N23" s="487"/>
      <c r="O23" s="478"/>
      <c r="P23" s="478"/>
      <c r="Q23" s="478"/>
      <c r="R23" s="478"/>
      <c r="S23" s="478"/>
      <c r="T23" s="478"/>
      <c r="U23" s="478"/>
      <c r="V23" s="35"/>
      <c r="W23" s="35"/>
    </row>
    <row r="24" spans="1:177" ht="307.5" customHeight="1" thickBot="1" x14ac:dyDescent="0.3">
      <c r="A24" s="494"/>
      <c r="B24" s="482"/>
      <c r="C24" s="482"/>
      <c r="D24" s="482"/>
      <c r="E24" s="497"/>
      <c r="F24" s="497"/>
      <c r="G24" s="497"/>
      <c r="H24" s="500"/>
      <c r="I24" s="503"/>
      <c r="J24" s="485"/>
      <c r="K24" s="488"/>
      <c r="L24" s="488"/>
      <c r="M24" s="491"/>
      <c r="N24" s="488"/>
      <c r="O24" s="479"/>
      <c r="P24" s="479"/>
      <c r="Q24" s="479"/>
      <c r="R24" s="479"/>
      <c r="S24" s="479"/>
      <c r="T24" s="479"/>
      <c r="U24" s="479"/>
      <c r="V24" s="35"/>
      <c r="W24" s="35"/>
    </row>
    <row r="25" spans="1:177" ht="15" customHeight="1" x14ac:dyDescent="0.25">
      <c r="A25" s="492">
        <f>'Mapa Final'!A25</f>
        <v>4</v>
      </c>
      <c r="B25" s="480" t="str">
        <f>'Mapa Final'!B25</f>
        <v xml:space="preserve">Inexactitud en el registro de la gestion de los procesos misionales y actuaciones administrativa </v>
      </c>
      <c r="C25" s="480" t="str">
        <f>'Mapa Final'!C25</f>
        <v>Incumplimiento de las metas establecidas</v>
      </c>
      <c r="D25" s="480" t="str">
        <f>'Mapa Final'!D25</f>
        <v xml:space="preserve">1. Errores en la información registrada en los aplicativos Justicia XXI WEB y SIERJU-BI
2.Insuficiencia de personal para la carga laboral presentada. 
3.Fallas en la funcionalidad de los aplicativos    
4.Incremento de solicitudes  por la  alta demanda judiciales 
5.Inadecuado control de verificación del registro de la información </v>
      </c>
      <c r="E25" s="495" t="str">
        <f>'Mapa Final'!E25</f>
        <v xml:space="preserve">Inadecuado registro de la gestion de los procesos misionales y actuaciones administrativa </v>
      </c>
      <c r="F25" s="495" t="str">
        <f>'Mapa Final'!F25</f>
        <v xml:space="preserve">Posibilidad de incumplimiento de las metas establecidas debido al  inadecuado registro de la gestion de los procesos misionales y actuaciones administrativa </v>
      </c>
      <c r="G25" s="495" t="str">
        <f>'Mapa Final'!G25</f>
        <v>Usuarios, productos y prácticas organizacionales</v>
      </c>
      <c r="H25" s="498" t="str">
        <f>'Mapa Final'!I25</f>
        <v>Muy Alta</v>
      </c>
      <c r="I25" s="501" t="str">
        <f>'Mapa Final'!L25</f>
        <v>Moderado</v>
      </c>
      <c r="J25" s="483" t="str">
        <f>'Mapa Final'!N25</f>
        <v xml:space="preserve">Alto </v>
      </c>
      <c r="K25" s="486" t="str">
        <f>'Mapa Final'!AA25</f>
        <v>Media</v>
      </c>
      <c r="L25" s="486" t="str">
        <f>'Mapa Final'!AE25</f>
        <v>Moderado</v>
      </c>
      <c r="M25" s="489" t="str">
        <f>'Mapa Final'!AG25</f>
        <v>Moderado</v>
      </c>
      <c r="N25" s="486" t="str">
        <f>'Mapa Final'!AH25</f>
        <v>Reducir(mitigar)</v>
      </c>
      <c r="O25" s="477"/>
      <c r="P25" s="477"/>
      <c r="Q25" s="477"/>
      <c r="R25" s="477"/>
      <c r="S25" s="477"/>
      <c r="T25" s="477"/>
      <c r="U25" s="477"/>
    </row>
    <row r="26" spans="1:177" x14ac:dyDescent="0.25">
      <c r="A26" s="493"/>
      <c r="B26" s="481"/>
      <c r="C26" s="481"/>
      <c r="D26" s="481"/>
      <c r="E26" s="496"/>
      <c r="F26" s="496"/>
      <c r="G26" s="496"/>
      <c r="H26" s="499"/>
      <c r="I26" s="502"/>
      <c r="J26" s="484"/>
      <c r="K26" s="487"/>
      <c r="L26" s="487"/>
      <c r="M26" s="490"/>
      <c r="N26" s="487"/>
      <c r="O26" s="478"/>
      <c r="P26" s="478"/>
      <c r="Q26" s="478"/>
      <c r="R26" s="478"/>
      <c r="S26" s="478"/>
      <c r="T26" s="478"/>
      <c r="U26" s="478"/>
    </row>
    <row r="27" spans="1:177" x14ac:dyDescent="0.25">
      <c r="A27" s="493"/>
      <c r="B27" s="481"/>
      <c r="C27" s="481"/>
      <c r="D27" s="481"/>
      <c r="E27" s="496"/>
      <c r="F27" s="496"/>
      <c r="G27" s="496"/>
      <c r="H27" s="499"/>
      <c r="I27" s="502"/>
      <c r="J27" s="484"/>
      <c r="K27" s="487"/>
      <c r="L27" s="487"/>
      <c r="M27" s="490"/>
      <c r="N27" s="487"/>
      <c r="O27" s="478"/>
      <c r="P27" s="478"/>
      <c r="Q27" s="478"/>
      <c r="R27" s="478"/>
      <c r="S27" s="478"/>
      <c r="T27" s="478"/>
      <c r="U27" s="478"/>
    </row>
    <row r="28" spans="1:177" x14ac:dyDescent="0.25">
      <c r="A28" s="493"/>
      <c r="B28" s="481"/>
      <c r="C28" s="481"/>
      <c r="D28" s="481"/>
      <c r="E28" s="496"/>
      <c r="F28" s="496"/>
      <c r="G28" s="496"/>
      <c r="H28" s="499"/>
      <c r="I28" s="502"/>
      <c r="J28" s="484"/>
      <c r="K28" s="487"/>
      <c r="L28" s="487"/>
      <c r="M28" s="490"/>
      <c r="N28" s="487"/>
      <c r="O28" s="478"/>
      <c r="P28" s="478"/>
      <c r="Q28" s="478"/>
      <c r="R28" s="478"/>
      <c r="S28" s="478"/>
      <c r="T28" s="478"/>
      <c r="U28" s="478"/>
    </row>
    <row r="29" spans="1:177" ht="254.25" customHeight="1" thickBot="1" x14ac:dyDescent="0.3">
      <c r="A29" s="494"/>
      <c r="B29" s="482"/>
      <c r="C29" s="482"/>
      <c r="D29" s="482"/>
      <c r="E29" s="497"/>
      <c r="F29" s="497"/>
      <c r="G29" s="497"/>
      <c r="H29" s="500"/>
      <c r="I29" s="503"/>
      <c r="J29" s="485"/>
      <c r="K29" s="488"/>
      <c r="L29" s="488"/>
      <c r="M29" s="491"/>
      <c r="N29" s="488"/>
      <c r="O29" s="479"/>
      <c r="P29" s="479"/>
      <c r="Q29" s="479"/>
      <c r="R29" s="479"/>
      <c r="S29" s="479"/>
      <c r="T29" s="479"/>
      <c r="U29" s="479"/>
    </row>
    <row r="30" spans="1:177" ht="15" customHeight="1" x14ac:dyDescent="0.25">
      <c r="A30" s="492">
        <f>'Mapa Final'!A30</f>
        <v>5</v>
      </c>
      <c r="B30" s="480" t="str">
        <f>'Mapa Final'!B30</f>
        <v>Inconsistencias en el reparto</v>
      </c>
      <c r="C30" s="480" t="str">
        <f>'Mapa Final'!C30</f>
        <v>Incumplimiento de las metas establecidas</v>
      </c>
      <c r="D30" s="480" t="str">
        <f>'Mapa Final'!D30</f>
        <v xml:space="preserve">1.Falta de planeacion y organizacion en el proceso de reparto. 
2. Falta de capacidad instalada para atender el alto volúmen de trabajo debido a la cantidad de expedientes que se recepcionan.           
3.Inconsistencias entre el órden establecido por el administrador del sistema y el órden previsto en los Acuerdos que norman el reparto.
4. No realizar el reparto de las demandas  y/o acciones Constitucionales  entre los Despachos competentes, dentro del término establecido. 
5. Errores en el diligenciamiento del acta de reparto.
</v>
      </c>
      <c r="E30" s="495" t="str">
        <f>'Mapa Final'!E30</f>
        <v>Falencia en la gestión, control y seguimiento del proceso de reparto</v>
      </c>
      <c r="F30" s="495" t="str">
        <f>'Mapa Final'!F30</f>
        <v>Posibilidad de incumplimiento de las metas establecidas debido a la falencia en la gestión, control y seguimiento del proceso de reparto</v>
      </c>
      <c r="G30" s="495" t="str">
        <f>'Mapa Final'!G30</f>
        <v>Ejecución y Administración de Procesos</v>
      </c>
      <c r="H30" s="498" t="str">
        <f>'Mapa Final'!I30</f>
        <v>Muy Alta</v>
      </c>
      <c r="I30" s="501" t="str">
        <f>'Mapa Final'!L30</f>
        <v>Moderado</v>
      </c>
      <c r="J30" s="483" t="str">
        <f>'Mapa Final'!N30</f>
        <v xml:space="preserve">Alto </v>
      </c>
      <c r="K30" s="486" t="str">
        <f>'Mapa Final'!AA30</f>
        <v>Media</v>
      </c>
      <c r="L30" s="486" t="str">
        <f>'Mapa Final'!AE30</f>
        <v>Moderado</v>
      </c>
      <c r="M30" s="489" t="str">
        <f>'Mapa Final'!AG30</f>
        <v>Moderado</v>
      </c>
      <c r="N30" s="486" t="str">
        <f>'Mapa Final'!AH30</f>
        <v>Reducir(mitigar)</v>
      </c>
      <c r="O30" s="477"/>
      <c r="P30" s="477"/>
      <c r="Q30" s="477"/>
      <c r="R30" s="477"/>
      <c r="S30" s="477"/>
      <c r="T30" s="477"/>
      <c r="U30" s="477"/>
    </row>
    <row r="31" spans="1:177" x14ac:dyDescent="0.25">
      <c r="A31" s="493"/>
      <c r="B31" s="481"/>
      <c r="C31" s="481"/>
      <c r="D31" s="481"/>
      <c r="E31" s="496"/>
      <c r="F31" s="496"/>
      <c r="G31" s="496"/>
      <c r="H31" s="499"/>
      <c r="I31" s="502"/>
      <c r="J31" s="484"/>
      <c r="K31" s="487"/>
      <c r="L31" s="487"/>
      <c r="M31" s="490"/>
      <c r="N31" s="487"/>
      <c r="O31" s="478"/>
      <c r="P31" s="478"/>
      <c r="Q31" s="478"/>
      <c r="R31" s="478"/>
      <c r="S31" s="478"/>
      <c r="T31" s="478"/>
      <c r="U31" s="478"/>
    </row>
    <row r="32" spans="1:177" x14ac:dyDescent="0.25">
      <c r="A32" s="493"/>
      <c r="B32" s="481"/>
      <c r="C32" s="481"/>
      <c r="D32" s="481"/>
      <c r="E32" s="496"/>
      <c r="F32" s="496"/>
      <c r="G32" s="496"/>
      <c r="H32" s="499"/>
      <c r="I32" s="502"/>
      <c r="J32" s="484"/>
      <c r="K32" s="487"/>
      <c r="L32" s="487"/>
      <c r="M32" s="490"/>
      <c r="N32" s="487"/>
      <c r="O32" s="478"/>
      <c r="P32" s="478"/>
      <c r="Q32" s="478"/>
      <c r="R32" s="478"/>
      <c r="S32" s="478"/>
      <c r="T32" s="478"/>
      <c r="U32" s="478"/>
    </row>
    <row r="33" spans="1:21" x14ac:dyDescent="0.25">
      <c r="A33" s="493"/>
      <c r="B33" s="481"/>
      <c r="C33" s="481"/>
      <c r="D33" s="481"/>
      <c r="E33" s="496"/>
      <c r="F33" s="496"/>
      <c r="G33" s="496"/>
      <c r="H33" s="499"/>
      <c r="I33" s="502"/>
      <c r="J33" s="484"/>
      <c r="K33" s="487"/>
      <c r="L33" s="487"/>
      <c r="M33" s="490"/>
      <c r="N33" s="487"/>
      <c r="O33" s="478"/>
      <c r="P33" s="478"/>
      <c r="Q33" s="478"/>
      <c r="R33" s="478"/>
      <c r="S33" s="478"/>
      <c r="T33" s="478"/>
      <c r="U33" s="478"/>
    </row>
    <row r="34" spans="1:21" ht="230.25" customHeight="1" thickBot="1" x14ac:dyDescent="0.3">
      <c r="A34" s="494"/>
      <c r="B34" s="482"/>
      <c r="C34" s="482"/>
      <c r="D34" s="482"/>
      <c r="E34" s="497"/>
      <c r="F34" s="497"/>
      <c r="G34" s="497"/>
      <c r="H34" s="500"/>
      <c r="I34" s="503"/>
      <c r="J34" s="485"/>
      <c r="K34" s="488"/>
      <c r="L34" s="488"/>
      <c r="M34" s="491"/>
      <c r="N34" s="488"/>
      <c r="O34" s="479"/>
      <c r="P34" s="479"/>
      <c r="Q34" s="479"/>
      <c r="R34" s="479"/>
      <c r="S34" s="479"/>
      <c r="T34" s="479"/>
      <c r="U34" s="479"/>
    </row>
    <row r="35" spans="1:21" ht="15" customHeight="1" x14ac:dyDescent="0.25">
      <c r="A35" s="492">
        <f>'Mapa Final'!A35</f>
        <v>6</v>
      </c>
      <c r="B35" s="480" t="str">
        <f>'Mapa Final'!B35</f>
        <v>Error en las notificaciones judiicales</v>
      </c>
      <c r="C35" s="480" t="str">
        <f>'Mapa Final'!C35</f>
        <v>Incumplimiento de las metas establecidas</v>
      </c>
      <c r="D35" s="480" t="str">
        <f>'Mapa Final'!D35</f>
        <v>1. Falta de seguimiento y control del cumplimiento efectivo de la actividad asignada. 
2. Falta de informaciòn pertinente para realizar la actividad (correos errados, direcciones erradas de las partes). 
3. Falta de recursos, medios electrònicos y tecnològicos para el cumplimiento de la actividad.  
4.Carencia de vinculaciòn de las partes y terceros que genera nulidades, demoras en el proceso.</v>
      </c>
      <c r="E35" s="495" t="str">
        <f>'Mapa Final'!E35</f>
        <v xml:space="preserve">Inadecuada comunicación de las notificaciones judiciales </v>
      </c>
      <c r="F35" s="495" t="str">
        <f>'Mapa Final'!F35</f>
        <v xml:space="preserve">Posibilidad de incumplimiento de las metas establecidas debido a la inadecuada comunicación de las notificaciones judiciales </v>
      </c>
      <c r="G35" s="495" t="str">
        <f>'Mapa Final'!G35</f>
        <v>Ejecución y Administración de Procesos</v>
      </c>
      <c r="H35" s="498" t="str">
        <f>'Mapa Final'!I35</f>
        <v>Muy Alta</v>
      </c>
      <c r="I35" s="501" t="str">
        <f>'Mapa Final'!L35</f>
        <v>Moderado</v>
      </c>
      <c r="J35" s="483" t="str">
        <f>'Mapa Final'!N35</f>
        <v xml:space="preserve">Alto </v>
      </c>
      <c r="K35" s="486" t="str">
        <f>'Mapa Final'!AA35</f>
        <v>Media</v>
      </c>
      <c r="L35" s="486" t="str">
        <f>'Mapa Final'!AE35</f>
        <v>Moderado</v>
      </c>
      <c r="M35" s="489" t="str">
        <f>'Mapa Final'!AG35</f>
        <v>Moderado</v>
      </c>
      <c r="N35" s="486" t="str">
        <f>'Mapa Final'!AH35</f>
        <v>Reducir(mitigar)</v>
      </c>
      <c r="O35" s="477"/>
      <c r="P35" s="477"/>
      <c r="Q35" s="477"/>
      <c r="R35" s="477"/>
      <c r="S35" s="477"/>
      <c r="T35" s="477"/>
      <c r="U35" s="477"/>
    </row>
    <row r="36" spans="1:21" x14ac:dyDescent="0.25">
      <c r="A36" s="493"/>
      <c r="B36" s="481"/>
      <c r="C36" s="481"/>
      <c r="D36" s="481"/>
      <c r="E36" s="496"/>
      <c r="F36" s="496"/>
      <c r="G36" s="496"/>
      <c r="H36" s="499"/>
      <c r="I36" s="502"/>
      <c r="J36" s="484"/>
      <c r="K36" s="487"/>
      <c r="L36" s="487"/>
      <c r="M36" s="490"/>
      <c r="N36" s="487"/>
      <c r="O36" s="478"/>
      <c r="P36" s="478"/>
      <c r="Q36" s="478"/>
      <c r="R36" s="478"/>
      <c r="S36" s="478"/>
      <c r="T36" s="478"/>
      <c r="U36" s="478"/>
    </row>
    <row r="37" spans="1:21" x14ac:dyDescent="0.25">
      <c r="A37" s="493"/>
      <c r="B37" s="481"/>
      <c r="C37" s="481"/>
      <c r="D37" s="481"/>
      <c r="E37" s="496"/>
      <c r="F37" s="496"/>
      <c r="G37" s="496"/>
      <c r="H37" s="499"/>
      <c r="I37" s="502"/>
      <c r="J37" s="484"/>
      <c r="K37" s="487"/>
      <c r="L37" s="487"/>
      <c r="M37" s="490"/>
      <c r="N37" s="487"/>
      <c r="O37" s="478"/>
      <c r="P37" s="478"/>
      <c r="Q37" s="478"/>
      <c r="R37" s="478"/>
      <c r="S37" s="478"/>
      <c r="T37" s="478"/>
      <c r="U37" s="478"/>
    </row>
    <row r="38" spans="1:21" x14ac:dyDescent="0.25">
      <c r="A38" s="493"/>
      <c r="B38" s="481"/>
      <c r="C38" s="481"/>
      <c r="D38" s="481"/>
      <c r="E38" s="496"/>
      <c r="F38" s="496"/>
      <c r="G38" s="496"/>
      <c r="H38" s="499"/>
      <c r="I38" s="502"/>
      <c r="J38" s="484"/>
      <c r="K38" s="487"/>
      <c r="L38" s="487"/>
      <c r="M38" s="490"/>
      <c r="N38" s="487"/>
      <c r="O38" s="478"/>
      <c r="P38" s="478"/>
      <c r="Q38" s="478"/>
      <c r="R38" s="478"/>
      <c r="S38" s="478"/>
      <c r="T38" s="478"/>
      <c r="U38" s="478"/>
    </row>
    <row r="39" spans="1:21" ht="234.75" customHeight="1" thickBot="1" x14ac:dyDescent="0.3">
      <c r="A39" s="494"/>
      <c r="B39" s="482"/>
      <c r="C39" s="482"/>
      <c r="D39" s="482"/>
      <c r="E39" s="497"/>
      <c r="F39" s="497"/>
      <c r="G39" s="497"/>
      <c r="H39" s="500"/>
      <c r="I39" s="503"/>
      <c r="J39" s="485"/>
      <c r="K39" s="488"/>
      <c r="L39" s="488"/>
      <c r="M39" s="491"/>
      <c r="N39" s="488"/>
      <c r="O39" s="479"/>
      <c r="P39" s="479"/>
      <c r="Q39" s="479"/>
      <c r="R39" s="479"/>
      <c r="S39" s="479"/>
      <c r="T39" s="479"/>
      <c r="U39" s="479"/>
    </row>
    <row r="40" spans="1:21" x14ac:dyDescent="0.25">
      <c r="A40" s="492">
        <f>'Mapa Final'!A40</f>
        <v>7</v>
      </c>
      <c r="B40" s="480" t="str">
        <f>'Mapa Final'!B40</f>
        <v>Pérdida de documentos</v>
      </c>
      <c r="C40" s="480" t="str">
        <f>'Mapa Final'!C40</f>
        <v>Afectación en la Prestación del Servicio de Justicia</v>
      </c>
      <c r="D40" s="480" t="str">
        <f>'Mapa Final'!D40</f>
        <v>1. Falta de implementación del expediente electrónico en todas las dependencias y juzgados
2.Falta de software institucional para el control en el archivo de documentos tanto físicos como virtuales.
3.Desconocimiento e inaplicabilidad de las Tablas de Retención Documental (TRD)
4.Volumen excesivo de ingreso de expedientes para el personal asignado,  generando demoras en la organización de los expediente
5. Carencia de organización documental</v>
      </c>
      <c r="E40" s="495" t="str">
        <f>'Mapa Final'!E40</f>
        <v>Extravío de documentos temporal o definitivo de los procesos judiciales</v>
      </c>
      <c r="F40" s="495" t="str">
        <f>'Mapa Final'!F40</f>
        <v>Posibilidad de la afectación en la Prestación del Servicio de Justicia debido al extravío de documentos temporal o definitivo de los procesos judiciales</v>
      </c>
      <c r="G40" s="495" t="str">
        <f>'Mapa Final'!G40</f>
        <v>Usuarios, productos y prácticas organizacionales</v>
      </c>
      <c r="H40" s="498" t="str">
        <f>'Mapa Final'!I40</f>
        <v>Muy Alta</v>
      </c>
      <c r="I40" s="501" t="str">
        <f>'Mapa Final'!L40</f>
        <v>Mayor</v>
      </c>
      <c r="J40" s="483" t="str">
        <f>'Mapa Final'!N40</f>
        <v xml:space="preserve">Alto </v>
      </c>
      <c r="K40" s="486" t="str">
        <f>'Mapa Final'!AA40</f>
        <v>Media</v>
      </c>
      <c r="L40" s="486" t="str">
        <f>'Mapa Final'!AE40</f>
        <v>Mayor</v>
      </c>
      <c r="M40" s="489" t="str">
        <f>'Mapa Final'!AG40</f>
        <v xml:space="preserve">Alto </v>
      </c>
      <c r="N40" s="486" t="str">
        <f>'Mapa Final'!AH40</f>
        <v>Evitar</v>
      </c>
      <c r="O40" s="477"/>
      <c r="P40" s="477"/>
      <c r="Q40" s="477"/>
      <c r="R40" s="477"/>
      <c r="S40" s="477"/>
      <c r="T40" s="477"/>
      <c r="U40" s="477"/>
    </row>
    <row r="41" spans="1:21" x14ac:dyDescent="0.25">
      <c r="A41" s="493"/>
      <c r="B41" s="481"/>
      <c r="C41" s="481"/>
      <c r="D41" s="481"/>
      <c r="E41" s="496"/>
      <c r="F41" s="496"/>
      <c r="G41" s="496"/>
      <c r="H41" s="499"/>
      <c r="I41" s="502"/>
      <c r="J41" s="484"/>
      <c r="K41" s="487"/>
      <c r="L41" s="487"/>
      <c r="M41" s="490"/>
      <c r="N41" s="487"/>
      <c r="O41" s="478"/>
      <c r="P41" s="478"/>
      <c r="Q41" s="478"/>
      <c r="R41" s="478"/>
      <c r="S41" s="478"/>
      <c r="T41" s="478"/>
      <c r="U41" s="478"/>
    </row>
    <row r="42" spans="1:21" x14ac:dyDescent="0.25">
      <c r="A42" s="493"/>
      <c r="B42" s="481"/>
      <c r="C42" s="481"/>
      <c r="D42" s="481"/>
      <c r="E42" s="496"/>
      <c r="F42" s="496"/>
      <c r="G42" s="496"/>
      <c r="H42" s="499"/>
      <c r="I42" s="502"/>
      <c r="J42" s="484"/>
      <c r="K42" s="487"/>
      <c r="L42" s="487"/>
      <c r="M42" s="490"/>
      <c r="N42" s="487"/>
      <c r="O42" s="478"/>
      <c r="P42" s="478"/>
      <c r="Q42" s="478"/>
      <c r="R42" s="478"/>
      <c r="S42" s="478"/>
      <c r="T42" s="478"/>
      <c r="U42" s="478"/>
    </row>
    <row r="43" spans="1:21" x14ac:dyDescent="0.25">
      <c r="A43" s="493"/>
      <c r="B43" s="481"/>
      <c r="C43" s="481"/>
      <c r="D43" s="481"/>
      <c r="E43" s="496"/>
      <c r="F43" s="496"/>
      <c r="G43" s="496"/>
      <c r="H43" s="499"/>
      <c r="I43" s="502"/>
      <c r="J43" s="484"/>
      <c r="K43" s="487"/>
      <c r="L43" s="487"/>
      <c r="M43" s="490"/>
      <c r="N43" s="487"/>
      <c r="O43" s="478"/>
      <c r="P43" s="478"/>
      <c r="Q43" s="478"/>
      <c r="R43" s="478"/>
      <c r="S43" s="478"/>
      <c r="T43" s="478"/>
      <c r="U43" s="478"/>
    </row>
    <row r="44" spans="1:21" ht="194.25" customHeight="1" thickBot="1" x14ac:dyDescent="0.3">
      <c r="A44" s="494"/>
      <c r="B44" s="482"/>
      <c r="C44" s="482"/>
      <c r="D44" s="482"/>
      <c r="E44" s="497"/>
      <c r="F44" s="497"/>
      <c r="G44" s="497"/>
      <c r="H44" s="500"/>
      <c r="I44" s="503"/>
      <c r="J44" s="485"/>
      <c r="K44" s="488"/>
      <c r="L44" s="488"/>
      <c r="M44" s="491"/>
      <c r="N44" s="488"/>
      <c r="O44" s="479"/>
      <c r="P44" s="479"/>
      <c r="Q44" s="479"/>
      <c r="R44" s="479"/>
      <c r="S44" s="479"/>
      <c r="T44" s="479"/>
      <c r="U44" s="479"/>
    </row>
    <row r="45" spans="1:21" x14ac:dyDescent="0.25">
      <c r="A45" s="492">
        <f>'Mapa Final'!A45</f>
        <v>8</v>
      </c>
      <c r="B45" s="480" t="str">
        <f>'Mapa Final'!B45</f>
        <v>Corrupción</v>
      </c>
      <c r="C45" s="480" t="str">
        <f>'Mapa Final'!C45</f>
        <v>Reputacional (Corrupción)</v>
      </c>
      <c r="D45" s="480" t="str">
        <f>'Mapa Final'!D45</f>
        <v xml:space="preserve">1.Insuficientes programas de capacitación para la toma de conciencia debido al desconocimiento de l ley antisoborno (ISO 37001:2016)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v>
      </c>
      <c r="E45" s="495" t="str">
        <f>'Mapa Final'!E45</f>
        <v xml:space="preserve">Carencia en transparencia, etica y valores . </v>
      </c>
      <c r="F45" s="495" t="str">
        <f>'Mapa Final'!F45</f>
        <v xml:space="preserve">Posibilidad de actos indebidos de  los servidores judiciales debido a  la carencia en transparencia, etica y valores </v>
      </c>
      <c r="G45" s="495" t="str">
        <f>'Mapa Final'!G45</f>
        <v>Fraude Interno</v>
      </c>
      <c r="H45" s="498" t="str">
        <f>'Mapa Final'!I45</f>
        <v>Muy Alta</v>
      </c>
      <c r="I45" s="501" t="str">
        <f>'Mapa Final'!L45</f>
        <v>Mayor</v>
      </c>
      <c r="J45" s="483" t="str">
        <f>'Mapa Final'!N45</f>
        <v xml:space="preserve">Alto </v>
      </c>
      <c r="K45" s="486" t="str">
        <f>'Mapa Final'!AA45</f>
        <v>Media</v>
      </c>
      <c r="L45" s="486" t="str">
        <f>'Mapa Final'!AE45</f>
        <v>Mayor</v>
      </c>
      <c r="M45" s="489" t="str">
        <f>'Mapa Final'!AG45</f>
        <v xml:space="preserve">Alto </v>
      </c>
      <c r="N45" s="486" t="str">
        <f>'Mapa Final'!AH45</f>
        <v>Evitar</v>
      </c>
      <c r="O45" s="477"/>
      <c r="P45" s="477"/>
      <c r="Q45" s="477"/>
      <c r="R45" s="477"/>
      <c r="S45" s="477"/>
      <c r="T45" s="477"/>
      <c r="U45" s="477"/>
    </row>
    <row r="46" spans="1:21" x14ac:dyDescent="0.25">
      <c r="A46" s="493"/>
      <c r="B46" s="481"/>
      <c r="C46" s="481"/>
      <c r="D46" s="481"/>
      <c r="E46" s="496"/>
      <c r="F46" s="496"/>
      <c r="G46" s="496"/>
      <c r="H46" s="499"/>
      <c r="I46" s="502"/>
      <c r="J46" s="484"/>
      <c r="K46" s="487"/>
      <c r="L46" s="487"/>
      <c r="M46" s="490"/>
      <c r="N46" s="487"/>
      <c r="O46" s="478"/>
      <c r="P46" s="478"/>
      <c r="Q46" s="478"/>
      <c r="R46" s="478"/>
      <c r="S46" s="478"/>
      <c r="T46" s="478"/>
      <c r="U46" s="478"/>
    </row>
    <row r="47" spans="1:21" x14ac:dyDescent="0.25">
      <c r="A47" s="493"/>
      <c r="B47" s="481"/>
      <c r="C47" s="481"/>
      <c r="D47" s="481"/>
      <c r="E47" s="496"/>
      <c r="F47" s="496"/>
      <c r="G47" s="496"/>
      <c r="H47" s="499"/>
      <c r="I47" s="502"/>
      <c r="J47" s="484"/>
      <c r="K47" s="487"/>
      <c r="L47" s="487"/>
      <c r="M47" s="490"/>
      <c r="N47" s="487"/>
      <c r="O47" s="478"/>
      <c r="P47" s="478"/>
      <c r="Q47" s="478"/>
      <c r="R47" s="478"/>
      <c r="S47" s="478"/>
      <c r="T47" s="478"/>
      <c r="U47" s="478"/>
    </row>
    <row r="48" spans="1:21" x14ac:dyDescent="0.25">
      <c r="A48" s="493"/>
      <c r="B48" s="481"/>
      <c r="C48" s="481"/>
      <c r="D48" s="481"/>
      <c r="E48" s="496"/>
      <c r="F48" s="496"/>
      <c r="G48" s="496"/>
      <c r="H48" s="499"/>
      <c r="I48" s="502"/>
      <c r="J48" s="484"/>
      <c r="K48" s="487"/>
      <c r="L48" s="487"/>
      <c r="M48" s="490"/>
      <c r="N48" s="487"/>
      <c r="O48" s="478"/>
      <c r="P48" s="478"/>
      <c r="Q48" s="478"/>
      <c r="R48" s="478"/>
      <c r="S48" s="478"/>
      <c r="T48" s="478"/>
      <c r="U48" s="478"/>
    </row>
    <row r="49" spans="1:21" ht="188.25" customHeight="1" thickBot="1" x14ac:dyDescent="0.3">
      <c r="A49" s="494"/>
      <c r="B49" s="482"/>
      <c r="C49" s="482"/>
      <c r="D49" s="482"/>
      <c r="E49" s="497"/>
      <c r="F49" s="497"/>
      <c r="G49" s="497"/>
      <c r="H49" s="500"/>
      <c r="I49" s="503"/>
      <c r="J49" s="485"/>
      <c r="K49" s="488"/>
      <c r="L49" s="488"/>
      <c r="M49" s="491"/>
      <c r="N49" s="488"/>
      <c r="O49" s="479"/>
      <c r="P49" s="479"/>
      <c r="Q49" s="479"/>
      <c r="R49" s="479"/>
      <c r="S49" s="479"/>
      <c r="T49" s="479"/>
      <c r="U49" s="479"/>
    </row>
    <row r="50" spans="1:21" x14ac:dyDescent="0.25">
      <c r="A50" s="492">
        <f>'Mapa Final'!A50</f>
        <v>9</v>
      </c>
      <c r="B50" s="480" t="str">
        <f>'Mapa Final'!B50</f>
        <v>Interrupción o demora en el Servicio Público de Administrar  Justicia</v>
      </c>
      <c r="C50" s="480" t="str">
        <f>'Mapa Final'!C50</f>
        <v>Afectación en la Prestación del Servicio de Justicia</v>
      </c>
      <c r="D50" s="480" t="str">
        <f>'Mapa Final'!D50</f>
        <v>1. Paro por sindicato
2. Huelgas, protestas ciudadana
3. Disturbios o hechos violentos
4.Pandemia
5.Emergencias Ambientales</v>
      </c>
      <c r="E50" s="495" t="str">
        <f>'Mapa Final'!E50</f>
        <v>Suceso de fuerza mayor que imposibilitan la gestión judicial</v>
      </c>
      <c r="F50" s="495" t="str">
        <f>'Mapa Final'!F50</f>
        <v>Posibilidad de  afectación en la Prestación del Servicio de Justicia debido a un suceso de fuerza mayor que imposibilita la gestión judicial</v>
      </c>
      <c r="G50" s="495" t="str">
        <f>'Mapa Final'!G50</f>
        <v>Usuarios, productos y prácticas organizacionales</v>
      </c>
      <c r="H50" s="498" t="str">
        <f>'Mapa Final'!I50</f>
        <v>Muy Alta</v>
      </c>
      <c r="I50" s="501" t="str">
        <f>'Mapa Final'!L50</f>
        <v>Moderado</v>
      </c>
      <c r="J50" s="483" t="str">
        <f>'Mapa Final'!N50</f>
        <v xml:space="preserve">Alto </v>
      </c>
      <c r="K50" s="486" t="str">
        <f>'Mapa Final'!AA50</f>
        <v>Media</v>
      </c>
      <c r="L50" s="486" t="str">
        <f>'Mapa Final'!AE50</f>
        <v>Moderado</v>
      </c>
      <c r="M50" s="489" t="str">
        <f>'Mapa Final'!AG50</f>
        <v>Moderado</v>
      </c>
      <c r="N50" s="486" t="str">
        <f>'Mapa Final'!AH50</f>
        <v>Reducir(mitigar)</v>
      </c>
      <c r="O50" s="477"/>
      <c r="P50" s="477"/>
      <c r="Q50" s="477"/>
      <c r="R50" s="477"/>
      <c r="S50" s="477"/>
      <c r="T50" s="477"/>
      <c r="U50" s="477"/>
    </row>
    <row r="51" spans="1:21" x14ac:dyDescent="0.25">
      <c r="A51" s="493"/>
      <c r="B51" s="481"/>
      <c r="C51" s="481"/>
      <c r="D51" s="481"/>
      <c r="E51" s="496"/>
      <c r="F51" s="496"/>
      <c r="G51" s="496"/>
      <c r="H51" s="499"/>
      <c r="I51" s="502"/>
      <c r="J51" s="484"/>
      <c r="K51" s="487"/>
      <c r="L51" s="487"/>
      <c r="M51" s="490"/>
      <c r="N51" s="487"/>
      <c r="O51" s="478"/>
      <c r="P51" s="478"/>
      <c r="Q51" s="478"/>
      <c r="R51" s="478"/>
      <c r="S51" s="478"/>
      <c r="T51" s="478"/>
      <c r="U51" s="478"/>
    </row>
    <row r="52" spans="1:21" x14ac:dyDescent="0.25">
      <c r="A52" s="493"/>
      <c r="B52" s="481"/>
      <c r="C52" s="481"/>
      <c r="D52" s="481"/>
      <c r="E52" s="496"/>
      <c r="F52" s="496"/>
      <c r="G52" s="496"/>
      <c r="H52" s="499"/>
      <c r="I52" s="502"/>
      <c r="J52" s="484"/>
      <c r="K52" s="487"/>
      <c r="L52" s="487"/>
      <c r="M52" s="490"/>
      <c r="N52" s="487"/>
      <c r="O52" s="478"/>
      <c r="P52" s="478"/>
      <c r="Q52" s="478"/>
      <c r="R52" s="478"/>
      <c r="S52" s="478"/>
      <c r="T52" s="478"/>
      <c r="U52" s="478"/>
    </row>
    <row r="53" spans="1:21" x14ac:dyDescent="0.25">
      <c r="A53" s="493"/>
      <c r="B53" s="481"/>
      <c r="C53" s="481"/>
      <c r="D53" s="481"/>
      <c r="E53" s="496"/>
      <c r="F53" s="496"/>
      <c r="G53" s="496"/>
      <c r="H53" s="499"/>
      <c r="I53" s="502"/>
      <c r="J53" s="484"/>
      <c r="K53" s="487"/>
      <c r="L53" s="487"/>
      <c r="M53" s="490"/>
      <c r="N53" s="487"/>
      <c r="O53" s="478"/>
      <c r="P53" s="478"/>
      <c r="Q53" s="478"/>
      <c r="R53" s="478"/>
      <c r="S53" s="478"/>
      <c r="T53" s="478"/>
      <c r="U53" s="478"/>
    </row>
    <row r="54" spans="1:21" ht="56.25" customHeight="1" thickBot="1" x14ac:dyDescent="0.3">
      <c r="A54" s="494"/>
      <c r="B54" s="482"/>
      <c r="C54" s="482"/>
      <c r="D54" s="482"/>
      <c r="E54" s="497"/>
      <c r="F54" s="497"/>
      <c r="G54" s="497"/>
      <c r="H54" s="500"/>
      <c r="I54" s="503"/>
      <c r="J54" s="485"/>
      <c r="K54" s="488"/>
      <c r="L54" s="488"/>
      <c r="M54" s="491"/>
      <c r="N54" s="488"/>
      <c r="O54" s="479"/>
      <c r="P54" s="479"/>
      <c r="Q54" s="479"/>
      <c r="R54" s="479"/>
      <c r="S54" s="479"/>
      <c r="T54" s="479"/>
      <c r="U54" s="479"/>
    </row>
    <row r="55" spans="1:21" x14ac:dyDescent="0.25">
      <c r="A55" s="492">
        <f>'Mapa Final'!A55</f>
        <v>10</v>
      </c>
      <c r="B55" s="480" t="str">
        <f>'Mapa Final'!B55</f>
        <v>Inaplicabilidad de la normavidad ambiental vigente</v>
      </c>
      <c r="C55" s="480" t="str">
        <f>'Mapa Final'!C55</f>
        <v>Afectación Ambiental</v>
      </c>
      <c r="D55" s="480" t="str">
        <f>'Mapa Final'!D55</f>
        <v>1. Falta de socialización del Acuerdo PSAA14-10160. 
2.Baja participación de los funcionarios y servidores judiciales en las actividades de formación en el Sistema de Gestión Ambiental
3.Uso de correos no institucionales, que no permiten la llegada de campañas enviadas por correos masivos
4.  Poco compromiso en la aplicabilidad y formación de la cultura ambiental
5. Carencia del liderazgo en el Sistema de Gestión Ambiental</v>
      </c>
      <c r="E55" s="495" t="str">
        <f>'Mapa Final'!E55</f>
        <v>Desconocimiento de los lineamientos ambientales y normatividad vigente ambiental</v>
      </c>
      <c r="F55" s="495" t="str">
        <f>'Mapa Final'!F55</f>
        <v>Posibilidad de afectación ambiental debido al desconocimiento de las lineamientos ambientales y normatividad vigente ambiental</v>
      </c>
      <c r="G55" s="495" t="str">
        <f>'Mapa Final'!G55</f>
        <v>Eventos Ambientales Internos</v>
      </c>
      <c r="H55" s="498" t="str">
        <f>'Mapa Final'!I55</f>
        <v>Media</v>
      </c>
      <c r="I55" s="501" t="str">
        <f>'Mapa Final'!L55</f>
        <v>Moderado</v>
      </c>
      <c r="J55" s="483" t="str">
        <f>'Mapa Final'!N55</f>
        <v>Moderado</v>
      </c>
      <c r="K55" s="486" t="str">
        <f>'Mapa Final'!AA55</f>
        <v>Baja</v>
      </c>
      <c r="L55" s="486" t="str">
        <f>'Mapa Final'!AE55</f>
        <v>Moderado</v>
      </c>
      <c r="M55" s="489" t="str">
        <f>'Mapa Final'!AG55</f>
        <v>Moderado</v>
      </c>
      <c r="N55" s="486" t="str">
        <f>'Mapa Final'!AH55</f>
        <v>Reducir(mitigar)</v>
      </c>
      <c r="O55" s="477"/>
      <c r="P55" s="477"/>
      <c r="Q55" s="477"/>
      <c r="R55" s="477"/>
      <c r="S55" s="477"/>
      <c r="T55" s="477"/>
      <c r="U55" s="477"/>
    </row>
    <row r="56" spans="1:21" x14ac:dyDescent="0.25">
      <c r="A56" s="493"/>
      <c r="B56" s="481"/>
      <c r="C56" s="481"/>
      <c r="D56" s="481"/>
      <c r="E56" s="496"/>
      <c r="F56" s="496"/>
      <c r="G56" s="496"/>
      <c r="H56" s="499"/>
      <c r="I56" s="502"/>
      <c r="J56" s="484"/>
      <c r="K56" s="487"/>
      <c r="L56" s="487"/>
      <c r="M56" s="490"/>
      <c r="N56" s="487"/>
      <c r="O56" s="478"/>
      <c r="P56" s="478"/>
      <c r="Q56" s="478"/>
      <c r="R56" s="478"/>
      <c r="S56" s="478"/>
      <c r="T56" s="478"/>
      <c r="U56" s="478"/>
    </row>
    <row r="57" spans="1:21" x14ac:dyDescent="0.25">
      <c r="A57" s="493"/>
      <c r="B57" s="481"/>
      <c r="C57" s="481"/>
      <c r="D57" s="481"/>
      <c r="E57" s="496"/>
      <c r="F57" s="496"/>
      <c r="G57" s="496"/>
      <c r="H57" s="499"/>
      <c r="I57" s="502"/>
      <c r="J57" s="484"/>
      <c r="K57" s="487"/>
      <c r="L57" s="487"/>
      <c r="M57" s="490"/>
      <c r="N57" s="487"/>
      <c r="O57" s="478"/>
      <c r="P57" s="478"/>
      <c r="Q57" s="478"/>
      <c r="R57" s="478"/>
      <c r="S57" s="478"/>
      <c r="T57" s="478"/>
      <c r="U57" s="478"/>
    </row>
    <row r="58" spans="1:21" x14ac:dyDescent="0.25">
      <c r="A58" s="493"/>
      <c r="B58" s="481"/>
      <c r="C58" s="481"/>
      <c r="D58" s="481"/>
      <c r="E58" s="496"/>
      <c r="F58" s="496"/>
      <c r="G58" s="496"/>
      <c r="H58" s="499"/>
      <c r="I58" s="502"/>
      <c r="J58" s="484"/>
      <c r="K58" s="487"/>
      <c r="L58" s="487"/>
      <c r="M58" s="490"/>
      <c r="N58" s="487"/>
      <c r="O58" s="478"/>
      <c r="P58" s="478"/>
      <c r="Q58" s="478"/>
      <c r="R58" s="478"/>
      <c r="S58" s="478"/>
      <c r="T58" s="478"/>
      <c r="U58" s="478"/>
    </row>
    <row r="59" spans="1:21" ht="159.75" customHeight="1" thickBot="1" x14ac:dyDescent="0.3">
      <c r="A59" s="494"/>
      <c r="B59" s="482"/>
      <c r="C59" s="482"/>
      <c r="D59" s="482"/>
      <c r="E59" s="497"/>
      <c r="F59" s="497"/>
      <c r="G59" s="497"/>
      <c r="H59" s="500"/>
      <c r="I59" s="503"/>
      <c r="J59" s="485"/>
      <c r="K59" s="488"/>
      <c r="L59" s="488"/>
      <c r="M59" s="491"/>
      <c r="N59" s="488"/>
      <c r="O59" s="479"/>
      <c r="P59" s="479"/>
      <c r="Q59" s="479"/>
      <c r="R59" s="479"/>
      <c r="S59" s="479"/>
      <c r="T59" s="479"/>
      <c r="U59" s="479"/>
    </row>
  </sheetData>
  <mergeCells count="229">
    <mergeCell ref="S1:U3"/>
    <mergeCell ref="A4:C4"/>
    <mergeCell ref="D4:N4"/>
    <mergeCell ref="O4:Q4"/>
    <mergeCell ref="A5:C5"/>
    <mergeCell ref="D5:N5"/>
    <mergeCell ref="A6:C6"/>
    <mergeCell ref="D6:N6"/>
    <mergeCell ref="A7:F7"/>
    <mergeCell ref="H7:J7"/>
    <mergeCell ref="K7:M7"/>
    <mergeCell ref="N7:N8"/>
    <mergeCell ref="A1:C2"/>
    <mergeCell ref="D1:Q3"/>
    <mergeCell ref="O7:O8"/>
    <mergeCell ref="P7:R7"/>
    <mergeCell ref="S7:T7"/>
    <mergeCell ref="U7:U8"/>
    <mergeCell ref="A9:N9"/>
    <mergeCell ref="A10:A14"/>
    <mergeCell ref="B10:B14"/>
    <mergeCell ref="C10:C14"/>
    <mergeCell ref="D10:D14"/>
    <mergeCell ref="E10:E14"/>
    <mergeCell ref="L15:L19"/>
    <mergeCell ref="R10:R14"/>
    <mergeCell ref="S10:S14"/>
    <mergeCell ref="T10:T14"/>
    <mergeCell ref="U10:U14"/>
    <mergeCell ref="A15:A19"/>
    <mergeCell ref="B15:B19"/>
    <mergeCell ref="C15:C19"/>
    <mergeCell ref="D15:D19"/>
    <mergeCell ref="E15:E19"/>
    <mergeCell ref="F15:F19"/>
    <mergeCell ref="L10:L14"/>
    <mergeCell ref="M10:M14"/>
    <mergeCell ref="N10:N14"/>
    <mergeCell ref="O10:O14"/>
    <mergeCell ref="P10:P14"/>
    <mergeCell ref="Q10:Q14"/>
    <mergeCell ref="F10:F14"/>
    <mergeCell ref="G10:G14"/>
    <mergeCell ref="H10:H14"/>
    <mergeCell ref="I10:I14"/>
    <mergeCell ref="J10:J14"/>
    <mergeCell ref="K10:K14"/>
    <mergeCell ref="K20:K24"/>
    <mergeCell ref="L20:L24"/>
    <mergeCell ref="M20:M24"/>
    <mergeCell ref="S15:S19"/>
    <mergeCell ref="T15:T19"/>
    <mergeCell ref="U15:U19"/>
    <mergeCell ref="A20:A24"/>
    <mergeCell ref="B20:B24"/>
    <mergeCell ref="C20:C24"/>
    <mergeCell ref="D20:D24"/>
    <mergeCell ref="E20:E24"/>
    <mergeCell ref="F20:F24"/>
    <mergeCell ref="G20:G24"/>
    <mergeCell ref="M15:M19"/>
    <mergeCell ref="N15:N19"/>
    <mergeCell ref="O15:O19"/>
    <mergeCell ref="P15:P19"/>
    <mergeCell ref="Q15:Q19"/>
    <mergeCell ref="R15:R19"/>
    <mergeCell ref="G15:G19"/>
    <mergeCell ref="H15:H19"/>
    <mergeCell ref="I15:I19"/>
    <mergeCell ref="J15:J19"/>
    <mergeCell ref="K15:K19"/>
    <mergeCell ref="J25:J29"/>
    <mergeCell ref="K25:K29"/>
    <mergeCell ref="L25:L29"/>
    <mergeCell ref="M25:M29"/>
    <mergeCell ref="N25:N29"/>
    <mergeCell ref="T20:T24"/>
    <mergeCell ref="U20:U24"/>
    <mergeCell ref="A25:A29"/>
    <mergeCell ref="B25:B29"/>
    <mergeCell ref="C25:C29"/>
    <mergeCell ref="D25:D29"/>
    <mergeCell ref="E25:E29"/>
    <mergeCell ref="F25:F29"/>
    <mergeCell ref="G25:G29"/>
    <mergeCell ref="H25:H29"/>
    <mergeCell ref="N20:N24"/>
    <mergeCell ref="O20:O24"/>
    <mergeCell ref="P20:P24"/>
    <mergeCell ref="Q20:Q24"/>
    <mergeCell ref="R20:R24"/>
    <mergeCell ref="S20:S24"/>
    <mergeCell ref="H20:H24"/>
    <mergeCell ref="I20:I24"/>
    <mergeCell ref="J20:J24"/>
    <mergeCell ref="U30:U34"/>
    <mergeCell ref="J30:J34"/>
    <mergeCell ref="K30:K34"/>
    <mergeCell ref="L30:L34"/>
    <mergeCell ref="M30:M34"/>
    <mergeCell ref="N30:N34"/>
    <mergeCell ref="O30:O34"/>
    <mergeCell ref="U25:U29"/>
    <mergeCell ref="A30:A34"/>
    <mergeCell ref="B30:B34"/>
    <mergeCell ref="C30:C34"/>
    <mergeCell ref="D30:D34"/>
    <mergeCell ref="E30:E34"/>
    <mergeCell ref="F30:F34"/>
    <mergeCell ref="G30:G34"/>
    <mergeCell ref="H30:H34"/>
    <mergeCell ref="I30:I34"/>
    <mergeCell ref="O25:O29"/>
    <mergeCell ref="P25:P29"/>
    <mergeCell ref="Q25:Q29"/>
    <mergeCell ref="R25:R29"/>
    <mergeCell ref="S25:S29"/>
    <mergeCell ref="T25:T29"/>
    <mergeCell ref="I25:I29"/>
    <mergeCell ref="C35:C39"/>
    <mergeCell ref="D35:D39"/>
    <mergeCell ref="E35:E39"/>
    <mergeCell ref="F35:F39"/>
    <mergeCell ref="P30:P34"/>
    <mergeCell ref="Q30:Q34"/>
    <mergeCell ref="R30:R34"/>
    <mergeCell ref="S30:S34"/>
    <mergeCell ref="T30:T34"/>
    <mergeCell ref="S35:S39"/>
    <mergeCell ref="T35:T39"/>
    <mergeCell ref="U35:U39"/>
    <mergeCell ref="A40:A44"/>
    <mergeCell ref="B40:B44"/>
    <mergeCell ref="C40:C44"/>
    <mergeCell ref="D40:D44"/>
    <mergeCell ref="E40:E44"/>
    <mergeCell ref="F40:F44"/>
    <mergeCell ref="G40:G44"/>
    <mergeCell ref="M35:M39"/>
    <mergeCell ref="N35:N39"/>
    <mergeCell ref="O35:O39"/>
    <mergeCell ref="P35:P39"/>
    <mergeCell ref="Q35:Q39"/>
    <mergeCell ref="R35:R39"/>
    <mergeCell ref="G35:G39"/>
    <mergeCell ref="H35:H39"/>
    <mergeCell ref="I35:I39"/>
    <mergeCell ref="J35:J39"/>
    <mergeCell ref="K35:K39"/>
    <mergeCell ref="L35:L39"/>
    <mergeCell ref="A35:A39"/>
    <mergeCell ref="B35:B39"/>
    <mergeCell ref="T40:T44"/>
    <mergeCell ref="U40:U44"/>
    <mergeCell ref="A45:A49"/>
    <mergeCell ref="B45:B49"/>
    <mergeCell ref="C45:C49"/>
    <mergeCell ref="D45:D49"/>
    <mergeCell ref="E45:E49"/>
    <mergeCell ref="F45:F49"/>
    <mergeCell ref="G45:G49"/>
    <mergeCell ref="H45:H49"/>
    <mergeCell ref="N40:N44"/>
    <mergeCell ref="O40:O44"/>
    <mergeCell ref="P40:P44"/>
    <mergeCell ref="Q40:Q44"/>
    <mergeCell ref="R40:R44"/>
    <mergeCell ref="S40:S44"/>
    <mergeCell ref="H40:H44"/>
    <mergeCell ref="I40:I44"/>
    <mergeCell ref="J40:J44"/>
    <mergeCell ref="K40:K44"/>
    <mergeCell ref="L40:L44"/>
    <mergeCell ref="M40:M44"/>
    <mergeCell ref="U45:U49"/>
    <mergeCell ref="A50:A54"/>
    <mergeCell ref="B50:B54"/>
    <mergeCell ref="C50:C54"/>
    <mergeCell ref="D50:D54"/>
    <mergeCell ref="E50:E54"/>
    <mergeCell ref="F50:F54"/>
    <mergeCell ref="G50:G54"/>
    <mergeCell ref="H50:H54"/>
    <mergeCell ref="I50:I54"/>
    <mergeCell ref="O45:O49"/>
    <mergeCell ref="P45:P49"/>
    <mergeCell ref="Q45:Q49"/>
    <mergeCell ref="R45:R49"/>
    <mergeCell ref="S45:S49"/>
    <mergeCell ref="T45:T49"/>
    <mergeCell ref="I45:I49"/>
    <mergeCell ref="J45:J49"/>
    <mergeCell ref="K45:K49"/>
    <mergeCell ref="L45:L49"/>
    <mergeCell ref="M45:M49"/>
    <mergeCell ref="N45:N49"/>
    <mergeCell ref="P50:P54"/>
    <mergeCell ref="Q50:Q54"/>
    <mergeCell ref="R50:R54"/>
    <mergeCell ref="S50:S54"/>
    <mergeCell ref="T50:T54"/>
    <mergeCell ref="U50:U54"/>
    <mergeCell ref="J50:J54"/>
    <mergeCell ref="K50:K54"/>
    <mergeCell ref="L50:L54"/>
    <mergeCell ref="M50:M54"/>
    <mergeCell ref="N50:N54"/>
    <mergeCell ref="O50:O54"/>
    <mergeCell ref="G55:G59"/>
    <mergeCell ref="H55:H59"/>
    <mergeCell ref="I55:I59"/>
    <mergeCell ref="J55:J59"/>
    <mergeCell ref="K55:K59"/>
    <mergeCell ref="L55:L59"/>
    <mergeCell ref="A55:A59"/>
    <mergeCell ref="B55:B59"/>
    <mergeCell ref="C55:C59"/>
    <mergeCell ref="D55:D59"/>
    <mergeCell ref="E55:E59"/>
    <mergeCell ref="F55:F59"/>
    <mergeCell ref="S55:S59"/>
    <mergeCell ref="T55:T59"/>
    <mergeCell ref="U55:U59"/>
    <mergeCell ref="M55:M59"/>
    <mergeCell ref="N55:N59"/>
    <mergeCell ref="O55:O59"/>
    <mergeCell ref="P55:P59"/>
    <mergeCell ref="Q55:Q59"/>
    <mergeCell ref="R55:R59"/>
  </mergeCells>
  <conditionalFormatting sqref="D8:G8 H7 H60:J1048576 A7:B7">
    <cfRule type="containsText" dxfId="697" priority="713" operator="containsText" text="3- Moderado">
      <formula>NOT(ISERROR(SEARCH("3- Moderado",A7)))</formula>
    </cfRule>
    <cfRule type="containsText" dxfId="696" priority="714" operator="containsText" text="6- Moderado">
      <formula>NOT(ISERROR(SEARCH("6- Moderado",A7)))</formula>
    </cfRule>
    <cfRule type="containsText" dxfId="695" priority="715" operator="containsText" text="4- Moderado">
      <formula>NOT(ISERROR(SEARCH("4- Moderado",A7)))</formula>
    </cfRule>
    <cfRule type="containsText" dxfId="694" priority="716" operator="containsText" text="3- Bajo">
      <formula>NOT(ISERROR(SEARCH("3- Bajo",A7)))</formula>
    </cfRule>
    <cfRule type="containsText" dxfId="693" priority="717" operator="containsText" text="4- Bajo">
      <formula>NOT(ISERROR(SEARCH("4- Bajo",A7)))</formula>
    </cfRule>
    <cfRule type="containsText" dxfId="692" priority="718" operator="containsText" text="1- Bajo">
      <formula>NOT(ISERROR(SEARCH("1- Bajo",A7)))</formula>
    </cfRule>
  </conditionalFormatting>
  <conditionalFormatting sqref="H8:J8">
    <cfRule type="containsText" dxfId="691" priority="706" operator="containsText" text="3- Moderado">
      <formula>NOT(ISERROR(SEARCH("3- Moderado",H8)))</formula>
    </cfRule>
    <cfRule type="containsText" dxfId="690" priority="707" operator="containsText" text="6- Moderado">
      <formula>NOT(ISERROR(SEARCH("6- Moderado",H8)))</formula>
    </cfRule>
    <cfRule type="containsText" dxfId="689" priority="708" operator="containsText" text="4- Moderado">
      <formula>NOT(ISERROR(SEARCH("4- Moderado",H8)))</formula>
    </cfRule>
    <cfRule type="containsText" dxfId="688" priority="709" operator="containsText" text="3- Bajo">
      <formula>NOT(ISERROR(SEARCH("3- Bajo",H8)))</formula>
    </cfRule>
    <cfRule type="containsText" dxfId="687" priority="710" operator="containsText" text="4- Bajo">
      <formula>NOT(ISERROR(SEARCH("4- Bajo",H8)))</formula>
    </cfRule>
    <cfRule type="containsText" dxfId="686" priority="712" operator="containsText" text="1- Bajo">
      <formula>NOT(ISERROR(SEARCH("1- Bajo",H8)))</formula>
    </cfRule>
  </conditionalFormatting>
  <conditionalFormatting sqref="J8 J60:J1048576">
    <cfRule type="containsText" dxfId="685" priority="695" operator="containsText" text="25- Extremo">
      <formula>NOT(ISERROR(SEARCH("25- Extremo",J8)))</formula>
    </cfRule>
    <cfRule type="containsText" dxfId="684" priority="696" operator="containsText" text="20- Extremo">
      <formula>NOT(ISERROR(SEARCH("20- Extremo",J8)))</formula>
    </cfRule>
    <cfRule type="containsText" dxfId="683" priority="697" operator="containsText" text="15- Extremo">
      <formula>NOT(ISERROR(SEARCH("15- Extremo",J8)))</formula>
    </cfRule>
    <cfRule type="containsText" dxfId="682" priority="698" operator="containsText" text="10- Extremo">
      <formula>NOT(ISERROR(SEARCH("10- Extremo",J8)))</formula>
    </cfRule>
    <cfRule type="containsText" dxfId="681" priority="699" operator="containsText" text="5- Extremo">
      <formula>NOT(ISERROR(SEARCH("5- Extremo",J8)))</formula>
    </cfRule>
    <cfRule type="containsText" dxfId="680" priority="700" operator="containsText" text="12- Alto">
      <formula>NOT(ISERROR(SEARCH("12- Alto",J8)))</formula>
    </cfRule>
    <cfRule type="containsText" dxfId="679" priority="701" operator="containsText" text="10- Alto">
      <formula>NOT(ISERROR(SEARCH("10- Alto",J8)))</formula>
    </cfRule>
    <cfRule type="containsText" dxfId="678" priority="702" operator="containsText" text="9- Alto">
      <formula>NOT(ISERROR(SEARCH("9- Alto",J8)))</formula>
    </cfRule>
    <cfRule type="containsText" dxfId="677" priority="703" operator="containsText" text="8- Alto">
      <formula>NOT(ISERROR(SEARCH("8- Alto",J8)))</formula>
    </cfRule>
    <cfRule type="containsText" dxfId="676" priority="704" operator="containsText" text="5- Alto">
      <formula>NOT(ISERROR(SEARCH("5- Alto",J8)))</formula>
    </cfRule>
    <cfRule type="containsText" dxfId="675" priority="705" operator="containsText" text="4- Alto">
      <formula>NOT(ISERROR(SEARCH("4- Alto",J8)))</formula>
    </cfRule>
    <cfRule type="containsText" dxfId="674" priority="711" operator="containsText" text="2- Bajo">
      <formula>NOT(ISERROR(SEARCH("2- Bajo",J8)))</formula>
    </cfRule>
  </conditionalFormatting>
  <conditionalFormatting sqref="K10:L10">
    <cfRule type="containsText" dxfId="673" priority="689" operator="containsText" text="3- Moderado">
      <formula>NOT(ISERROR(SEARCH("3- Moderado",K10)))</formula>
    </cfRule>
    <cfRule type="containsText" dxfId="672" priority="690" operator="containsText" text="6- Moderado">
      <formula>NOT(ISERROR(SEARCH("6- Moderado",K10)))</formula>
    </cfRule>
    <cfRule type="containsText" dxfId="671" priority="691" operator="containsText" text="4- Moderado">
      <formula>NOT(ISERROR(SEARCH("4- Moderado",K10)))</formula>
    </cfRule>
    <cfRule type="containsText" dxfId="670" priority="692" operator="containsText" text="3- Bajo">
      <formula>NOT(ISERROR(SEARCH("3- Bajo",K10)))</formula>
    </cfRule>
    <cfRule type="containsText" dxfId="669" priority="693" operator="containsText" text="4- Bajo">
      <formula>NOT(ISERROR(SEARCH("4- Bajo",K10)))</formula>
    </cfRule>
    <cfRule type="containsText" dxfId="668" priority="694" operator="containsText" text="1- Bajo">
      <formula>NOT(ISERROR(SEARCH("1- Bajo",K10)))</formula>
    </cfRule>
  </conditionalFormatting>
  <conditionalFormatting sqref="H10:I10">
    <cfRule type="containsText" dxfId="667" priority="683" operator="containsText" text="3- Moderado">
      <formula>NOT(ISERROR(SEARCH("3- Moderado",H10)))</formula>
    </cfRule>
    <cfRule type="containsText" dxfId="666" priority="684" operator="containsText" text="6- Moderado">
      <formula>NOT(ISERROR(SEARCH("6- Moderado",H10)))</formula>
    </cfRule>
    <cfRule type="containsText" dxfId="665" priority="685" operator="containsText" text="4- Moderado">
      <formula>NOT(ISERROR(SEARCH("4- Moderado",H10)))</formula>
    </cfRule>
    <cfRule type="containsText" dxfId="664" priority="686" operator="containsText" text="3- Bajo">
      <formula>NOT(ISERROR(SEARCH("3- Bajo",H10)))</formula>
    </cfRule>
    <cfRule type="containsText" dxfId="663" priority="687" operator="containsText" text="4- Bajo">
      <formula>NOT(ISERROR(SEARCH("4- Bajo",H10)))</formula>
    </cfRule>
    <cfRule type="containsText" dxfId="662" priority="688" operator="containsText" text="1- Bajo">
      <formula>NOT(ISERROR(SEARCH("1- Bajo",H10)))</formula>
    </cfRule>
  </conditionalFormatting>
  <conditionalFormatting sqref="A10 C10:E10">
    <cfRule type="containsText" dxfId="661" priority="677" operator="containsText" text="3- Moderado">
      <formula>NOT(ISERROR(SEARCH("3- Moderado",A10)))</formula>
    </cfRule>
    <cfRule type="containsText" dxfId="660" priority="678" operator="containsText" text="6- Moderado">
      <formula>NOT(ISERROR(SEARCH("6- Moderado",A10)))</formula>
    </cfRule>
    <cfRule type="containsText" dxfId="659" priority="679" operator="containsText" text="4- Moderado">
      <formula>NOT(ISERROR(SEARCH("4- Moderado",A10)))</formula>
    </cfRule>
    <cfRule type="containsText" dxfId="658" priority="680" operator="containsText" text="3- Bajo">
      <formula>NOT(ISERROR(SEARCH("3- Bajo",A10)))</formula>
    </cfRule>
    <cfRule type="containsText" dxfId="657" priority="681" operator="containsText" text="4- Bajo">
      <formula>NOT(ISERROR(SEARCH("4- Bajo",A10)))</formula>
    </cfRule>
    <cfRule type="containsText" dxfId="656" priority="682" operator="containsText" text="1- Bajo">
      <formula>NOT(ISERROR(SEARCH("1- Bajo",A10)))</formula>
    </cfRule>
  </conditionalFormatting>
  <conditionalFormatting sqref="F10:G10">
    <cfRule type="containsText" dxfId="655" priority="671" operator="containsText" text="3- Moderado">
      <formula>NOT(ISERROR(SEARCH("3- Moderado",F10)))</formula>
    </cfRule>
    <cfRule type="containsText" dxfId="654" priority="672" operator="containsText" text="6- Moderado">
      <formula>NOT(ISERROR(SEARCH("6- Moderado",F10)))</formula>
    </cfRule>
    <cfRule type="containsText" dxfId="653" priority="673" operator="containsText" text="4- Moderado">
      <formula>NOT(ISERROR(SEARCH("4- Moderado",F10)))</formula>
    </cfRule>
    <cfRule type="containsText" dxfId="652" priority="674" operator="containsText" text="3- Bajo">
      <formula>NOT(ISERROR(SEARCH("3- Bajo",F10)))</formula>
    </cfRule>
    <cfRule type="containsText" dxfId="651" priority="675" operator="containsText" text="4- Bajo">
      <formula>NOT(ISERROR(SEARCH("4- Bajo",F10)))</formula>
    </cfRule>
    <cfRule type="containsText" dxfId="650" priority="676" operator="containsText" text="1- Bajo">
      <formula>NOT(ISERROR(SEARCH("1- Bajo",F10)))</formula>
    </cfRule>
  </conditionalFormatting>
  <conditionalFormatting sqref="K8">
    <cfRule type="containsText" dxfId="649" priority="665" operator="containsText" text="3- Moderado">
      <formula>NOT(ISERROR(SEARCH("3- Moderado",K8)))</formula>
    </cfRule>
    <cfRule type="containsText" dxfId="648" priority="666" operator="containsText" text="6- Moderado">
      <formula>NOT(ISERROR(SEARCH("6- Moderado",K8)))</formula>
    </cfRule>
    <cfRule type="containsText" dxfId="647" priority="667" operator="containsText" text="4- Moderado">
      <formula>NOT(ISERROR(SEARCH("4- Moderado",K8)))</formula>
    </cfRule>
    <cfRule type="containsText" dxfId="646" priority="668" operator="containsText" text="3- Bajo">
      <formula>NOT(ISERROR(SEARCH("3- Bajo",K8)))</formula>
    </cfRule>
    <cfRule type="containsText" dxfId="645" priority="669" operator="containsText" text="4- Bajo">
      <formula>NOT(ISERROR(SEARCH("4- Bajo",K8)))</formula>
    </cfRule>
    <cfRule type="containsText" dxfId="644" priority="670" operator="containsText" text="1- Bajo">
      <formula>NOT(ISERROR(SEARCH("1- Bajo",K8)))</formula>
    </cfRule>
  </conditionalFormatting>
  <conditionalFormatting sqref="L8">
    <cfRule type="containsText" dxfId="643" priority="659" operator="containsText" text="3- Moderado">
      <formula>NOT(ISERROR(SEARCH("3- Moderado",L8)))</formula>
    </cfRule>
    <cfRule type="containsText" dxfId="642" priority="660" operator="containsText" text="6- Moderado">
      <formula>NOT(ISERROR(SEARCH("6- Moderado",L8)))</formula>
    </cfRule>
    <cfRule type="containsText" dxfId="641" priority="661" operator="containsText" text="4- Moderado">
      <formula>NOT(ISERROR(SEARCH("4- Moderado",L8)))</formula>
    </cfRule>
    <cfRule type="containsText" dxfId="640" priority="662" operator="containsText" text="3- Bajo">
      <formula>NOT(ISERROR(SEARCH("3- Bajo",L8)))</formula>
    </cfRule>
    <cfRule type="containsText" dxfId="639" priority="663" operator="containsText" text="4- Bajo">
      <formula>NOT(ISERROR(SEARCH("4- Bajo",L8)))</formula>
    </cfRule>
    <cfRule type="containsText" dxfId="638" priority="664" operator="containsText" text="1- Bajo">
      <formula>NOT(ISERROR(SEARCH("1- Bajo",L8)))</formula>
    </cfRule>
  </conditionalFormatting>
  <conditionalFormatting sqref="M8">
    <cfRule type="containsText" dxfId="637" priority="653" operator="containsText" text="3- Moderado">
      <formula>NOT(ISERROR(SEARCH("3- Moderado",M8)))</formula>
    </cfRule>
    <cfRule type="containsText" dxfId="636" priority="654" operator="containsText" text="6- Moderado">
      <formula>NOT(ISERROR(SEARCH("6- Moderado",M8)))</formula>
    </cfRule>
    <cfRule type="containsText" dxfId="635" priority="655" operator="containsText" text="4- Moderado">
      <formula>NOT(ISERROR(SEARCH("4- Moderado",M8)))</formula>
    </cfRule>
    <cfRule type="containsText" dxfId="634" priority="656" operator="containsText" text="3- Bajo">
      <formula>NOT(ISERROR(SEARCH("3- Bajo",M8)))</formula>
    </cfRule>
    <cfRule type="containsText" dxfId="633" priority="657" operator="containsText" text="4- Bajo">
      <formula>NOT(ISERROR(SEARCH("4- Bajo",M8)))</formula>
    </cfRule>
    <cfRule type="containsText" dxfId="632" priority="658" operator="containsText" text="1- Bajo">
      <formula>NOT(ISERROR(SEARCH("1- Bajo",M8)))</formula>
    </cfRule>
  </conditionalFormatting>
  <conditionalFormatting sqref="J10:J14">
    <cfRule type="containsText" dxfId="631" priority="648" operator="containsText" text="Bajo">
      <formula>NOT(ISERROR(SEARCH("Bajo",J10)))</formula>
    </cfRule>
    <cfRule type="containsText" dxfId="630" priority="649" operator="containsText" text="Moderado">
      <formula>NOT(ISERROR(SEARCH("Moderado",J10)))</formula>
    </cfRule>
    <cfRule type="containsText" dxfId="629" priority="650" operator="containsText" text="Alto">
      <formula>NOT(ISERROR(SEARCH("Alto",J10)))</formula>
    </cfRule>
    <cfRule type="containsText" dxfId="628" priority="651" operator="containsText" text="Extremo">
      <formula>NOT(ISERROR(SEARCH("Extremo",J10)))</formula>
    </cfRule>
    <cfRule type="colorScale" priority="652">
      <colorScale>
        <cfvo type="min"/>
        <cfvo type="max"/>
        <color rgb="FFFF7128"/>
        <color rgb="FFFFEF9C"/>
      </colorScale>
    </cfRule>
  </conditionalFormatting>
  <conditionalFormatting sqref="M10:M14">
    <cfRule type="containsText" dxfId="627" priority="623" operator="containsText" text="Moderado">
      <formula>NOT(ISERROR(SEARCH("Moderado",M10)))</formula>
    </cfRule>
    <cfRule type="containsText" dxfId="626" priority="643" operator="containsText" text="Bajo">
      <formula>NOT(ISERROR(SEARCH("Bajo",M10)))</formula>
    </cfRule>
    <cfRule type="containsText" dxfId="625" priority="644" operator="containsText" text="Moderado">
      <formula>NOT(ISERROR(SEARCH("Moderado",M10)))</formula>
    </cfRule>
    <cfRule type="containsText" dxfId="624" priority="645" operator="containsText" text="Alto">
      <formula>NOT(ISERROR(SEARCH("Alto",M10)))</formula>
    </cfRule>
    <cfRule type="containsText" dxfId="623" priority="646" operator="containsText" text="Extremo">
      <formula>NOT(ISERROR(SEARCH("Extremo",M10)))</formula>
    </cfRule>
    <cfRule type="colorScale" priority="647">
      <colorScale>
        <cfvo type="min"/>
        <cfvo type="max"/>
        <color rgb="FFFF7128"/>
        <color rgb="FFFFEF9C"/>
      </colorScale>
    </cfRule>
  </conditionalFormatting>
  <conditionalFormatting sqref="N10">
    <cfRule type="containsText" dxfId="622" priority="637" operator="containsText" text="3- Moderado">
      <formula>NOT(ISERROR(SEARCH("3- Moderado",N10)))</formula>
    </cfRule>
    <cfRule type="containsText" dxfId="621" priority="638" operator="containsText" text="6- Moderado">
      <formula>NOT(ISERROR(SEARCH("6- Moderado",N10)))</formula>
    </cfRule>
    <cfRule type="containsText" dxfId="620" priority="639" operator="containsText" text="4- Moderado">
      <formula>NOT(ISERROR(SEARCH("4- Moderado",N10)))</formula>
    </cfRule>
    <cfRule type="containsText" dxfId="619" priority="640" operator="containsText" text="3- Bajo">
      <formula>NOT(ISERROR(SEARCH("3- Bajo",N10)))</formula>
    </cfRule>
    <cfRule type="containsText" dxfId="618" priority="641" operator="containsText" text="4- Bajo">
      <formula>NOT(ISERROR(SEARCH("4- Bajo",N10)))</formula>
    </cfRule>
    <cfRule type="containsText" dxfId="617" priority="642" operator="containsText" text="1- Bajo">
      <formula>NOT(ISERROR(SEARCH("1- Bajo",N10)))</formula>
    </cfRule>
  </conditionalFormatting>
  <conditionalFormatting sqref="H10:H14">
    <cfRule type="containsText" dxfId="616" priority="624" operator="containsText" text="Muy Alta">
      <formula>NOT(ISERROR(SEARCH("Muy Alta",H10)))</formula>
    </cfRule>
    <cfRule type="containsText" dxfId="615" priority="625" operator="containsText" text="Alta">
      <formula>NOT(ISERROR(SEARCH("Alta",H10)))</formula>
    </cfRule>
    <cfRule type="containsText" dxfId="614" priority="626" operator="containsText" text="Muy Alta">
      <formula>NOT(ISERROR(SEARCH("Muy Alta",H10)))</formula>
    </cfRule>
    <cfRule type="containsText" dxfId="613" priority="631" operator="containsText" text="Muy Baja">
      <formula>NOT(ISERROR(SEARCH("Muy Baja",H10)))</formula>
    </cfRule>
    <cfRule type="containsText" dxfId="612" priority="632" operator="containsText" text="Baja">
      <formula>NOT(ISERROR(SEARCH("Baja",H10)))</formula>
    </cfRule>
    <cfRule type="containsText" dxfId="611" priority="633" operator="containsText" text="Media">
      <formula>NOT(ISERROR(SEARCH("Media",H10)))</formula>
    </cfRule>
    <cfRule type="containsText" dxfId="610" priority="634" operator="containsText" text="Alta">
      <formula>NOT(ISERROR(SEARCH("Alta",H10)))</formula>
    </cfRule>
    <cfRule type="containsText" dxfId="609" priority="636" operator="containsText" text="Muy Alta">
      <formula>NOT(ISERROR(SEARCH("Muy Alta",H10)))</formula>
    </cfRule>
  </conditionalFormatting>
  <conditionalFormatting sqref="I10:I14">
    <cfRule type="containsText" dxfId="608" priority="627" operator="containsText" text="Catastrófico">
      <formula>NOT(ISERROR(SEARCH("Catastrófico",I10)))</formula>
    </cfRule>
    <cfRule type="containsText" dxfId="607" priority="628" operator="containsText" text="Mayor">
      <formula>NOT(ISERROR(SEARCH("Mayor",I10)))</formula>
    </cfRule>
    <cfRule type="containsText" dxfId="606" priority="629" operator="containsText" text="Menor">
      <formula>NOT(ISERROR(SEARCH("Menor",I10)))</formula>
    </cfRule>
    <cfRule type="containsText" dxfId="605" priority="630" operator="containsText" text="Leve">
      <formula>NOT(ISERROR(SEARCH("Leve",I10)))</formula>
    </cfRule>
    <cfRule type="containsText" dxfId="604" priority="635" operator="containsText" text="Moderado">
      <formula>NOT(ISERROR(SEARCH("Moderado",I10)))</formula>
    </cfRule>
  </conditionalFormatting>
  <conditionalFormatting sqref="K10:K14">
    <cfRule type="containsText" dxfId="603" priority="622" operator="containsText" text="Media">
      <formula>NOT(ISERROR(SEARCH("Media",K10)))</formula>
    </cfRule>
  </conditionalFormatting>
  <conditionalFormatting sqref="L10:L14">
    <cfRule type="containsText" dxfId="602" priority="621" operator="containsText" text="Moderado">
      <formula>NOT(ISERROR(SEARCH("Moderado",L10)))</formula>
    </cfRule>
  </conditionalFormatting>
  <conditionalFormatting sqref="J10:J14">
    <cfRule type="containsText" dxfId="601" priority="620" operator="containsText" text="Moderado">
      <formula>NOT(ISERROR(SEARCH("Moderado",J10)))</formula>
    </cfRule>
  </conditionalFormatting>
  <conditionalFormatting sqref="J10:J14">
    <cfRule type="containsText" dxfId="600" priority="618" operator="containsText" text="Bajo">
      <formula>NOT(ISERROR(SEARCH("Bajo",J10)))</formula>
    </cfRule>
    <cfRule type="containsText" dxfId="599" priority="619" operator="containsText" text="Extremo">
      <formula>NOT(ISERROR(SEARCH("Extremo",J10)))</formula>
    </cfRule>
  </conditionalFormatting>
  <conditionalFormatting sqref="K10:K14">
    <cfRule type="containsText" dxfId="598" priority="616" operator="containsText" text="Baja">
      <formula>NOT(ISERROR(SEARCH("Baja",K10)))</formula>
    </cfRule>
    <cfRule type="containsText" dxfId="597" priority="617" operator="containsText" text="Muy Baja">
      <formula>NOT(ISERROR(SEARCH("Muy Baja",K10)))</formula>
    </cfRule>
  </conditionalFormatting>
  <conditionalFormatting sqref="K10:K14">
    <cfRule type="containsText" dxfId="596" priority="614" operator="containsText" text="Muy Alta">
      <formula>NOT(ISERROR(SEARCH("Muy Alta",K10)))</formula>
    </cfRule>
    <cfRule type="containsText" dxfId="595" priority="615" operator="containsText" text="Alta">
      <formula>NOT(ISERROR(SEARCH("Alta",K10)))</formula>
    </cfRule>
  </conditionalFormatting>
  <conditionalFormatting sqref="L10:L14">
    <cfRule type="containsText" dxfId="594" priority="610" operator="containsText" text="Catastrófico">
      <formula>NOT(ISERROR(SEARCH("Catastrófico",L10)))</formula>
    </cfRule>
    <cfRule type="containsText" dxfId="593" priority="611" operator="containsText" text="Mayor">
      <formula>NOT(ISERROR(SEARCH("Mayor",L10)))</formula>
    </cfRule>
    <cfRule type="containsText" dxfId="592" priority="612" operator="containsText" text="Menor">
      <formula>NOT(ISERROR(SEARCH("Menor",L10)))</formula>
    </cfRule>
    <cfRule type="containsText" dxfId="591" priority="613" operator="containsText" text="Leve">
      <formula>NOT(ISERROR(SEARCH("Leve",L10)))</formula>
    </cfRule>
  </conditionalFormatting>
  <conditionalFormatting sqref="K15:L15">
    <cfRule type="containsText" dxfId="590" priority="604" operator="containsText" text="3- Moderado">
      <formula>NOT(ISERROR(SEARCH("3- Moderado",K15)))</formula>
    </cfRule>
    <cfRule type="containsText" dxfId="589" priority="605" operator="containsText" text="6- Moderado">
      <formula>NOT(ISERROR(SEARCH("6- Moderado",K15)))</formula>
    </cfRule>
    <cfRule type="containsText" dxfId="588" priority="606" operator="containsText" text="4- Moderado">
      <formula>NOT(ISERROR(SEARCH("4- Moderado",K15)))</formula>
    </cfRule>
    <cfRule type="containsText" dxfId="587" priority="607" operator="containsText" text="3- Bajo">
      <formula>NOT(ISERROR(SEARCH("3- Bajo",K15)))</formula>
    </cfRule>
    <cfRule type="containsText" dxfId="586" priority="608" operator="containsText" text="4- Bajo">
      <formula>NOT(ISERROR(SEARCH("4- Bajo",K15)))</formula>
    </cfRule>
    <cfRule type="containsText" dxfId="585" priority="609" operator="containsText" text="1- Bajo">
      <formula>NOT(ISERROR(SEARCH("1- Bajo",K15)))</formula>
    </cfRule>
  </conditionalFormatting>
  <conditionalFormatting sqref="H15:I15">
    <cfRule type="containsText" dxfId="584" priority="598" operator="containsText" text="3- Moderado">
      <formula>NOT(ISERROR(SEARCH("3- Moderado",H15)))</formula>
    </cfRule>
    <cfRule type="containsText" dxfId="583" priority="599" operator="containsText" text="6- Moderado">
      <formula>NOT(ISERROR(SEARCH("6- Moderado",H15)))</formula>
    </cfRule>
    <cfRule type="containsText" dxfId="582" priority="600" operator="containsText" text="4- Moderado">
      <formula>NOT(ISERROR(SEARCH("4- Moderado",H15)))</formula>
    </cfRule>
    <cfRule type="containsText" dxfId="581" priority="601" operator="containsText" text="3- Bajo">
      <formula>NOT(ISERROR(SEARCH("3- Bajo",H15)))</formula>
    </cfRule>
    <cfRule type="containsText" dxfId="580" priority="602" operator="containsText" text="4- Bajo">
      <formula>NOT(ISERROR(SEARCH("4- Bajo",H15)))</formula>
    </cfRule>
    <cfRule type="containsText" dxfId="579" priority="603" operator="containsText" text="1- Bajo">
      <formula>NOT(ISERROR(SEARCH("1- Bajo",H15)))</formula>
    </cfRule>
  </conditionalFormatting>
  <conditionalFormatting sqref="A15 C15:E15">
    <cfRule type="containsText" dxfId="578" priority="592" operator="containsText" text="3- Moderado">
      <formula>NOT(ISERROR(SEARCH("3- Moderado",A15)))</formula>
    </cfRule>
    <cfRule type="containsText" dxfId="577" priority="593" operator="containsText" text="6- Moderado">
      <formula>NOT(ISERROR(SEARCH("6- Moderado",A15)))</formula>
    </cfRule>
    <cfRule type="containsText" dxfId="576" priority="594" operator="containsText" text="4- Moderado">
      <formula>NOT(ISERROR(SEARCH("4- Moderado",A15)))</formula>
    </cfRule>
    <cfRule type="containsText" dxfId="575" priority="595" operator="containsText" text="3- Bajo">
      <formula>NOT(ISERROR(SEARCH("3- Bajo",A15)))</formula>
    </cfRule>
    <cfRule type="containsText" dxfId="574" priority="596" operator="containsText" text="4- Bajo">
      <formula>NOT(ISERROR(SEARCH("4- Bajo",A15)))</formula>
    </cfRule>
    <cfRule type="containsText" dxfId="573" priority="597" operator="containsText" text="1- Bajo">
      <formula>NOT(ISERROR(SEARCH("1- Bajo",A15)))</formula>
    </cfRule>
  </conditionalFormatting>
  <conditionalFormatting sqref="F15:G15">
    <cfRule type="containsText" dxfId="572" priority="586" operator="containsText" text="3- Moderado">
      <formula>NOT(ISERROR(SEARCH("3- Moderado",F15)))</formula>
    </cfRule>
    <cfRule type="containsText" dxfId="571" priority="587" operator="containsText" text="6- Moderado">
      <formula>NOT(ISERROR(SEARCH("6- Moderado",F15)))</formula>
    </cfRule>
    <cfRule type="containsText" dxfId="570" priority="588" operator="containsText" text="4- Moderado">
      <formula>NOT(ISERROR(SEARCH("4- Moderado",F15)))</formula>
    </cfRule>
    <cfRule type="containsText" dxfId="569" priority="589" operator="containsText" text="3- Bajo">
      <formula>NOT(ISERROR(SEARCH("3- Bajo",F15)))</formula>
    </cfRule>
    <cfRule type="containsText" dxfId="568" priority="590" operator="containsText" text="4- Bajo">
      <formula>NOT(ISERROR(SEARCH("4- Bajo",F15)))</formula>
    </cfRule>
    <cfRule type="containsText" dxfId="567" priority="591" operator="containsText" text="1- Bajo">
      <formula>NOT(ISERROR(SEARCH("1- Bajo",F15)))</formula>
    </cfRule>
  </conditionalFormatting>
  <conditionalFormatting sqref="J15:J19">
    <cfRule type="containsText" dxfId="566" priority="581" operator="containsText" text="Bajo">
      <formula>NOT(ISERROR(SEARCH("Bajo",J15)))</formula>
    </cfRule>
    <cfRule type="containsText" dxfId="565" priority="582" operator="containsText" text="Moderado">
      <formula>NOT(ISERROR(SEARCH("Moderado",J15)))</formula>
    </cfRule>
    <cfRule type="containsText" dxfId="564" priority="583" operator="containsText" text="Alto">
      <formula>NOT(ISERROR(SEARCH("Alto",J15)))</formula>
    </cfRule>
    <cfRule type="containsText" dxfId="563" priority="584" operator="containsText" text="Extremo">
      <formula>NOT(ISERROR(SEARCH("Extremo",J15)))</formula>
    </cfRule>
    <cfRule type="colorScale" priority="585">
      <colorScale>
        <cfvo type="min"/>
        <cfvo type="max"/>
        <color rgb="FFFF7128"/>
        <color rgb="FFFFEF9C"/>
      </colorScale>
    </cfRule>
  </conditionalFormatting>
  <conditionalFormatting sqref="M15:M19">
    <cfRule type="containsText" dxfId="562" priority="556" operator="containsText" text="Moderado">
      <formula>NOT(ISERROR(SEARCH("Moderado",M15)))</formula>
    </cfRule>
    <cfRule type="containsText" dxfId="561" priority="576" operator="containsText" text="Bajo">
      <formula>NOT(ISERROR(SEARCH("Bajo",M15)))</formula>
    </cfRule>
    <cfRule type="containsText" dxfId="560" priority="577" operator="containsText" text="Moderado">
      <formula>NOT(ISERROR(SEARCH("Moderado",M15)))</formula>
    </cfRule>
    <cfRule type="containsText" dxfId="559" priority="578" operator="containsText" text="Alto">
      <formula>NOT(ISERROR(SEARCH("Alto",M15)))</formula>
    </cfRule>
    <cfRule type="containsText" dxfId="558" priority="579" operator="containsText" text="Extremo">
      <formula>NOT(ISERROR(SEARCH("Extremo",M15)))</formula>
    </cfRule>
    <cfRule type="colorScale" priority="580">
      <colorScale>
        <cfvo type="min"/>
        <cfvo type="max"/>
        <color rgb="FFFF7128"/>
        <color rgb="FFFFEF9C"/>
      </colorScale>
    </cfRule>
  </conditionalFormatting>
  <conditionalFormatting sqref="N15">
    <cfRule type="containsText" dxfId="557" priority="570" operator="containsText" text="3- Moderado">
      <formula>NOT(ISERROR(SEARCH("3- Moderado",N15)))</formula>
    </cfRule>
    <cfRule type="containsText" dxfId="556" priority="571" operator="containsText" text="6- Moderado">
      <formula>NOT(ISERROR(SEARCH("6- Moderado",N15)))</formula>
    </cfRule>
    <cfRule type="containsText" dxfId="555" priority="572" operator="containsText" text="4- Moderado">
      <formula>NOT(ISERROR(SEARCH("4- Moderado",N15)))</formula>
    </cfRule>
    <cfRule type="containsText" dxfId="554" priority="573" operator="containsText" text="3- Bajo">
      <formula>NOT(ISERROR(SEARCH("3- Bajo",N15)))</formula>
    </cfRule>
    <cfRule type="containsText" dxfId="553" priority="574" operator="containsText" text="4- Bajo">
      <formula>NOT(ISERROR(SEARCH("4- Bajo",N15)))</formula>
    </cfRule>
    <cfRule type="containsText" dxfId="552" priority="575" operator="containsText" text="1- Bajo">
      <formula>NOT(ISERROR(SEARCH("1- Bajo",N15)))</formula>
    </cfRule>
  </conditionalFormatting>
  <conditionalFormatting sqref="H15:H19">
    <cfRule type="containsText" dxfId="551" priority="557" operator="containsText" text="Muy Alta">
      <formula>NOT(ISERROR(SEARCH("Muy Alta",H15)))</formula>
    </cfRule>
    <cfRule type="containsText" dxfId="550" priority="558" operator="containsText" text="Alta">
      <formula>NOT(ISERROR(SEARCH("Alta",H15)))</formula>
    </cfRule>
    <cfRule type="containsText" dxfId="549" priority="559" operator="containsText" text="Muy Alta">
      <formula>NOT(ISERROR(SEARCH("Muy Alta",H15)))</formula>
    </cfRule>
    <cfRule type="containsText" dxfId="548" priority="564" operator="containsText" text="Muy Baja">
      <formula>NOT(ISERROR(SEARCH("Muy Baja",H15)))</formula>
    </cfRule>
    <cfRule type="containsText" dxfId="547" priority="565" operator="containsText" text="Baja">
      <formula>NOT(ISERROR(SEARCH("Baja",H15)))</formula>
    </cfRule>
    <cfRule type="containsText" dxfId="546" priority="566" operator="containsText" text="Media">
      <formula>NOT(ISERROR(SEARCH("Media",H15)))</formula>
    </cfRule>
    <cfRule type="containsText" dxfId="545" priority="567" operator="containsText" text="Alta">
      <formula>NOT(ISERROR(SEARCH("Alta",H15)))</formula>
    </cfRule>
    <cfRule type="containsText" dxfId="544" priority="569" operator="containsText" text="Muy Alta">
      <formula>NOT(ISERROR(SEARCH("Muy Alta",H15)))</formula>
    </cfRule>
  </conditionalFormatting>
  <conditionalFormatting sqref="I15:I19">
    <cfRule type="containsText" dxfId="543" priority="560" operator="containsText" text="Catastrófico">
      <formula>NOT(ISERROR(SEARCH("Catastrófico",I15)))</formula>
    </cfRule>
    <cfRule type="containsText" dxfId="542" priority="561" operator="containsText" text="Mayor">
      <formula>NOT(ISERROR(SEARCH("Mayor",I15)))</formula>
    </cfRule>
    <cfRule type="containsText" dxfId="541" priority="562" operator="containsText" text="Menor">
      <formula>NOT(ISERROR(SEARCH("Menor",I15)))</formula>
    </cfRule>
    <cfRule type="containsText" dxfId="540" priority="563" operator="containsText" text="Leve">
      <formula>NOT(ISERROR(SEARCH("Leve",I15)))</formula>
    </cfRule>
    <cfRule type="containsText" dxfId="539" priority="568" operator="containsText" text="Moderado">
      <formula>NOT(ISERROR(SEARCH("Moderado",I15)))</formula>
    </cfRule>
  </conditionalFormatting>
  <conditionalFormatting sqref="K15:K19">
    <cfRule type="containsText" dxfId="538" priority="555" operator="containsText" text="Media">
      <formula>NOT(ISERROR(SEARCH("Media",K15)))</formula>
    </cfRule>
  </conditionalFormatting>
  <conditionalFormatting sqref="L15:L19">
    <cfRule type="containsText" dxfId="537" priority="554" operator="containsText" text="Moderado">
      <formula>NOT(ISERROR(SEARCH("Moderado",L15)))</formula>
    </cfRule>
  </conditionalFormatting>
  <conditionalFormatting sqref="J15:J19">
    <cfRule type="containsText" dxfId="536" priority="553" operator="containsText" text="Moderado">
      <formula>NOT(ISERROR(SEARCH("Moderado",J15)))</formula>
    </cfRule>
  </conditionalFormatting>
  <conditionalFormatting sqref="J15:J19">
    <cfRule type="containsText" dxfId="535" priority="551" operator="containsText" text="Bajo">
      <formula>NOT(ISERROR(SEARCH("Bajo",J15)))</formula>
    </cfRule>
    <cfRule type="containsText" dxfId="534" priority="552" operator="containsText" text="Extremo">
      <formula>NOT(ISERROR(SEARCH("Extremo",J15)))</formula>
    </cfRule>
  </conditionalFormatting>
  <conditionalFormatting sqref="K15:K19">
    <cfRule type="containsText" dxfId="533" priority="549" operator="containsText" text="Baja">
      <formula>NOT(ISERROR(SEARCH("Baja",K15)))</formula>
    </cfRule>
    <cfRule type="containsText" dxfId="532" priority="550" operator="containsText" text="Muy Baja">
      <formula>NOT(ISERROR(SEARCH("Muy Baja",K15)))</formula>
    </cfRule>
  </conditionalFormatting>
  <conditionalFormatting sqref="K15:K19">
    <cfRule type="containsText" dxfId="531" priority="547" operator="containsText" text="Muy Alta">
      <formula>NOT(ISERROR(SEARCH("Muy Alta",K15)))</formula>
    </cfRule>
    <cfRule type="containsText" dxfId="530" priority="548" operator="containsText" text="Alta">
      <formula>NOT(ISERROR(SEARCH("Alta",K15)))</formula>
    </cfRule>
  </conditionalFormatting>
  <conditionalFormatting sqref="L15:L19">
    <cfRule type="containsText" dxfId="529" priority="543" operator="containsText" text="Catastrófico">
      <formula>NOT(ISERROR(SEARCH("Catastrófico",L15)))</formula>
    </cfRule>
    <cfRule type="containsText" dxfId="528" priority="544" operator="containsText" text="Mayor">
      <formula>NOT(ISERROR(SEARCH("Mayor",L15)))</formula>
    </cfRule>
    <cfRule type="containsText" dxfId="527" priority="545" operator="containsText" text="Menor">
      <formula>NOT(ISERROR(SEARCH("Menor",L15)))</formula>
    </cfRule>
    <cfRule type="containsText" dxfId="526" priority="546" operator="containsText" text="Leve">
      <formula>NOT(ISERROR(SEARCH("Leve",L15)))</formula>
    </cfRule>
  </conditionalFormatting>
  <conditionalFormatting sqref="K20:L20">
    <cfRule type="containsText" dxfId="525" priority="537" operator="containsText" text="3- Moderado">
      <formula>NOT(ISERROR(SEARCH("3- Moderado",K20)))</formula>
    </cfRule>
    <cfRule type="containsText" dxfId="524" priority="538" operator="containsText" text="6- Moderado">
      <formula>NOT(ISERROR(SEARCH("6- Moderado",K20)))</formula>
    </cfRule>
    <cfRule type="containsText" dxfId="523" priority="539" operator="containsText" text="4- Moderado">
      <formula>NOT(ISERROR(SEARCH("4- Moderado",K20)))</formula>
    </cfRule>
    <cfRule type="containsText" dxfId="522" priority="540" operator="containsText" text="3- Bajo">
      <formula>NOT(ISERROR(SEARCH("3- Bajo",K20)))</formula>
    </cfRule>
    <cfRule type="containsText" dxfId="521" priority="541" operator="containsText" text="4- Bajo">
      <formula>NOT(ISERROR(SEARCH("4- Bajo",K20)))</formula>
    </cfRule>
    <cfRule type="containsText" dxfId="520" priority="542" operator="containsText" text="1- Bajo">
      <formula>NOT(ISERROR(SEARCH("1- Bajo",K20)))</formula>
    </cfRule>
  </conditionalFormatting>
  <conditionalFormatting sqref="H20:I20">
    <cfRule type="containsText" dxfId="519" priority="531" operator="containsText" text="3- Moderado">
      <formula>NOT(ISERROR(SEARCH("3- Moderado",H20)))</formula>
    </cfRule>
    <cfRule type="containsText" dxfId="518" priority="532" operator="containsText" text="6- Moderado">
      <formula>NOT(ISERROR(SEARCH("6- Moderado",H20)))</formula>
    </cfRule>
    <cfRule type="containsText" dxfId="517" priority="533" operator="containsText" text="4- Moderado">
      <formula>NOT(ISERROR(SEARCH("4- Moderado",H20)))</formula>
    </cfRule>
    <cfRule type="containsText" dxfId="516" priority="534" operator="containsText" text="3- Bajo">
      <formula>NOT(ISERROR(SEARCH("3- Bajo",H20)))</formula>
    </cfRule>
    <cfRule type="containsText" dxfId="515" priority="535" operator="containsText" text="4- Bajo">
      <formula>NOT(ISERROR(SEARCH("4- Bajo",H20)))</formula>
    </cfRule>
    <cfRule type="containsText" dxfId="514" priority="536" operator="containsText" text="1- Bajo">
      <formula>NOT(ISERROR(SEARCH("1- Bajo",H20)))</formula>
    </cfRule>
  </conditionalFormatting>
  <conditionalFormatting sqref="A20 C20:E20">
    <cfRule type="containsText" dxfId="513" priority="525" operator="containsText" text="3- Moderado">
      <formula>NOT(ISERROR(SEARCH("3- Moderado",A20)))</formula>
    </cfRule>
    <cfRule type="containsText" dxfId="512" priority="526" operator="containsText" text="6- Moderado">
      <formula>NOT(ISERROR(SEARCH("6- Moderado",A20)))</formula>
    </cfRule>
    <cfRule type="containsText" dxfId="511" priority="527" operator="containsText" text="4- Moderado">
      <formula>NOT(ISERROR(SEARCH("4- Moderado",A20)))</formula>
    </cfRule>
    <cfRule type="containsText" dxfId="510" priority="528" operator="containsText" text="3- Bajo">
      <formula>NOT(ISERROR(SEARCH("3- Bajo",A20)))</formula>
    </cfRule>
    <cfRule type="containsText" dxfId="509" priority="529" operator="containsText" text="4- Bajo">
      <formula>NOT(ISERROR(SEARCH("4- Bajo",A20)))</formula>
    </cfRule>
    <cfRule type="containsText" dxfId="508" priority="530" operator="containsText" text="1- Bajo">
      <formula>NOT(ISERROR(SEARCH("1- Bajo",A20)))</formula>
    </cfRule>
  </conditionalFormatting>
  <conditionalFormatting sqref="F20:G20">
    <cfRule type="containsText" dxfId="507" priority="519" operator="containsText" text="3- Moderado">
      <formula>NOT(ISERROR(SEARCH("3- Moderado",F20)))</formula>
    </cfRule>
    <cfRule type="containsText" dxfId="506" priority="520" operator="containsText" text="6- Moderado">
      <formula>NOT(ISERROR(SEARCH("6- Moderado",F20)))</formula>
    </cfRule>
    <cfRule type="containsText" dxfId="505" priority="521" operator="containsText" text="4- Moderado">
      <formula>NOT(ISERROR(SEARCH("4- Moderado",F20)))</formula>
    </cfRule>
    <cfRule type="containsText" dxfId="504" priority="522" operator="containsText" text="3- Bajo">
      <formula>NOT(ISERROR(SEARCH("3- Bajo",F20)))</formula>
    </cfRule>
    <cfRule type="containsText" dxfId="503" priority="523" operator="containsText" text="4- Bajo">
      <formula>NOT(ISERROR(SEARCH("4- Bajo",F20)))</formula>
    </cfRule>
    <cfRule type="containsText" dxfId="502" priority="524" operator="containsText" text="1- Bajo">
      <formula>NOT(ISERROR(SEARCH("1- Bajo",F20)))</formula>
    </cfRule>
  </conditionalFormatting>
  <conditionalFormatting sqref="J20:J24">
    <cfRule type="containsText" dxfId="501" priority="514" operator="containsText" text="Bajo">
      <formula>NOT(ISERROR(SEARCH("Bajo",J20)))</formula>
    </cfRule>
    <cfRule type="containsText" dxfId="500" priority="515" operator="containsText" text="Moderado">
      <formula>NOT(ISERROR(SEARCH("Moderado",J20)))</formula>
    </cfRule>
    <cfRule type="containsText" dxfId="499" priority="516" operator="containsText" text="Alto">
      <formula>NOT(ISERROR(SEARCH("Alto",J20)))</formula>
    </cfRule>
    <cfRule type="containsText" dxfId="498" priority="517" operator="containsText" text="Extremo">
      <formula>NOT(ISERROR(SEARCH("Extremo",J20)))</formula>
    </cfRule>
    <cfRule type="colorScale" priority="518">
      <colorScale>
        <cfvo type="min"/>
        <cfvo type="max"/>
        <color rgb="FFFF7128"/>
        <color rgb="FFFFEF9C"/>
      </colorScale>
    </cfRule>
  </conditionalFormatting>
  <conditionalFormatting sqref="M20:M24">
    <cfRule type="containsText" dxfId="497" priority="489" operator="containsText" text="Moderado">
      <formula>NOT(ISERROR(SEARCH("Moderado",M20)))</formula>
    </cfRule>
    <cfRule type="containsText" dxfId="496" priority="509" operator="containsText" text="Bajo">
      <formula>NOT(ISERROR(SEARCH("Bajo",M20)))</formula>
    </cfRule>
    <cfRule type="containsText" dxfId="495" priority="510" operator="containsText" text="Moderado">
      <formula>NOT(ISERROR(SEARCH("Moderado",M20)))</formula>
    </cfRule>
    <cfRule type="containsText" dxfId="494" priority="511" operator="containsText" text="Alto">
      <formula>NOT(ISERROR(SEARCH("Alto",M20)))</formula>
    </cfRule>
    <cfRule type="containsText" dxfId="493" priority="512" operator="containsText" text="Extremo">
      <formula>NOT(ISERROR(SEARCH("Extremo",M20)))</formula>
    </cfRule>
    <cfRule type="colorScale" priority="513">
      <colorScale>
        <cfvo type="min"/>
        <cfvo type="max"/>
        <color rgb="FFFF7128"/>
        <color rgb="FFFFEF9C"/>
      </colorScale>
    </cfRule>
  </conditionalFormatting>
  <conditionalFormatting sqref="N20">
    <cfRule type="containsText" dxfId="492" priority="503" operator="containsText" text="3- Moderado">
      <formula>NOT(ISERROR(SEARCH("3- Moderado",N20)))</formula>
    </cfRule>
    <cfRule type="containsText" dxfId="491" priority="504" operator="containsText" text="6- Moderado">
      <formula>NOT(ISERROR(SEARCH("6- Moderado",N20)))</formula>
    </cfRule>
    <cfRule type="containsText" dxfId="490" priority="505" operator="containsText" text="4- Moderado">
      <formula>NOT(ISERROR(SEARCH("4- Moderado",N20)))</formula>
    </cfRule>
    <cfRule type="containsText" dxfId="489" priority="506" operator="containsText" text="3- Bajo">
      <formula>NOT(ISERROR(SEARCH("3- Bajo",N20)))</formula>
    </cfRule>
    <cfRule type="containsText" dxfId="488" priority="507" operator="containsText" text="4- Bajo">
      <formula>NOT(ISERROR(SEARCH("4- Bajo",N20)))</formula>
    </cfRule>
    <cfRule type="containsText" dxfId="487" priority="508" operator="containsText" text="1- Bajo">
      <formula>NOT(ISERROR(SEARCH("1- Bajo",N20)))</formula>
    </cfRule>
  </conditionalFormatting>
  <conditionalFormatting sqref="H20:H24">
    <cfRule type="containsText" dxfId="486" priority="490" operator="containsText" text="Muy Alta">
      <formula>NOT(ISERROR(SEARCH("Muy Alta",H20)))</formula>
    </cfRule>
    <cfRule type="containsText" dxfId="485" priority="491" operator="containsText" text="Alta">
      <formula>NOT(ISERROR(SEARCH("Alta",H20)))</formula>
    </cfRule>
    <cfRule type="containsText" dxfId="484" priority="492" operator="containsText" text="Muy Alta">
      <formula>NOT(ISERROR(SEARCH("Muy Alta",H20)))</formula>
    </cfRule>
    <cfRule type="containsText" dxfId="483" priority="497" operator="containsText" text="Muy Baja">
      <formula>NOT(ISERROR(SEARCH("Muy Baja",H20)))</formula>
    </cfRule>
    <cfRule type="containsText" dxfId="482" priority="498" operator="containsText" text="Baja">
      <formula>NOT(ISERROR(SEARCH("Baja",H20)))</formula>
    </cfRule>
    <cfRule type="containsText" dxfId="481" priority="499" operator="containsText" text="Media">
      <formula>NOT(ISERROR(SEARCH("Media",H20)))</formula>
    </cfRule>
    <cfRule type="containsText" dxfId="480" priority="500" operator="containsText" text="Alta">
      <formula>NOT(ISERROR(SEARCH("Alta",H20)))</formula>
    </cfRule>
    <cfRule type="containsText" dxfId="479" priority="502" operator="containsText" text="Muy Alta">
      <formula>NOT(ISERROR(SEARCH("Muy Alta",H20)))</formula>
    </cfRule>
  </conditionalFormatting>
  <conditionalFormatting sqref="I20:I24">
    <cfRule type="containsText" dxfId="478" priority="493" operator="containsText" text="Catastrófico">
      <formula>NOT(ISERROR(SEARCH("Catastrófico",I20)))</formula>
    </cfRule>
    <cfRule type="containsText" dxfId="477" priority="494" operator="containsText" text="Mayor">
      <formula>NOT(ISERROR(SEARCH("Mayor",I20)))</formula>
    </cfRule>
    <cfRule type="containsText" dxfId="476" priority="495" operator="containsText" text="Menor">
      <formula>NOT(ISERROR(SEARCH("Menor",I20)))</formula>
    </cfRule>
    <cfRule type="containsText" dxfId="475" priority="496" operator="containsText" text="Leve">
      <formula>NOT(ISERROR(SEARCH("Leve",I20)))</formula>
    </cfRule>
    <cfRule type="containsText" dxfId="474" priority="501" operator="containsText" text="Moderado">
      <formula>NOT(ISERROR(SEARCH("Moderado",I20)))</formula>
    </cfRule>
  </conditionalFormatting>
  <conditionalFormatting sqref="K20:K24">
    <cfRule type="containsText" dxfId="473" priority="488" operator="containsText" text="Media">
      <formula>NOT(ISERROR(SEARCH("Media",K20)))</formula>
    </cfRule>
  </conditionalFormatting>
  <conditionalFormatting sqref="L20:L24">
    <cfRule type="containsText" dxfId="472" priority="487" operator="containsText" text="Moderado">
      <formula>NOT(ISERROR(SEARCH("Moderado",L20)))</formula>
    </cfRule>
  </conditionalFormatting>
  <conditionalFormatting sqref="J20:J24">
    <cfRule type="containsText" dxfId="471" priority="486" operator="containsText" text="Moderado">
      <formula>NOT(ISERROR(SEARCH("Moderado",J20)))</formula>
    </cfRule>
  </conditionalFormatting>
  <conditionalFormatting sqref="J20:J24">
    <cfRule type="containsText" dxfId="470" priority="484" operator="containsText" text="Bajo">
      <formula>NOT(ISERROR(SEARCH("Bajo",J20)))</formula>
    </cfRule>
    <cfRule type="containsText" dxfId="469" priority="485" operator="containsText" text="Extremo">
      <formula>NOT(ISERROR(SEARCH("Extremo",J20)))</formula>
    </cfRule>
  </conditionalFormatting>
  <conditionalFormatting sqref="K20:K24">
    <cfRule type="containsText" dxfId="468" priority="482" operator="containsText" text="Baja">
      <formula>NOT(ISERROR(SEARCH("Baja",K20)))</formula>
    </cfRule>
    <cfRule type="containsText" dxfId="467" priority="483" operator="containsText" text="Muy Baja">
      <formula>NOT(ISERROR(SEARCH("Muy Baja",K20)))</formula>
    </cfRule>
  </conditionalFormatting>
  <conditionalFormatting sqref="K20:K24">
    <cfRule type="containsText" dxfId="466" priority="480" operator="containsText" text="Muy Alta">
      <formula>NOT(ISERROR(SEARCH("Muy Alta",K20)))</formula>
    </cfRule>
    <cfRule type="containsText" dxfId="465" priority="481" operator="containsText" text="Alta">
      <formula>NOT(ISERROR(SEARCH("Alta",K20)))</formula>
    </cfRule>
  </conditionalFormatting>
  <conditionalFormatting sqref="L20:L24">
    <cfRule type="containsText" dxfId="464" priority="476" operator="containsText" text="Catastrófico">
      <formula>NOT(ISERROR(SEARCH("Catastrófico",L20)))</formula>
    </cfRule>
    <cfRule type="containsText" dxfId="463" priority="477" operator="containsText" text="Mayor">
      <formula>NOT(ISERROR(SEARCH("Mayor",L20)))</formula>
    </cfRule>
    <cfRule type="containsText" dxfId="462" priority="478" operator="containsText" text="Menor">
      <formula>NOT(ISERROR(SEARCH("Menor",L20)))</formula>
    </cfRule>
    <cfRule type="containsText" dxfId="461" priority="479" operator="containsText" text="Leve">
      <formula>NOT(ISERROR(SEARCH("Leve",L20)))</formula>
    </cfRule>
  </conditionalFormatting>
  <conditionalFormatting sqref="K30:L30">
    <cfRule type="containsText" dxfId="460" priority="470" operator="containsText" text="3- Moderado">
      <formula>NOT(ISERROR(SEARCH("3- Moderado",K30)))</formula>
    </cfRule>
    <cfRule type="containsText" dxfId="459" priority="471" operator="containsText" text="6- Moderado">
      <formula>NOT(ISERROR(SEARCH("6- Moderado",K30)))</formula>
    </cfRule>
    <cfRule type="containsText" dxfId="458" priority="472" operator="containsText" text="4- Moderado">
      <formula>NOT(ISERROR(SEARCH("4- Moderado",K30)))</formula>
    </cfRule>
    <cfRule type="containsText" dxfId="457" priority="473" operator="containsText" text="3- Bajo">
      <formula>NOT(ISERROR(SEARCH("3- Bajo",K30)))</formula>
    </cfRule>
    <cfRule type="containsText" dxfId="456" priority="474" operator="containsText" text="4- Bajo">
      <formula>NOT(ISERROR(SEARCH("4- Bajo",K30)))</formula>
    </cfRule>
    <cfRule type="containsText" dxfId="455" priority="475" operator="containsText" text="1- Bajo">
      <formula>NOT(ISERROR(SEARCH("1- Bajo",K30)))</formula>
    </cfRule>
  </conditionalFormatting>
  <conditionalFormatting sqref="H30:I30">
    <cfRule type="containsText" dxfId="454" priority="464" operator="containsText" text="3- Moderado">
      <formula>NOT(ISERROR(SEARCH("3- Moderado",H30)))</formula>
    </cfRule>
    <cfRule type="containsText" dxfId="453" priority="465" operator="containsText" text="6- Moderado">
      <formula>NOT(ISERROR(SEARCH("6- Moderado",H30)))</formula>
    </cfRule>
    <cfRule type="containsText" dxfId="452" priority="466" operator="containsText" text="4- Moderado">
      <formula>NOT(ISERROR(SEARCH("4- Moderado",H30)))</formula>
    </cfRule>
    <cfRule type="containsText" dxfId="451" priority="467" operator="containsText" text="3- Bajo">
      <formula>NOT(ISERROR(SEARCH("3- Bajo",H30)))</formula>
    </cfRule>
    <cfRule type="containsText" dxfId="450" priority="468" operator="containsText" text="4- Bajo">
      <formula>NOT(ISERROR(SEARCH("4- Bajo",H30)))</formula>
    </cfRule>
    <cfRule type="containsText" dxfId="449" priority="469" operator="containsText" text="1- Bajo">
      <formula>NOT(ISERROR(SEARCH("1- Bajo",H30)))</formula>
    </cfRule>
  </conditionalFormatting>
  <conditionalFormatting sqref="A30 C30:E30">
    <cfRule type="containsText" dxfId="448" priority="458" operator="containsText" text="3- Moderado">
      <formula>NOT(ISERROR(SEARCH("3- Moderado",A30)))</formula>
    </cfRule>
    <cfRule type="containsText" dxfId="447" priority="459" operator="containsText" text="6- Moderado">
      <formula>NOT(ISERROR(SEARCH("6- Moderado",A30)))</formula>
    </cfRule>
    <cfRule type="containsText" dxfId="446" priority="460" operator="containsText" text="4- Moderado">
      <formula>NOT(ISERROR(SEARCH("4- Moderado",A30)))</formula>
    </cfRule>
    <cfRule type="containsText" dxfId="445" priority="461" operator="containsText" text="3- Bajo">
      <formula>NOT(ISERROR(SEARCH("3- Bajo",A30)))</formula>
    </cfRule>
    <cfRule type="containsText" dxfId="444" priority="462" operator="containsText" text="4- Bajo">
      <formula>NOT(ISERROR(SEARCH("4- Bajo",A30)))</formula>
    </cfRule>
    <cfRule type="containsText" dxfId="443" priority="463" operator="containsText" text="1- Bajo">
      <formula>NOT(ISERROR(SEARCH("1- Bajo",A30)))</formula>
    </cfRule>
  </conditionalFormatting>
  <conditionalFormatting sqref="F30:G30">
    <cfRule type="containsText" dxfId="442" priority="452" operator="containsText" text="3- Moderado">
      <formula>NOT(ISERROR(SEARCH("3- Moderado",F30)))</formula>
    </cfRule>
    <cfRule type="containsText" dxfId="441" priority="453" operator="containsText" text="6- Moderado">
      <formula>NOT(ISERROR(SEARCH("6- Moderado",F30)))</formula>
    </cfRule>
    <cfRule type="containsText" dxfId="440" priority="454" operator="containsText" text="4- Moderado">
      <formula>NOT(ISERROR(SEARCH("4- Moderado",F30)))</formula>
    </cfRule>
    <cfRule type="containsText" dxfId="439" priority="455" operator="containsText" text="3- Bajo">
      <formula>NOT(ISERROR(SEARCH("3- Bajo",F30)))</formula>
    </cfRule>
    <cfRule type="containsText" dxfId="438" priority="456" operator="containsText" text="4- Bajo">
      <formula>NOT(ISERROR(SEARCH("4- Bajo",F30)))</formula>
    </cfRule>
    <cfRule type="containsText" dxfId="437" priority="457" operator="containsText" text="1- Bajo">
      <formula>NOT(ISERROR(SEARCH("1- Bajo",F30)))</formula>
    </cfRule>
  </conditionalFormatting>
  <conditionalFormatting sqref="J30:J34">
    <cfRule type="containsText" dxfId="436" priority="447" operator="containsText" text="Bajo">
      <formula>NOT(ISERROR(SEARCH("Bajo",J30)))</formula>
    </cfRule>
    <cfRule type="containsText" dxfId="435" priority="448" operator="containsText" text="Moderado">
      <formula>NOT(ISERROR(SEARCH("Moderado",J30)))</formula>
    </cfRule>
    <cfRule type="containsText" dxfId="434" priority="449" operator="containsText" text="Alto">
      <formula>NOT(ISERROR(SEARCH("Alto",J30)))</formula>
    </cfRule>
    <cfRule type="containsText" dxfId="433" priority="450" operator="containsText" text="Extremo">
      <formula>NOT(ISERROR(SEARCH("Extremo",J30)))</formula>
    </cfRule>
    <cfRule type="colorScale" priority="451">
      <colorScale>
        <cfvo type="min"/>
        <cfvo type="max"/>
        <color rgb="FFFF7128"/>
        <color rgb="FFFFEF9C"/>
      </colorScale>
    </cfRule>
  </conditionalFormatting>
  <conditionalFormatting sqref="M30:M34">
    <cfRule type="containsText" dxfId="432" priority="422" operator="containsText" text="Moderado">
      <formula>NOT(ISERROR(SEARCH("Moderado",M30)))</formula>
    </cfRule>
    <cfRule type="containsText" dxfId="431" priority="442" operator="containsText" text="Bajo">
      <formula>NOT(ISERROR(SEARCH("Bajo",M30)))</formula>
    </cfRule>
    <cfRule type="containsText" dxfId="430" priority="443" operator="containsText" text="Moderado">
      <formula>NOT(ISERROR(SEARCH("Moderado",M30)))</formula>
    </cfRule>
    <cfRule type="containsText" dxfId="429" priority="444" operator="containsText" text="Alto">
      <formula>NOT(ISERROR(SEARCH("Alto",M30)))</formula>
    </cfRule>
    <cfRule type="containsText" dxfId="428" priority="445" operator="containsText" text="Extremo">
      <formula>NOT(ISERROR(SEARCH("Extremo",M30)))</formula>
    </cfRule>
    <cfRule type="colorScale" priority="446">
      <colorScale>
        <cfvo type="min"/>
        <cfvo type="max"/>
        <color rgb="FFFF7128"/>
        <color rgb="FFFFEF9C"/>
      </colorScale>
    </cfRule>
  </conditionalFormatting>
  <conditionalFormatting sqref="N30">
    <cfRule type="containsText" dxfId="427" priority="436" operator="containsText" text="3- Moderado">
      <formula>NOT(ISERROR(SEARCH("3- Moderado",N30)))</formula>
    </cfRule>
    <cfRule type="containsText" dxfId="426" priority="437" operator="containsText" text="6- Moderado">
      <formula>NOT(ISERROR(SEARCH("6- Moderado",N30)))</formula>
    </cfRule>
    <cfRule type="containsText" dxfId="425" priority="438" operator="containsText" text="4- Moderado">
      <formula>NOT(ISERROR(SEARCH("4- Moderado",N30)))</formula>
    </cfRule>
    <cfRule type="containsText" dxfId="424" priority="439" operator="containsText" text="3- Bajo">
      <formula>NOT(ISERROR(SEARCH("3- Bajo",N30)))</formula>
    </cfRule>
    <cfRule type="containsText" dxfId="423" priority="440" operator="containsText" text="4- Bajo">
      <formula>NOT(ISERROR(SEARCH("4- Bajo",N30)))</formula>
    </cfRule>
    <cfRule type="containsText" dxfId="422" priority="441" operator="containsText" text="1- Bajo">
      <formula>NOT(ISERROR(SEARCH("1- Bajo",N30)))</formula>
    </cfRule>
  </conditionalFormatting>
  <conditionalFormatting sqref="H30:H34">
    <cfRule type="containsText" dxfId="421" priority="423" operator="containsText" text="Muy Alta">
      <formula>NOT(ISERROR(SEARCH("Muy Alta",H30)))</formula>
    </cfRule>
    <cfRule type="containsText" dxfId="420" priority="424" operator="containsText" text="Alta">
      <formula>NOT(ISERROR(SEARCH("Alta",H30)))</formula>
    </cfRule>
    <cfRule type="containsText" dxfId="419" priority="425" operator="containsText" text="Muy Alta">
      <formula>NOT(ISERROR(SEARCH("Muy Alta",H30)))</formula>
    </cfRule>
    <cfRule type="containsText" dxfId="418" priority="430" operator="containsText" text="Muy Baja">
      <formula>NOT(ISERROR(SEARCH("Muy Baja",H30)))</formula>
    </cfRule>
    <cfRule type="containsText" dxfId="417" priority="431" operator="containsText" text="Baja">
      <formula>NOT(ISERROR(SEARCH("Baja",H30)))</formula>
    </cfRule>
    <cfRule type="containsText" dxfId="416" priority="432" operator="containsText" text="Media">
      <formula>NOT(ISERROR(SEARCH("Media",H30)))</formula>
    </cfRule>
    <cfRule type="containsText" dxfId="415" priority="433" operator="containsText" text="Alta">
      <formula>NOT(ISERROR(SEARCH("Alta",H30)))</formula>
    </cfRule>
    <cfRule type="containsText" dxfId="414" priority="435" operator="containsText" text="Muy Alta">
      <formula>NOT(ISERROR(SEARCH("Muy Alta",H30)))</formula>
    </cfRule>
  </conditionalFormatting>
  <conditionalFormatting sqref="I30:I34">
    <cfRule type="containsText" dxfId="413" priority="426" operator="containsText" text="Catastrófico">
      <formula>NOT(ISERROR(SEARCH("Catastrófico",I30)))</formula>
    </cfRule>
    <cfRule type="containsText" dxfId="412" priority="427" operator="containsText" text="Mayor">
      <formula>NOT(ISERROR(SEARCH("Mayor",I30)))</formula>
    </cfRule>
    <cfRule type="containsText" dxfId="411" priority="428" operator="containsText" text="Menor">
      <formula>NOT(ISERROR(SEARCH("Menor",I30)))</formula>
    </cfRule>
    <cfRule type="containsText" dxfId="410" priority="429" operator="containsText" text="Leve">
      <formula>NOT(ISERROR(SEARCH("Leve",I30)))</formula>
    </cfRule>
    <cfRule type="containsText" dxfId="409" priority="434" operator="containsText" text="Moderado">
      <formula>NOT(ISERROR(SEARCH("Moderado",I30)))</formula>
    </cfRule>
  </conditionalFormatting>
  <conditionalFormatting sqref="K30:K34">
    <cfRule type="containsText" dxfId="408" priority="421" operator="containsText" text="Media">
      <formula>NOT(ISERROR(SEARCH("Media",K30)))</formula>
    </cfRule>
  </conditionalFormatting>
  <conditionalFormatting sqref="L30:L34">
    <cfRule type="containsText" dxfId="407" priority="420" operator="containsText" text="Moderado">
      <formula>NOT(ISERROR(SEARCH("Moderado",L30)))</formula>
    </cfRule>
  </conditionalFormatting>
  <conditionalFormatting sqref="J30:J34">
    <cfRule type="containsText" dxfId="406" priority="419" operator="containsText" text="Moderado">
      <formula>NOT(ISERROR(SEARCH("Moderado",J30)))</formula>
    </cfRule>
  </conditionalFormatting>
  <conditionalFormatting sqref="J30:J34">
    <cfRule type="containsText" dxfId="405" priority="417" operator="containsText" text="Bajo">
      <formula>NOT(ISERROR(SEARCH("Bajo",J30)))</formula>
    </cfRule>
    <cfRule type="containsText" dxfId="404" priority="418" operator="containsText" text="Extremo">
      <formula>NOT(ISERROR(SEARCH("Extremo",J30)))</formula>
    </cfRule>
  </conditionalFormatting>
  <conditionalFormatting sqref="K30:K34">
    <cfRule type="containsText" dxfId="403" priority="415" operator="containsText" text="Baja">
      <formula>NOT(ISERROR(SEARCH("Baja",K30)))</formula>
    </cfRule>
    <cfRule type="containsText" dxfId="402" priority="416" operator="containsText" text="Muy Baja">
      <formula>NOT(ISERROR(SEARCH("Muy Baja",K30)))</formula>
    </cfRule>
  </conditionalFormatting>
  <conditionalFormatting sqref="K30:K34">
    <cfRule type="containsText" dxfId="401" priority="413" operator="containsText" text="Muy Alta">
      <formula>NOT(ISERROR(SEARCH("Muy Alta",K30)))</formula>
    </cfRule>
    <cfRule type="containsText" dxfId="400" priority="414" operator="containsText" text="Alta">
      <formula>NOT(ISERROR(SEARCH("Alta",K30)))</formula>
    </cfRule>
  </conditionalFormatting>
  <conditionalFormatting sqref="L30:L34">
    <cfRule type="containsText" dxfId="399" priority="409" operator="containsText" text="Catastrófico">
      <formula>NOT(ISERROR(SEARCH("Catastrófico",L30)))</formula>
    </cfRule>
    <cfRule type="containsText" dxfId="398" priority="410" operator="containsText" text="Mayor">
      <formula>NOT(ISERROR(SEARCH("Mayor",L30)))</formula>
    </cfRule>
    <cfRule type="containsText" dxfId="397" priority="411" operator="containsText" text="Menor">
      <formula>NOT(ISERROR(SEARCH("Menor",L30)))</formula>
    </cfRule>
    <cfRule type="containsText" dxfId="396" priority="412" operator="containsText" text="Leve">
      <formula>NOT(ISERROR(SEARCH("Leve",L30)))</formula>
    </cfRule>
  </conditionalFormatting>
  <conditionalFormatting sqref="K35:L35">
    <cfRule type="containsText" dxfId="395" priority="403" operator="containsText" text="3- Moderado">
      <formula>NOT(ISERROR(SEARCH("3- Moderado",K35)))</formula>
    </cfRule>
    <cfRule type="containsText" dxfId="394" priority="404" operator="containsText" text="6- Moderado">
      <formula>NOT(ISERROR(SEARCH("6- Moderado",K35)))</formula>
    </cfRule>
    <cfRule type="containsText" dxfId="393" priority="405" operator="containsText" text="4- Moderado">
      <formula>NOT(ISERROR(SEARCH("4- Moderado",K35)))</formula>
    </cfRule>
    <cfRule type="containsText" dxfId="392" priority="406" operator="containsText" text="3- Bajo">
      <formula>NOT(ISERROR(SEARCH("3- Bajo",K35)))</formula>
    </cfRule>
    <cfRule type="containsText" dxfId="391" priority="407" operator="containsText" text="4- Bajo">
      <formula>NOT(ISERROR(SEARCH("4- Bajo",K35)))</formula>
    </cfRule>
    <cfRule type="containsText" dxfId="390" priority="408" operator="containsText" text="1- Bajo">
      <formula>NOT(ISERROR(SEARCH("1- Bajo",K35)))</formula>
    </cfRule>
  </conditionalFormatting>
  <conditionalFormatting sqref="H35:I35">
    <cfRule type="containsText" dxfId="389" priority="397" operator="containsText" text="3- Moderado">
      <formula>NOT(ISERROR(SEARCH("3- Moderado",H35)))</formula>
    </cfRule>
    <cfRule type="containsText" dxfId="388" priority="398" operator="containsText" text="6- Moderado">
      <formula>NOT(ISERROR(SEARCH("6- Moderado",H35)))</formula>
    </cfRule>
    <cfRule type="containsText" dxfId="387" priority="399" operator="containsText" text="4- Moderado">
      <formula>NOT(ISERROR(SEARCH("4- Moderado",H35)))</formula>
    </cfRule>
    <cfRule type="containsText" dxfId="386" priority="400" operator="containsText" text="3- Bajo">
      <formula>NOT(ISERROR(SEARCH("3- Bajo",H35)))</formula>
    </cfRule>
    <cfRule type="containsText" dxfId="385" priority="401" operator="containsText" text="4- Bajo">
      <formula>NOT(ISERROR(SEARCH("4- Bajo",H35)))</formula>
    </cfRule>
    <cfRule type="containsText" dxfId="384" priority="402" operator="containsText" text="1- Bajo">
      <formula>NOT(ISERROR(SEARCH("1- Bajo",H35)))</formula>
    </cfRule>
  </conditionalFormatting>
  <conditionalFormatting sqref="A35 C35:E35">
    <cfRule type="containsText" dxfId="383" priority="391" operator="containsText" text="3- Moderado">
      <formula>NOT(ISERROR(SEARCH("3- Moderado",A35)))</formula>
    </cfRule>
    <cfRule type="containsText" dxfId="382" priority="392" operator="containsText" text="6- Moderado">
      <formula>NOT(ISERROR(SEARCH("6- Moderado",A35)))</formula>
    </cfRule>
    <cfRule type="containsText" dxfId="381" priority="393" operator="containsText" text="4- Moderado">
      <formula>NOT(ISERROR(SEARCH("4- Moderado",A35)))</formula>
    </cfRule>
    <cfRule type="containsText" dxfId="380" priority="394" operator="containsText" text="3- Bajo">
      <formula>NOT(ISERROR(SEARCH("3- Bajo",A35)))</formula>
    </cfRule>
    <cfRule type="containsText" dxfId="379" priority="395" operator="containsText" text="4- Bajo">
      <formula>NOT(ISERROR(SEARCH("4- Bajo",A35)))</formula>
    </cfRule>
    <cfRule type="containsText" dxfId="378" priority="396" operator="containsText" text="1- Bajo">
      <formula>NOT(ISERROR(SEARCH("1- Bajo",A35)))</formula>
    </cfRule>
  </conditionalFormatting>
  <conditionalFormatting sqref="F35:G35">
    <cfRule type="containsText" dxfId="377" priority="385" operator="containsText" text="3- Moderado">
      <formula>NOT(ISERROR(SEARCH("3- Moderado",F35)))</formula>
    </cfRule>
    <cfRule type="containsText" dxfId="376" priority="386" operator="containsText" text="6- Moderado">
      <formula>NOT(ISERROR(SEARCH("6- Moderado",F35)))</formula>
    </cfRule>
    <cfRule type="containsText" dxfId="375" priority="387" operator="containsText" text="4- Moderado">
      <formula>NOT(ISERROR(SEARCH("4- Moderado",F35)))</formula>
    </cfRule>
    <cfRule type="containsText" dxfId="374" priority="388" operator="containsText" text="3- Bajo">
      <formula>NOT(ISERROR(SEARCH("3- Bajo",F35)))</formula>
    </cfRule>
    <cfRule type="containsText" dxfId="373" priority="389" operator="containsText" text="4- Bajo">
      <formula>NOT(ISERROR(SEARCH("4- Bajo",F35)))</formula>
    </cfRule>
    <cfRule type="containsText" dxfId="372" priority="390" operator="containsText" text="1- Bajo">
      <formula>NOT(ISERROR(SEARCH("1- Bajo",F35)))</formula>
    </cfRule>
  </conditionalFormatting>
  <conditionalFormatting sqref="J35:J39">
    <cfRule type="containsText" dxfId="371" priority="380" operator="containsText" text="Bajo">
      <formula>NOT(ISERROR(SEARCH("Bajo",J35)))</formula>
    </cfRule>
    <cfRule type="containsText" dxfId="370" priority="381" operator="containsText" text="Moderado">
      <formula>NOT(ISERROR(SEARCH("Moderado",J35)))</formula>
    </cfRule>
    <cfRule type="containsText" dxfId="369" priority="382" operator="containsText" text="Alto">
      <formula>NOT(ISERROR(SEARCH("Alto",J35)))</formula>
    </cfRule>
    <cfRule type="containsText" dxfId="368" priority="383" operator="containsText" text="Extremo">
      <formula>NOT(ISERROR(SEARCH("Extremo",J35)))</formula>
    </cfRule>
    <cfRule type="colorScale" priority="384">
      <colorScale>
        <cfvo type="min"/>
        <cfvo type="max"/>
        <color rgb="FFFF7128"/>
        <color rgb="FFFFEF9C"/>
      </colorScale>
    </cfRule>
  </conditionalFormatting>
  <conditionalFormatting sqref="M35:M39">
    <cfRule type="containsText" dxfId="367" priority="355" operator="containsText" text="Moderado">
      <formula>NOT(ISERROR(SEARCH("Moderado",M35)))</formula>
    </cfRule>
    <cfRule type="containsText" dxfId="366" priority="375" operator="containsText" text="Bajo">
      <formula>NOT(ISERROR(SEARCH("Bajo",M35)))</formula>
    </cfRule>
    <cfRule type="containsText" dxfId="365" priority="376" operator="containsText" text="Moderado">
      <formula>NOT(ISERROR(SEARCH("Moderado",M35)))</formula>
    </cfRule>
    <cfRule type="containsText" dxfId="364" priority="377" operator="containsText" text="Alto">
      <formula>NOT(ISERROR(SEARCH("Alto",M35)))</formula>
    </cfRule>
    <cfRule type="containsText" dxfId="363" priority="378" operator="containsText" text="Extremo">
      <formula>NOT(ISERROR(SEARCH("Extremo",M35)))</formula>
    </cfRule>
    <cfRule type="colorScale" priority="379">
      <colorScale>
        <cfvo type="min"/>
        <cfvo type="max"/>
        <color rgb="FFFF7128"/>
        <color rgb="FFFFEF9C"/>
      </colorScale>
    </cfRule>
  </conditionalFormatting>
  <conditionalFormatting sqref="N35">
    <cfRule type="containsText" dxfId="362" priority="369" operator="containsText" text="3- Moderado">
      <formula>NOT(ISERROR(SEARCH("3- Moderado",N35)))</formula>
    </cfRule>
    <cfRule type="containsText" dxfId="361" priority="370" operator="containsText" text="6- Moderado">
      <formula>NOT(ISERROR(SEARCH("6- Moderado",N35)))</formula>
    </cfRule>
    <cfRule type="containsText" dxfId="360" priority="371" operator="containsText" text="4- Moderado">
      <formula>NOT(ISERROR(SEARCH("4- Moderado",N35)))</formula>
    </cfRule>
    <cfRule type="containsText" dxfId="359" priority="372" operator="containsText" text="3- Bajo">
      <formula>NOT(ISERROR(SEARCH("3- Bajo",N35)))</formula>
    </cfRule>
    <cfRule type="containsText" dxfId="358" priority="373" operator="containsText" text="4- Bajo">
      <formula>NOT(ISERROR(SEARCH("4- Bajo",N35)))</formula>
    </cfRule>
    <cfRule type="containsText" dxfId="357" priority="374" operator="containsText" text="1- Bajo">
      <formula>NOT(ISERROR(SEARCH("1- Bajo",N35)))</formula>
    </cfRule>
  </conditionalFormatting>
  <conditionalFormatting sqref="H35:H39">
    <cfRule type="containsText" dxfId="356" priority="356" operator="containsText" text="Muy Alta">
      <formula>NOT(ISERROR(SEARCH("Muy Alta",H35)))</formula>
    </cfRule>
    <cfRule type="containsText" dxfId="355" priority="357" operator="containsText" text="Alta">
      <formula>NOT(ISERROR(SEARCH("Alta",H35)))</formula>
    </cfRule>
    <cfRule type="containsText" dxfId="354" priority="358" operator="containsText" text="Muy Alta">
      <formula>NOT(ISERROR(SEARCH("Muy Alta",H35)))</formula>
    </cfRule>
    <cfRule type="containsText" dxfId="353" priority="363" operator="containsText" text="Muy Baja">
      <formula>NOT(ISERROR(SEARCH("Muy Baja",H35)))</formula>
    </cfRule>
    <cfRule type="containsText" dxfId="352" priority="364" operator="containsText" text="Baja">
      <formula>NOT(ISERROR(SEARCH("Baja",H35)))</formula>
    </cfRule>
    <cfRule type="containsText" dxfId="351" priority="365" operator="containsText" text="Media">
      <formula>NOT(ISERROR(SEARCH("Media",H35)))</formula>
    </cfRule>
    <cfRule type="containsText" dxfId="350" priority="366" operator="containsText" text="Alta">
      <formula>NOT(ISERROR(SEARCH("Alta",H35)))</formula>
    </cfRule>
    <cfRule type="containsText" dxfId="349" priority="368" operator="containsText" text="Muy Alta">
      <formula>NOT(ISERROR(SEARCH("Muy Alta",H35)))</formula>
    </cfRule>
  </conditionalFormatting>
  <conditionalFormatting sqref="I35:I39">
    <cfRule type="containsText" dxfId="348" priority="359" operator="containsText" text="Catastrófico">
      <formula>NOT(ISERROR(SEARCH("Catastrófico",I35)))</formula>
    </cfRule>
    <cfRule type="containsText" dxfId="347" priority="360" operator="containsText" text="Mayor">
      <formula>NOT(ISERROR(SEARCH("Mayor",I35)))</formula>
    </cfRule>
    <cfRule type="containsText" dxfId="346" priority="361" operator="containsText" text="Menor">
      <formula>NOT(ISERROR(SEARCH("Menor",I35)))</formula>
    </cfRule>
    <cfRule type="containsText" dxfId="345" priority="362" operator="containsText" text="Leve">
      <formula>NOT(ISERROR(SEARCH("Leve",I35)))</formula>
    </cfRule>
    <cfRule type="containsText" dxfId="344" priority="367" operator="containsText" text="Moderado">
      <formula>NOT(ISERROR(SEARCH("Moderado",I35)))</formula>
    </cfRule>
  </conditionalFormatting>
  <conditionalFormatting sqref="K35:K39">
    <cfRule type="containsText" dxfId="343" priority="354" operator="containsText" text="Media">
      <formula>NOT(ISERROR(SEARCH("Media",K35)))</formula>
    </cfRule>
  </conditionalFormatting>
  <conditionalFormatting sqref="L35:L39">
    <cfRule type="containsText" dxfId="342" priority="353" operator="containsText" text="Moderado">
      <formula>NOT(ISERROR(SEARCH("Moderado",L35)))</formula>
    </cfRule>
  </conditionalFormatting>
  <conditionalFormatting sqref="J35:J39">
    <cfRule type="containsText" dxfId="341" priority="352" operator="containsText" text="Moderado">
      <formula>NOT(ISERROR(SEARCH("Moderado",J35)))</formula>
    </cfRule>
  </conditionalFormatting>
  <conditionalFormatting sqref="J35:J39">
    <cfRule type="containsText" dxfId="340" priority="350" operator="containsText" text="Bajo">
      <formula>NOT(ISERROR(SEARCH("Bajo",J35)))</formula>
    </cfRule>
    <cfRule type="containsText" dxfId="339" priority="351" operator="containsText" text="Extremo">
      <formula>NOT(ISERROR(SEARCH("Extremo",J35)))</formula>
    </cfRule>
  </conditionalFormatting>
  <conditionalFormatting sqref="K35:K39">
    <cfRule type="containsText" dxfId="338" priority="348" operator="containsText" text="Baja">
      <formula>NOT(ISERROR(SEARCH("Baja",K35)))</formula>
    </cfRule>
    <cfRule type="containsText" dxfId="337" priority="349" operator="containsText" text="Muy Baja">
      <formula>NOT(ISERROR(SEARCH("Muy Baja",K35)))</formula>
    </cfRule>
  </conditionalFormatting>
  <conditionalFormatting sqref="K35:K39">
    <cfRule type="containsText" dxfId="336" priority="346" operator="containsText" text="Muy Alta">
      <formula>NOT(ISERROR(SEARCH("Muy Alta",K35)))</formula>
    </cfRule>
    <cfRule type="containsText" dxfId="335" priority="347" operator="containsText" text="Alta">
      <formula>NOT(ISERROR(SEARCH("Alta",K35)))</formula>
    </cfRule>
  </conditionalFormatting>
  <conditionalFormatting sqref="L35:L39">
    <cfRule type="containsText" dxfId="334" priority="342" operator="containsText" text="Catastrófico">
      <formula>NOT(ISERROR(SEARCH("Catastrófico",L35)))</formula>
    </cfRule>
    <cfRule type="containsText" dxfId="333" priority="343" operator="containsText" text="Mayor">
      <formula>NOT(ISERROR(SEARCH("Mayor",L35)))</formula>
    </cfRule>
    <cfRule type="containsText" dxfId="332" priority="344" operator="containsText" text="Menor">
      <formula>NOT(ISERROR(SEARCH("Menor",L35)))</formula>
    </cfRule>
    <cfRule type="containsText" dxfId="331" priority="345" operator="containsText" text="Leve">
      <formula>NOT(ISERROR(SEARCH("Leve",L35)))</formula>
    </cfRule>
  </conditionalFormatting>
  <conditionalFormatting sqref="K40:L40">
    <cfRule type="containsText" dxfId="330" priority="336" operator="containsText" text="3- Moderado">
      <formula>NOT(ISERROR(SEARCH("3- Moderado",K40)))</formula>
    </cfRule>
    <cfRule type="containsText" dxfId="329" priority="337" operator="containsText" text="6- Moderado">
      <formula>NOT(ISERROR(SEARCH("6- Moderado",K40)))</formula>
    </cfRule>
    <cfRule type="containsText" dxfId="328" priority="338" operator="containsText" text="4- Moderado">
      <formula>NOT(ISERROR(SEARCH("4- Moderado",K40)))</formula>
    </cfRule>
    <cfRule type="containsText" dxfId="327" priority="339" operator="containsText" text="3- Bajo">
      <formula>NOT(ISERROR(SEARCH("3- Bajo",K40)))</formula>
    </cfRule>
    <cfRule type="containsText" dxfId="326" priority="340" operator="containsText" text="4- Bajo">
      <formula>NOT(ISERROR(SEARCH("4- Bajo",K40)))</formula>
    </cfRule>
    <cfRule type="containsText" dxfId="325" priority="341" operator="containsText" text="1- Bajo">
      <formula>NOT(ISERROR(SEARCH("1- Bajo",K40)))</formula>
    </cfRule>
  </conditionalFormatting>
  <conditionalFormatting sqref="H40:I40">
    <cfRule type="containsText" dxfId="324" priority="330" operator="containsText" text="3- Moderado">
      <formula>NOT(ISERROR(SEARCH("3- Moderado",H40)))</formula>
    </cfRule>
    <cfRule type="containsText" dxfId="323" priority="331" operator="containsText" text="6- Moderado">
      <formula>NOT(ISERROR(SEARCH("6- Moderado",H40)))</formula>
    </cfRule>
    <cfRule type="containsText" dxfId="322" priority="332" operator="containsText" text="4- Moderado">
      <formula>NOT(ISERROR(SEARCH("4- Moderado",H40)))</formula>
    </cfRule>
    <cfRule type="containsText" dxfId="321" priority="333" operator="containsText" text="3- Bajo">
      <formula>NOT(ISERROR(SEARCH("3- Bajo",H40)))</formula>
    </cfRule>
    <cfRule type="containsText" dxfId="320" priority="334" operator="containsText" text="4- Bajo">
      <formula>NOT(ISERROR(SEARCH("4- Bajo",H40)))</formula>
    </cfRule>
    <cfRule type="containsText" dxfId="319" priority="335" operator="containsText" text="1- Bajo">
      <formula>NOT(ISERROR(SEARCH("1- Bajo",H40)))</formula>
    </cfRule>
  </conditionalFormatting>
  <conditionalFormatting sqref="A40 C40:E40">
    <cfRule type="containsText" dxfId="318" priority="324" operator="containsText" text="3- Moderado">
      <formula>NOT(ISERROR(SEARCH("3- Moderado",A40)))</formula>
    </cfRule>
    <cfRule type="containsText" dxfId="317" priority="325" operator="containsText" text="6- Moderado">
      <formula>NOT(ISERROR(SEARCH("6- Moderado",A40)))</formula>
    </cfRule>
    <cfRule type="containsText" dxfId="316" priority="326" operator="containsText" text="4- Moderado">
      <formula>NOT(ISERROR(SEARCH("4- Moderado",A40)))</formula>
    </cfRule>
    <cfRule type="containsText" dxfId="315" priority="327" operator="containsText" text="3- Bajo">
      <formula>NOT(ISERROR(SEARCH("3- Bajo",A40)))</formula>
    </cfRule>
    <cfRule type="containsText" dxfId="314" priority="328" operator="containsText" text="4- Bajo">
      <formula>NOT(ISERROR(SEARCH("4- Bajo",A40)))</formula>
    </cfRule>
    <cfRule type="containsText" dxfId="313" priority="329" operator="containsText" text="1- Bajo">
      <formula>NOT(ISERROR(SEARCH("1- Bajo",A40)))</formula>
    </cfRule>
  </conditionalFormatting>
  <conditionalFormatting sqref="F40:G40">
    <cfRule type="containsText" dxfId="312" priority="318" operator="containsText" text="3- Moderado">
      <formula>NOT(ISERROR(SEARCH("3- Moderado",F40)))</formula>
    </cfRule>
    <cfRule type="containsText" dxfId="311" priority="319" operator="containsText" text="6- Moderado">
      <formula>NOT(ISERROR(SEARCH("6- Moderado",F40)))</formula>
    </cfRule>
    <cfRule type="containsText" dxfId="310" priority="320" operator="containsText" text="4- Moderado">
      <formula>NOT(ISERROR(SEARCH("4- Moderado",F40)))</formula>
    </cfRule>
    <cfRule type="containsText" dxfId="309" priority="321" operator="containsText" text="3- Bajo">
      <formula>NOT(ISERROR(SEARCH("3- Bajo",F40)))</formula>
    </cfRule>
    <cfRule type="containsText" dxfId="308" priority="322" operator="containsText" text="4- Bajo">
      <formula>NOT(ISERROR(SEARCH("4- Bajo",F40)))</formula>
    </cfRule>
    <cfRule type="containsText" dxfId="307" priority="323" operator="containsText" text="1- Bajo">
      <formula>NOT(ISERROR(SEARCH("1- Bajo",F40)))</formula>
    </cfRule>
  </conditionalFormatting>
  <conditionalFormatting sqref="J40:J44">
    <cfRule type="containsText" dxfId="306" priority="313" operator="containsText" text="Bajo">
      <formula>NOT(ISERROR(SEARCH("Bajo",J40)))</formula>
    </cfRule>
    <cfRule type="containsText" dxfId="305" priority="314" operator="containsText" text="Moderado">
      <formula>NOT(ISERROR(SEARCH("Moderado",J40)))</formula>
    </cfRule>
    <cfRule type="containsText" dxfId="304" priority="315" operator="containsText" text="Alto">
      <formula>NOT(ISERROR(SEARCH("Alto",J40)))</formula>
    </cfRule>
    <cfRule type="containsText" dxfId="303" priority="316" operator="containsText" text="Extremo">
      <formula>NOT(ISERROR(SEARCH("Extremo",J40)))</formula>
    </cfRule>
    <cfRule type="colorScale" priority="317">
      <colorScale>
        <cfvo type="min"/>
        <cfvo type="max"/>
        <color rgb="FFFF7128"/>
        <color rgb="FFFFEF9C"/>
      </colorScale>
    </cfRule>
  </conditionalFormatting>
  <conditionalFormatting sqref="M40:M44">
    <cfRule type="containsText" dxfId="302" priority="288" operator="containsText" text="Moderado">
      <formula>NOT(ISERROR(SEARCH("Moderado",M40)))</formula>
    </cfRule>
    <cfRule type="containsText" dxfId="301" priority="308" operator="containsText" text="Bajo">
      <formula>NOT(ISERROR(SEARCH("Bajo",M40)))</formula>
    </cfRule>
    <cfRule type="containsText" dxfId="300" priority="309" operator="containsText" text="Moderado">
      <formula>NOT(ISERROR(SEARCH("Moderado",M40)))</formula>
    </cfRule>
    <cfRule type="containsText" dxfId="299" priority="310" operator="containsText" text="Alto">
      <formula>NOT(ISERROR(SEARCH("Alto",M40)))</formula>
    </cfRule>
    <cfRule type="containsText" dxfId="298" priority="311" operator="containsText" text="Extremo">
      <formula>NOT(ISERROR(SEARCH("Extremo",M40)))</formula>
    </cfRule>
    <cfRule type="colorScale" priority="312">
      <colorScale>
        <cfvo type="min"/>
        <cfvo type="max"/>
        <color rgb="FFFF7128"/>
        <color rgb="FFFFEF9C"/>
      </colorScale>
    </cfRule>
  </conditionalFormatting>
  <conditionalFormatting sqref="N40">
    <cfRule type="containsText" dxfId="297" priority="302" operator="containsText" text="3- Moderado">
      <formula>NOT(ISERROR(SEARCH("3- Moderado",N40)))</formula>
    </cfRule>
    <cfRule type="containsText" dxfId="296" priority="303" operator="containsText" text="6- Moderado">
      <formula>NOT(ISERROR(SEARCH("6- Moderado",N40)))</formula>
    </cfRule>
    <cfRule type="containsText" dxfId="295" priority="304" operator="containsText" text="4- Moderado">
      <formula>NOT(ISERROR(SEARCH("4- Moderado",N40)))</formula>
    </cfRule>
    <cfRule type="containsText" dxfId="294" priority="305" operator="containsText" text="3- Bajo">
      <formula>NOT(ISERROR(SEARCH("3- Bajo",N40)))</formula>
    </cfRule>
    <cfRule type="containsText" dxfId="293" priority="306" operator="containsText" text="4- Bajo">
      <formula>NOT(ISERROR(SEARCH("4- Bajo",N40)))</formula>
    </cfRule>
    <cfRule type="containsText" dxfId="292" priority="307" operator="containsText" text="1- Bajo">
      <formula>NOT(ISERROR(SEARCH("1- Bajo",N40)))</formula>
    </cfRule>
  </conditionalFormatting>
  <conditionalFormatting sqref="H40:H44">
    <cfRule type="containsText" dxfId="291" priority="289" operator="containsText" text="Muy Alta">
      <formula>NOT(ISERROR(SEARCH("Muy Alta",H40)))</formula>
    </cfRule>
    <cfRule type="containsText" dxfId="290" priority="290" operator="containsText" text="Alta">
      <formula>NOT(ISERROR(SEARCH("Alta",H40)))</formula>
    </cfRule>
    <cfRule type="containsText" dxfId="289" priority="291" operator="containsText" text="Muy Alta">
      <formula>NOT(ISERROR(SEARCH("Muy Alta",H40)))</formula>
    </cfRule>
    <cfRule type="containsText" dxfId="288" priority="296" operator="containsText" text="Muy Baja">
      <formula>NOT(ISERROR(SEARCH("Muy Baja",H40)))</formula>
    </cfRule>
    <cfRule type="containsText" dxfId="287" priority="297" operator="containsText" text="Baja">
      <formula>NOT(ISERROR(SEARCH("Baja",H40)))</formula>
    </cfRule>
    <cfRule type="containsText" dxfId="286" priority="298" operator="containsText" text="Media">
      <formula>NOT(ISERROR(SEARCH("Media",H40)))</formula>
    </cfRule>
    <cfRule type="containsText" dxfId="285" priority="299" operator="containsText" text="Alta">
      <formula>NOT(ISERROR(SEARCH("Alta",H40)))</formula>
    </cfRule>
    <cfRule type="containsText" dxfId="284" priority="301" operator="containsText" text="Muy Alta">
      <formula>NOT(ISERROR(SEARCH("Muy Alta",H40)))</formula>
    </cfRule>
  </conditionalFormatting>
  <conditionalFormatting sqref="I40:I44">
    <cfRule type="containsText" dxfId="283" priority="292" operator="containsText" text="Catastrófico">
      <formula>NOT(ISERROR(SEARCH("Catastrófico",I40)))</formula>
    </cfRule>
    <cfRule type="containsText" dxfId="282" priority="293" operator="containsText" text="Mayor">
      <formula>NOT(ISERROR(SEARCH("Mayor",I40)))</formula>
    </cfRule>
    <cfRule type="containsText" dxfId="281" priority="294" operator="containsText" text="Menor">
      <formula>NOT(ISERROR(SEARCH("Menor",I40)))</formula>
    </cfRule>
    <cfRule type="containsText" dxfId="280" priority="295" operator="containsText" text="Leve">
      <formula>NOT(ISERROR(SEARCH("Leve",I40)))</formula>
    </cfRule>
    <cfRule type="containsText" dxfId="279" priority="300" operator="containsText" text="Moderado">
      <formula>NOT(ISERROR(SEARCH("Moderado",I40)))</formula>
    </cfRule>
  </conditionalFormatting>
  <conditionalFormatting sqref="K40:K44">
    <cfRule type="containsText" dxfId="278" priority="287" operator="containsText" text="Media">
      <formula>NOT(ISERROR(SEARCH("Media",K40)))</formula>
    </cfRule>
  </conditionalFormatting>
  <conditionalFormatting sqref="L40:L44">
    <cfRule type="containsText" dxfId="277" priority="286" operator="containsText" text="Moderado">
      <formula>NOT(ISERROR(SEARCH("Moderado",L40)))</formula>
    </cfRule>
  </conditionalFormatting>
  <conditionalFormatting sqref="J40:J44">
    <cfRule type="containsText" dxfId="276" priority="285" operator="containsText" text="Moderado">
      <formula>NOT(ISERROR(SEARCH("Moderado",J40)))</formula>
    </cfRule>
  </conditionalFormatting>
  <conditionalFormatting sqref="J40:J44">
    <cfRule type="containsText" dxfId="275" priority="283" operator="containsText" text="Bajo">
      <formula>NOT(ISERROR(SEARCH("Bajo",J40)))</formula>
    </cfRule>
    <cfRule type="containsText" dxfId="274" priority="284" operator="containsText" text="Extremo">
      <formula>NOT(ISERROR(SEARCH("Extremo",J40)))</formula>
    </cfRule>
  </conditionalFormatting>
  <conditionalFormatting sqref="K40:K44">
    <cfRule type="containsText" dxfId="273" priority="281" operator="containsText" text="Baja">
      <formula>NOT(ISERROR(SEARCH("Baja",K40)))</formula>
    </cfRule>
    <cfRule type="containsText" dxfId="272" priority="282" operator="containsText" text="Muy Baja">
      <formula>NOT(ISERROR(SEARCH("Muy Baja",K40)))</formula>
    </cfRule>
  </conditionalFormatting>
  <conditionalFormatting sqref="K40:K44">
    <cfRule type="containsText" dxfId="271" priority="279" operator="containsText" text="Muy Alta">
      <formula>NOT(ISERROR(SEARCH("Muy Alta",K40)))</formula>
    </cfRule>
    <cfRule type="containsText" dxfId="270" priority="280" operator="containsText" text="Alta">
      <formula>NOT(ISERROR(SEARCH("Alta",K40)))</formula>
    </cfRule>
  </conditionalFormatting>
  <conditionalFormatting sqref="L40:L44">
    <cfRule type="containsText" dxfId="269" priority="275" operator="containsText" text="Catastrófico">
      <formula>NOT(ISERROR(SEARCH("Catastrófico",L40)))</formula>
    </cfRule>
    <cfRule type="containsText" dxfId="268" priority="276" operator="containsText" text="Mayor">
      <formula>NOT(ISERROR(SEARCH("Mayor",L40)))</formula>
    </cfRule>
    <cfRule type="containsText" dxfId="267" priority="277" operator="containsText" text="Menor">
      <formula>NOT(ISERROR(SEARCH("Menor",L40)))</formula>
    </cfRule>
    <cfRule type="containsText" dxfId="266" priority="278" operator="containsText" text="Leve">
      <formula>NOT(ISERROR(SEARCH("Leve",L40)))</formula>
    </cfRule>
  </conditionalFormatting>
  <conditionalFormatting sqref="K45:L45">
    <cfRule type="containsText" dxfId="265" priority="269" operator="containsText" text="3- Moderado">
      <formula>NOT(ISERROR(SEARCH("3- Moderado",K45)))</formula>
    </cfRule>
    <cfRule type="containsText" dxfId="264" priority="270" operator="containsText" text="6- Moderado">
      <formula>NOT(ISERROR(SEARCH("6- Moderado",K45)))</formula>
    </cfRule>
    <cfRule type="containsText" dxfId="263" priority="271" operator="containsText" text="4- Moderado">
      <formula>NOT(ISERROR(SEARCH("4- Moderado",K45)))</formula>
    </cfRule>
    <cfRule type="containsText" dxfId="262" priority="272" operator="containsText" text="3- Bajo">
      <formula>NOT(ISERROR(SEARCH("3- Bajo",K45)))</formula>
    </cfRule>
    <cfRule type="containsText" dxfId="261" priority="273" operator="containsText" text="4- Bajo">
      <formula>NOT(ISERROR(SEARCH("4- Bajo",K45)))</formula>
    </cfRule>
    <cfRule type="containsText" dxfId="260" priority="274" operator="containsText" text="1- Bajo">
      <formula>NOT(ISERROR(SEARCH("1- Bajo",K45)))</formula>
    </cfRule>
  </conditionalFormatting>
  <conditionalFormatting sqref="H45:I45">
    <cfRule type="containsText" dxfId="259" priority="263" operator="containsText" text="3- Moderado">
      <formula>NOT(ISERROR(SEARCH("3- Moderado",H45)))</formula>
    </cfRule>
    <cfRule type="containsText" dxfId="258" priority="264" operator="containsText" text="6- Moderado">
      <formula>NOT(ISERROR(SEARCH("6- Moderado",H45)))</formula>
    </cfRule>
    <cfRule type="containsText" dxfId="257" priority="265" operator="containsText" text="4- Moderado">
      <formula>NOT(ISERROR(SEARCH("4- Moderado",H45)))</formula>
    </cfRule>
    <cfRule type="containsText" dxfId="256" priority="266" operator="containsText" text="3- Bajo">
      <formula>NOT(ISERROR(SEARCH("3- Bajo",H45)))</formula>
    </cfRule>
    <cfRule type="containsText" dxfId="255" priority="267" operator="containsText" text="4- Bajo">
      <formula>NOT(ISERROR(SEARCH("4- Bajo",H45)))</formula>
    </cfRule>
    <cfRule type="containsText" dxfId="254" priority="268" operator="containsText" text="1- Bajo">
      <formula>NOT(ISERROR(SEARCH("1- Bajo",H45)))</formula>
    </cfRule>
  </conditionalFormatting>
  <conditionalFormatting sqref="A45 C45:E45">
    <cfRule type="containsText" dxfId="253" priority="257" operator="containsText" text="3- Moderado">
      <formula>NOT(ISERROR(SEARCH("3- Moderado",A45)))</formula>
    </cfRule>
    <cfRule type="containsText" dxfId="252" priority="258" operator="containsText" text="6- Moderado">
      <formula>NOT(ISERROR(SEARCH("6- Moderado",A45)))</formula>
    </cfRule>
    <cfRule type="containsText" dxfId="251" priority="259" operator="containsText" text="4- Moderado">
      <formula>NOT(ISERROR(SEARCH("4- Moderado",A45)))</formula>
    </cfRule>
    <cfRule type="containsText" dxfId="250" priority="260" operator="containsText" text="3- Bajo">
      <formula>NOT(ISERROR(SEARCH("3- Bajo",A45)))</formula>
    </cfRule>
    <cfRule type="containsText" dxfId="249" priority="261" operator="containsText" text="4- Bajo">
      <formula>NOT(ISERROR(SEARCH("4- Bajo",A45)))</formula>
    </cfRule>
    <cfRule type="containsText" dxfId="248" priority="262" operator="containsText" text="1- Bajo">
      <formula>NOT(ISERROR(SEARCH("1- Bajo",A45)))</formula>
    </cfRule>
  </conditionalFormatting>
  <conditionalFormatting sqref="F45:G45">
    <cfRule type="containsText" dxfId="247" priority="251" operator="containsText" text="3- Moderado">
      <formula>NOT(ISERROR(SEARCH("3- Moderado",F45)))</formula>
    </cfRule>
    <cfRule type="containsText" dxfId="246" priority="252" operator="containsText" text="6- Moderado">
      <formula>NOT(ISERROR(SEARCH("6- Moderado",F45)))</formula>
    </cfRule>
    <cfRule type="containsText" dxfId="245" priority="253" operator="containsText" text="4- Moderado">
      <formula>NOT(ISERROR(SEARCH("4- Moderado",F45)))</formula>
    </cfRule>
    <cfRule type="containsText" dxfId="244" priority="254" operator="containsText" text="3- Bajo">
      <formula>NOT(ISERROR(SEARCH("3- Bajo",F45)))</formula>
    </cfRule>
    <cfRule type="containsText" dxfId="243" priority="255" operator="containsText" text="4- Bajo">
      <formula>NOT(ISERROR(SEARCH("4- Bajo",F45)))</formula>
    </cfRule>
    <cfRule type="containsText" dxfId="242" priority="256" operator="containsText" text="1- Bajo">
      <formula>NOT(ISERROR(SEARCH("1- Bajo",F45)))</formula>
    </cfRule>
  </conditionalFormatting>
  <conditionalFormatting sqref="J45:J49">
    <cfRule type="containsText" dxfId="241" priority="246" operator="containsText" text="Bajo">
      <formula>NOT(ISERROR(SEARCH("Bajo",J45)))</formula>
    </cfRule>
    <cfRule type="containsText" dxfId="240" priority="247" operator="containsText" text="Moderado">
      <formula>NOT(ISERROR(SEARCH("Moderado",J45)))</formula>
    </cfRule>
    <cfRule type="containsText" dxfId="239" priority="248" operator="containsText" text="Alto">
      <formula>NOT(ISERROR(SEARCH("Alto",J45)))</formula>
    </cfRule>
    <cfRule type="containsText" dxfId="238" priority="249" operator="containsText" text="Extremo">
      <formula>NOT(ISERROR(SEARCH("Extremo",J45)))</formula>
    </cfRule>
    <cfRule type="colorScale" priority="250">
      <colorScale>
        <cfvo type="min"/>
        <cfvo type="max"/>
        <color rgb="FFFF7128"/>
        <color rgb="FFFFEF9C"/>
      </colorScale>
    </cfRule>
  </conditionalFormatting>
  <conditionalFormatting sqref="M45:M49">
    <cfRule type="containsText" dxfId="237" priority="221" operator="containsText" text="Moderado">
      <formula>NOT(ISERROR(SEARCH("Moderado",M45)))</formula>
    </cfRule>
    <cfRule type="containsText" dxfId="236" priority="241" operator="containsText" text="Bajo">
      <formula>NOT(ISERROR(SEARCH("Bajo",M45)))</formula>
    </cfRule>
    <cfRule type="containsText" dxfId="235" priority="242" operator="containsText" text="Moderado">
      <formula>NOT(ISERROR(SEARCH("Moderado",M45)))</formula>
    </cfRule>
    <cfRule type="containsText" dxfId="234" priority="243" operator="containsText" text="Alto">
      <formula>NOT(ISERROR(SEARCH("Alto",M45)))</formula>
    </cfRule>
    <cfRule type="containsText" dxfId="233" priority="244" operator="containsText" text="Extremo">
      <formula>NOT(ISERROR(SEARCH("Extremo",M45)))</formula>
    </cfRule>
    <cfRule type="colorScale" priority="245">
      <colorScale>
        <cfvo type="min"/>
        <cfvo type="max"/>
        <color rgb="FFFF7128"/>
        <color rgb="FFFFEF9C"/>
      </colorScale>
    </cfRule>
  </conditionalFormatting>
  <conditionalFormatting sqref="N45">
    <cfRule type="containsText" dxfId="232" priority="235" operator="containsText" text="3- Moderado">
      <formula>NOT(ISERROR(SEARCH("3- Moderado",N45)))</formula>
    </cfRule>
    <cfRule type="containsText" dxfId="231" priority="236" operator="containsText" text="6- Moderado">
      <formula>NOT(ISERROR(SEARCH("6- Moderado",N45)))</formula>
    </cfRule>
    <cfRule type="containsText" dxfId="230" priority="237" operator="containsText" text="4- Moderado">
      <formula>NOT(ISERROR(SEARCH("4- Moderado",N45)))</formula>
    </cfRule>
    <cfRule type="containsText" dxfId="229" priority="238" operator="containsText" text="3- Bajo">
      <formula>NOT(ISERROR(SEARCH("3- Bajo",N45)))</formula>
    </cfRule>
    <cfRule type="containsText" dxfId="228" priority="239" operator="containsText" text="4- Bajo">
      <formula>NOT(ISERROR(SEARCH("4- Bajo",N45)))</formula>
    </cfRule>
    <cfRule type="containsText" dxfId="227" priority="240" operator="containsText" text="1- Bajo">
      <formula>NOT(ISERROR(SEARCH("1- Bajo",N45)))</formula>
    </cfRule>
  </conditionalFormatting>
  <conditionalFormatting sqref="H45:H49">
    <cfRule type="containsText" dxfId="226" priority="222" operator="containsText" text="Muy Alta">
      <formula>NOT(ISERROR(SEARCH("Muy Alta",H45)))</formula>
    </cfRule>
    <cfRule type="containsText" dxfId="225" priority="223" operator="containsText" text="Alta">
      <formula>NOT(ISERROR(SEARCH("Alta",H45)))</formula>
    </cfRule>
    <cfRule type="containsText" dxfId="224" priority="224" operator="containsText" text="Muy Alta">
      <formula>NOT(ISERROR(SEARCH("Muy Alta",H45)))</formula>
    </cfRule>
    <cfRule type="containsText" dxfId="223" priority="229" operator="containsText" text="Muy Baja">
      <formula>NOT(ISERROR(SEARCH("Muy Baja",H45)))</formula>
    </cfRule>
    <cfRule type="containsText" dxfId="222" priority="230" operator="containsText" text="Baja">
      <formula>NOT(ISERROR(SEARCH("Baja",H45)))</formula>
    </cfRule>
    <cfRule type="containsText" dxfId="221" priority="231" operator="containsText" text="Media">
      <formula>NOT(ISERROR(SEARCH("Media",H45)))</formula>
    </cfRule>
    <cfRule type="containsText" dxfId="220" priority="232" operator="containsText" text="Alta">
      <formula>NOT(ISERROR(SEARCH("Alta",H45)))</formula>
    </cfRule>
    <cfRule type="containsText" dxfId="219" priority="234" operator="containsText" text="Muy Alta">
      <formula>NOT(ISERROR(SEARCH("Muy Alta",H45)))</formula>
    </cfRule>
  </conditionalFormatting>
  <conditionalFormatting sqref="I45:I49">
    <cfRule type="containsText" dxfId="218" priority="225" operator="containsText" text="Catastrófico">
      <formula>NOT(ISERROR(SEARCH("Catastrófico",I45)))</formula>
    </cfRule>
    <cfRule type="containsText" dxfId="217" priority="226" operator="containsText" text="Mayor">
      <formula>NOT(ISERROR(SEARCH("Mayor",I45)))</formula>
    </cfRule>
    <cfRule type="containsText" dxfId="216" priority="227" operator="containsText" text="Menor">
      <formula>NOT(ISERROR(SEARCH("Menor",I45)))</formula>
    </cfRule>
    <cfRule type="containsText" dxfId="215" priority="228" operator="containsText" text="Leve">
      <formula>NOT(ISERROR(SEARCH("Leve",I45)))</formula>
    </cfRule>
    <cfRule type="containsText" dxfId="214" priority="233" operator="containsText" text="Moderado">
      <formula>NOT(ISERROR(SEARCH("Moderado",I45)))</formula>
    </cfRule>
  </conditionalFormatting>
  <conditionalFormatting sqref="K45:K49">
    <cfRule type="containsText" dxfId="213" priority="220" operator="containsText" text="Media">
      <formula>NOT(ISERROR(SEARCH("Media",K45)))</formula>
    </cfRule>
  </conditionalFormatting>
  <conditionalFormatting sqref="L45:L49">
    <cfRule type="containsText" dxfId="212" priority="219" operator="containsText" text="Moderado">
      <formula>NOT(ISERROR(SEARCH("Moderado",L45)))</formula>
    </cfRule>
  </conditionalFormatting>
  <conditionalFormatting sqref="J45:J49">
    <cfRule type="containsText" dxfId="211" priority="218" operator="containsText" text="Moderado">
      <formula>NOT(ISERROR(SEARCH("Moderado",J45)))</formula>
    </cfRule>
  </conditionalFormatting>
  <conditionalFormatting sqref="J45:J49">
    <cfRule type="containsText" dxfId="210" priority="216" operator="containsText" text="Bajo">
      <formula>NOT(ISERROR(SEARCH("Bajo",J45)))</formula>
    </cfRule>
    <cfRule type="containsText" dxfId="209" priority="217" operator="containsText" text="Extremo">
      <formula>NOT(ISERROR(SEARCH("Extremo",J45)))</formula>
    </cfRule>
  </conditionalFormatting>
  <conditionalFormatting sqref="K45:K49">
    <cfRule type="containsText" dxfId="208" priority="214" operator="containsText" text="Baja">
      <formula>NOT(ISERROR(SEARCH("Baja",K45)))</formula>
    </cfRule>
    <cfRule type="containsText" dxfId="207" priority="215" operator="containsText" text="Muy Baja">
      <formula>NOT(ISERROR(SEARCH("Muy Baja",K45)))</formula>
    </cfRule>
  </conditionalFormatting>
  <conditionalFormatting sqref="K45:K49">
    <cfRule type="containsText" dxfId="206" priority="212" operator="containsText" text="Muy Alta">
      <formula>NOT(ISERROR(SEARCH("Muy Alta",K45)))</formula>
    </cfRule>
    <cfRule type="containsText" dxfId="205" priority="213" operator="containsText" text="Alta">
      <formula>NOT(ISERROR(SEARCH("Alta",K45)))</formula>
    </cfRule>
  </conditionalFormatting>
  <conditionalFormatting sqref="L45:L49">
    <cfRule type="containsText" dxfId="204" priority="208" operator="containsText" text="Catastrófico">
      <formula>NOT(ISERROR(SEARCH("Catastrófico",L45)))</formula>
    </cfRule>
    <cfRule type="containsText" dxfId="203" priority="209" operator="containsText" text="Mayor">
      <formula>NOT(ISERROR(SEARCH("Mayor",L45)))</formula>
    </cfRule>
    <cfRule type="containsText" dxfId="202" priority="210" operator="containsText" text="Menor">
      <formula>NOT(ISERROR(SEARCH("Menor",L45)))</formula>
    </cfRule>
    <cfRule type="containsText" dxfId="201" priority="211" operator="containsText" text="Leve">
      <formula>NOT(ISERROR(SEARCH("Leve",L45)))</formula>
    </cfRule>
  </conditionalFormatting>
  <conditionalFormatting sqref="K50:L50">
    <cfRule type="containsText" dxfId="200" priority="202" operator="containsText" text="3- Moderado">
      <formula>NOT(ISERROR(SEARCH("3- Moderado",K50)))</formula>
    </cfRule>
    <cfRule type="containsText" dxfId="199" priority="203" operator="containsText" text="6- Moderado">
      <formula>NOT(ISERROR(SEARCH("6- Moderado",K50)))</formula>
    </cfRule>
    <cfRule type="containsText" dxfId="198" priority="204" operator="containsText" text="4- Moderado">
      <formula>NOT(ISERROR(SEARCH("4- Moderado",K50)))</formula>
    </cfRule>
    <cfRule type="containsText" dxfId="197" priority="205" operator="containsText" text="3- Bajo">
      <formula>NOT(ISERROR(SEARCH("3- Bajo",K50)))</formula>
    </cfRule>
    <cfRule type="containsText" dxfId="196" priority="206" operator="containsText" text="4- Bajo">
      <formula>NOT(ISERROR(SEARCH("4- Bajo",K50)))</formula>
    </cfRule>
    <cfRule type="containsText" dxfId="195" priority="207" operator="containsText" text="1- Bajo">
      <formula>NOT(ISERROR(SEARCH("1- Bajo",K50)))</formula>
    </cfRule>
  </conditionalFormatting>
  <conditionalFormatting sqref="H50:I50">
    <cfRule type="containsText" dxfId="194" priority="196" operator="containsText" text="3- Moderado">
      <formula>NOT(ISERROR(SEARCH("3- Moderado",H50)))</formula>
    </cfRule>
    <cfRule type="containsText" dxfId="193" priority="197" operator="containsText" text="6- Moderado">
      <formula>NOT(ISERROR(SEARCH("6- Moderado",H50)))</formula>
    </cfRule>
    <cfRule type="containsText" dxfId="192" priority="198" operator="containsText" text="4- Moderado">
      <formula>NOT(ISERROR(SEARCH("4- Moderado",H50)))</formula>
    </cfRule>
    <cfRule type="containsText" dxfId="191" priority="199" operator="containsText" text="3- Bajo">
      <formula>NOT(ISERROR(SEARCH("3- Bajo",H50)))</formula>
    </cfRule>
    <cfRule type="containsText" dxfId="190" priority="200" operator="containsText" text="4- Bajo">
      <formula>NOT(ISERROR(SEARCH("4- Bajo",H50)))</formula>
    </cfRule>
    <cfRule type="containsText" dxfId="189" priority="201" operator="containsText" text="1- Bajo">
      <formula>NOT(ISERROR(SEARCH("1- Bajo",H50)))</formula>
    </cfRule>
  </conditionalFormatting>
  <conditionalFormatting sqref="A50 C50:E50">
    <cfRule type="containsText" dxfId="188" priority="190" operator="containsText" text="3- Moderado">
      <formula>NOT(ISERROR(SEARCH("3- Moderado",A50)))</formula>
    </cfRule>
    <cfRule type="containsText" dxfId="187" priority="191" operator="containsText" text="6- Moderado">
      <formula>NOT(ISERROR(SEARCH("6- Moderado",A50)))</formula>
    </cfRule>
    <cfRule type="containsText" dxfId="186" priority="192" operator="containsText" text="4- Moderado">
      <formula>NOT(ISERROR(SEARCH("4- Moderado",A50)))</formula>
    </cfRule>
    <cfRule type="containsText" dxfId="185" priority="193" operator="containsText" text="3- Bajo">
      <formula>NOT(ISERROR(SEARCH("3- Bajo",A50)))</formula>
    </cfRule>
    <cfRule type="containsText" dxfId="184" priority="194" operator="containsText" text="4- Bajo">
      <formula>NOT(ISERROR(SEARCH("4- Bajo",A50)))</formula>
    </cfRule>
    <cfRule type="containsText" dxfId="183" priority="195" operator="containsText" text="1- Bajo">
      <formula>NOT(ISERROR(SEARCH("1- Bajo",A50)))</formula>
    </cfRule>
  </conditionalFormatting>
  <conditionalFormatting sqref="F50:G50">
    <cfRule type="containsText" dxfId="182" priority="184" operator="containsText" text="3- Moderado">
      <formula>NOT(ISERROR(SEARCH("3- Moderado",F50)))</formula>
    </cfRule>
    <cfRule type="containsText" dxfId="181" priority="185" operator="containsText" text="6- Moderado">
      <formula>NOT(ISERROR(SEARCH("6- Moderado",F50)))</formula>
    </cfRule>
    <cfRule type="containsText" dxfId="180" priority="186" operator="containsText" text="4- Moderado">
      <formula>NOT(ISERROR(SEARCH("4- Moderado",F50)))</formula>
    </cfRule>
    <cfRule type="containsText" dxfId="179" priority="187" operator="containsText" text="3- Bajo">
      <formula>NOT(ISERROR(SEARCH("3- Bajo",F50)))</formula>
    </cfRule>
    <cfRule type="containsText" dxfId="178" priority="188" operator="containsText" text="4- Bajo">
      <formula>NOT(ISERROR(SEARCH("4- Bajo",F50)))</formula>
    </cfRule>
    <cfRule type="containsText" dxfId="177" priority="189" operator="containsText" text="1- Bajo">
      <formula>NOT(ISERROR(SEARCH("1- Bajo",F50)))</formula>
    </cfRule>
  </conditionalFormatting>
  <conditionalFormatting sqref="J50:J54">
    <cfRule type="containsText" dxfId="176" priority="179" operator="containsText" text="Bajo">
      <formula>NOT(ISERROR(SEARCH("Bajo",J50)))</formula>
    </cfRule>
    <cfRule type="containsText" dxfId="175" priority="180" operator="containsText" text="Moderado">
      <formula>NOT(ISERROR(SEARCH("Moderado",J50)))</formula>
    </cfRule>
    <cfRule type="containsText" dxfId="174" priority="181" operator="containsText" text="Alto">
      <formula>NOT(ISERROR(SEARCH("Alto",J50)))</formula>
    </cfRule>
    <cfRule type="containsText" dxfId="173" priority="182" operator="containsText" text="Extremo">
      <formula>NOT(ISERROR(SEARCH("Extremo",J50)))</formula>
    </cfRule>
    <cfRule type="colorScale" priority="183">
      <colorScale>
        <cfvo type="min"/>
        <cfvo type="max"/>
        <color rgb="FFFF7128"/>
        <color rgb="FFFFEF9C"/>
      </colorScale>
    </cfRule>
  </conditionalFormatting>
  <conditionalFormatting sqref="M50:M54">
    <cfRule type="containsText" dxfId="172" priority="154" operator="containsText" text="Moderado">
      <formula>NOT(ISERROR(SEARCH("Moderado",M50)))</formula>
    </cfRule>
    <cfRule type="containsText" dxfId="171" priority="174" operator="containsText" text="Bajo">
      <formula>NOT(ISERROR(SEARCH("Bajo",M50)))</formula>
    </cfRule>
    <cfRule type="containsText" dxfId="170" priority="175" operator="containsText" text="Moderado">
      <formula>NOT(ISERROR(SEARCH("Moderado",M50)))</formula>
    </cfRule>
    <cfRule type="containsText" dxfId="169" priority="176" operator="containsText" text="Alto">
      <formula>NOT(ISERROR(SEARCH("Alto",M50)))</formula>
    </cfRule>
    <cfRule type="containsText" dxfId="168" priority="177" operator="containsText" text="Extremo">
      <formula>NOT(ISERROR(SEARCH("Extremo",M50)))</formula>
    </cfRule>
    <cfRule type="colorScale" priority="178">
      <colorScale>
        <cfvo type="min"/>
        <cfvo type="max"/>
        <color rgb="FFFF7128"/>
        <color rgb="FFFFEF9C"/>
      </colorScale>
    </cfRule>
  </conditionalFormatting>
  <conditionalFormatting sqref="N50">
    <cfRule type="containsText" dxfId="167" priority="168" operator="containsText" text="3- Moderado">
      <formula>NOT(ISERROR(SEARCH("3- Moderado",N50)))</formula>
    </cfRule>
    <cfRule type="containsText" dxfId="166" priority="169" operator="containsText" text="6- Moderado">
      <formula>NOT(ISERROR(SEARCH("6- Moderado",N50)))</formula>
    </cfRule>
    <cfRule type="containsText" dxfId="165" priority="170" operator="containsText" text="4- Moderado">
      <formula>NOT(ISERROR(SEARCH("4- Moderado",N50)))</formula>
    </cfRule>
    <cfRule type="containsText" dxfId="164" priority="171" operator="containsText" text="3- Bajo">
      <formula>NOT(ISERROR(SEARCH("3- Bajo",N50)))</formula>
    </cfRule>
    <cfRule type="containsText" dxfId="163" priority="172" operator="containsText" text="4- Bajo">
      <formula>NOT(ISERROR(SEARCH("4- Bajo",N50)))</formula>
    </cfRule>
    <cfRule type="containsText" dxfId="162" priority="173" operator="containsText" text="1- Bajo">
      <formula>NOT(ISERROR(SEARCH("1- Bajo",N50)))</formula>
    </cfRule>
  </conditionalFormatting>
  <conditionalFormatting sqref="H50:H54">
    <cfRule type="containsText" dxfId="161" priority="155" operator="containsText" text="Muy Alta">
      <formula>NOT(ISERROR(SEARCH("Muy Alta",H50)))</formula>
    </cfRule>
    <cfRule type="containsText" dxfId="160" priority="156" operator="containsText" text="Alta">
      <formula>NOT(ISERROR(SEARCH("Alta",H50)))</formula>
    </cfRule>
    <cfRule type="containsText" dxfId="159" priority="157" operator="containsText" text="Muy Alta">
      <formula>NOT(ISERROR(SEARCH("Muy Alta",H50)))</formula>
    </cfRule>
    <cfRule type="containsText" dxfId="158" priority="162" operator="containsText" text="Muy Baja">
      <formula>NOT(ISERROR(SEARCH("Muy Baja",H50)))</formula>
    </cfRule>
    <cfRule type="containsText" dxfId="157" priority="163" operator="containsText" text="Baja">
      <formula>NOT(ISERROR(SEARCH("Baja",H50)))</formula>
    </cfRule>
    <cfRule type="containsText" dxfId="156" priority="164" operator="containsText" text="Media">
      <formula>NOT(ISERROR(SEARCH("Media",H50)))</formula>
    </cfRule>
    <cfRule type="containsText" dxfId="155" priority="165" operator="containsText" text="Alta">
      <formula>NOT(ISERROR(SEARCH("Alta",H50)))</formula>
    </cfRule>
    <cfRule type="containsText" dxfId="154" priority="167" operator="containsText" text="Muy Alta">
      <formula>NOT(ISERROR(SEARCH("Muy Alta",H50)))</formula>
    </cfRule>
  </conditionalFormatting>
  <conditionalFormatting sqref="I50:I54">
    <cfRule type="containsText" dxfId="153" priority="158" operator="containsText" text="Catastrófico">
      <formula>NOT(ISERROR(SEARCH("Catastrófico",I50)))</formula>
    </cfRule>
    <cfRule type="containsText" dxfId="152" priority="159" operator="containsText" text="Mayor">
      <formula>NOT(ISERROR(SEARCH("Mayor",I50)))</formula>
    </cfRule>
    <cfRule type="containsText" dxfId="151" priority="160" operator="containsText" text="Menor">
      <formula>NOT(ISERROR(SEARCH("Menor",I50)))</formula>
    </cfRule>
    <cfRule type="containsText" dxfId="150" priority="161" operator="containsText" text="Leve">
      <formula>NOT(ISERROR(SEARCH("Leve",I50)))</formula>
    </cfRule>
    <cfRule type="containsText" dxfId="149" priority="166" operator="containsText" text="Moderado">
      <formula>NOT(ISERROR(SEARCH("Moderado",I50)))</formula>
    </cfRule>
  </conditionalFormatting>
  <conditionalFormatting sqref="K50:K54">
    <cfRule type="containsText" dxfId="148" priority="153" operator="containsText" text="Media">
      <formula>NOT(ISERROR(SEARCH("Media",K50)))</formula>
    </cfRule>
  </conditionalFormatting>
  <conditionalFormatting sqref="L50:L54">
    <cfRule type="containsText" dxfId="147" priority="152" operator="containsText" text="Moderado">
      <formula>NOT(ISERROR(SEARCH("Moderado",L50)))</formula>
    </cfRule>
  </conditionalFormatting>
  <conditionalFormatting sqref="J50:J54">
    <cfRule type="containsText" dxfId="146" priority="151" operator="containsText" text="Moderado">
      <formula>NOT(ISERROR(SEARCH("Moderado",J50)))</formula>
    </cfRule>
  </conditionalFormatting>
  <conditionalFormatting sqref="J50:J54">
    <cfRule type="containsText" dxfId="145" priority="149" operator="containsText" text="Bajo">
      <formula>NOT(ISERROR(SEARCH("Bajo",J50)))</formula>
    </cfRule>
    <cfRule type="containsText" dxfId="144" priority="150" operator="containsText" text="Extremo">
      <formula>NOT(ISERROR(SEARCH("Extremo",J50)))</formula>
    </cfRule>
  </conditionalFormatting>
  <conditionalFormatting sqref="K50:K54">
    <cfRule type="containsText" dxfId="143" priority="147" operator="containsText" text="Baja">
      <formula>NOT(ISERROR(SEARCH("Baja",K50)))</formula>
    </cfRule>
    <cfRule type="containsText" dxfId="142" priority="148" operator="containsText" text="Muy Baja">
      <formula>NOT(ISERROR(SEARCH("Muy Baja",K50)))</formula>
    </cfRule>
  </conditionalFormatting>
  <conditionalFormatting sqref="K50:K54">
    <cfRule type="containsText" dxfId="141" priority="145" operator="containsText" text="Muy Alta">
      <formula>NOT(ISERROR(SEARCH("Muy Alta",K50)))</formula>
    </cfRule>
    <cfRule type="containsText" dxfId="140" priority="146" operator="containsText" text="Alta">
      <formula>NOT(ISERROR(SEARCH("Alta",K50)))</formula>
    </cfRule>
  </conditionalFormatting>
  <conditionalFormatting sqref="L50:L54">
    <cfRule type="containsText" dxfId="139" priority="141" operator="containsText" text="Catastrófico">
      <formula>NOT(ISERROR(SEARCH("Catastrófico",L50)))</formula>
    </cfRule>
    <cfRule type="containsText" dxfId="138" priority="142" operator="containsText" text="Mayor">
      <formula>NOT(ISERROR(SEARCH("Mayor",L50)))</formula>
    </cfRule>
    <cfRule type="containsText" dxfId="137" priority="143" operator="containsText" text="Menor">
      <formula>NOT(ISERROR(SEARCH("Menor",L50)))</formula>
    </cfRule>
    <cfRule type="containsText" dxfId="136" priority="144" operator="containsText" text="Leve">
      <formula>NOT(ISERROR(SEARCH("Leve",L50)))</formula>
    </cfRule>
  </conditionalFormatting>
  <conditionalFormatting sqref="K55:L55">
    <cfRule type="containsText" dxfId="135" priority="135" operator="containsText" text="3- Moderado">
      <formula>NOT(ISERROR(SEARCH("3- Moderado",K55)))</formula>
    </cfRule>
    <cfRule type="containsText" dxfId="134" priority="136" operator="containsText" text="6- Moderado">
      <formula>NOT(ISERROR(SEARCH("6- Moderado",K55)))</formula>
    </cfRule>
    <cfRule type="containsText" dxfId="133" priority="137" operator="containsText" text="4- Moderado">
      <formula>NOT(ISERROR(SEARCH("4- Moderado",K55)))</formula>
    </cfRule>
    <cfRule type="containsText" dxfId="132" priority="138" operator="containsText" text="3- Bajo">
      <formula>NOT(ISERROR(SEARCH("3- Bajo",K55)))</formula>
    </cfRule>
    <cfRule type="containsText" dxfId="131" priority="139" operator="containsText" text="4- Bajo">
      <formula>NOT(ISERROR(SEARCH("4- Bajo",K55)))</formula>
    </cfRule>
    <cfRule type="containsText" dxfId="130" priority="140" operator="containsText" text="1- Bajo">
      <formula>NOT(ISERROR(SEARCH("1- Bajo",K55)))</formula>
    </cfRule>
  </conditionalFormatting>
  <conditionalFormatting sqref="H55:I55">
    <cfRule type="containsText" dxfId="129" priority="129" operator="containsText" text="3- Moderado">
      <formula>NOT(ISERROR(SEARCH("3- Moderado",H55)))</formula>
    </cfRule>
    <cfRule type="containsText" dxfId="128" priority="130" operator="containsText" text="6- Moderado">
      <formula>NOT(ISERROR(SEARCH("6- Moderado",H55)))</formula>
    </cfRule>
    <cfRule type="containsText" dxfId="127" priority="131" operator="containsText" text="4- Moderado">
      <formula>NOT(ISERROR(SEARCH("4- Moderado",H55)))</formula>
    </cfRule>
    <cfRule type="containsText" dxfId="126" priority="132" operator="containsText" text="3- Bajo">
      <formula>NOT(ISERROR(SEARCH("3- Bajo",H55)))</formula>
    </cfRule>
    <cfRule type="containsText" dxfId="125" priority="133" operator="containsText" text="4- Bajo">
      <formula>NOT(ISERROR(SEARCH("4- Bajo",H55)))</formula>
    </cfRule>
    <cfRule type="containsText" dxfId="124" priority="134" operator="containsText" text="1- Bajo">
      <formula>NOT(ISERROR(SEARCH("1- Bajo",H55)))</formula>
    </cfRule>
  </conditionalFormatting>
  <conditionalFormatting sqref="A55 C55:E55">
    <cfRule type="containsText" dxfId="123" priority="123" operator="containsText" text="3- Moderado">
      <formula>NOT(ISERROR(SEARCH("3- Moderado",A55)))</formula>
    </cfRule>
    <cfRule type="containsText" dxfId="122" priority="124" operator="containsText" text="6- Moderado">
      <formula>NOT(ISERROR(SEARCH("6- Moderado",A55)))</formula>
    </cfRule>
    <cfRule type="containsText" dxfId="121" priority="125" operator="containsText" text="4- Moderado">
      <formula>NOT(ISERROR(SEARCH("4- Moderado",A55)))</formula>
    </cfRule>
    <cfRule type="containsText" dxfId="120" priority="126" operator="containsText" text="3- Bajo">
      <formula>NOT(ISERROR(SEARCH("3- Bajo",A55)))</formula>
    </cfRule>
    <cfRule type="containsText" dxfId="119" priority="127" operator="containsText" text="4- Bajo">
      <formula>NOT(ISERROR(SEARCH("4- Bajo",A55)))</formula>
    </cfRule>
    <cfRule type="containsText" dxfId="118" priority="128" operator="containsText" text="1- Bajo">
      <formula>NOT(ISERROR(SEARCH("1- Bajo",A55)))</formula>
    </cfRule>
  </conditionalFormatting>
  <conditionalFormatting sqref="F55:G55">
    <cfRule type="containsText" dxfId="117" priority="117" operator="containsText" text="3- Moderado">
      <formula>NOT(ISERROR(SEARCH("3- Moderado",F55)))</formula>
    </cfRule>
    <cfRule type="containsText" dxfId="116" priority="118" operator="containsText" text="6- Moderado">
      <formula>NOT(ISERROR(SEARCH("6- Moderado",F55)))</formula>
    </cfRule>
    <cfRule type="containsText" dxfId="115" priority="119" operator="containsText" text="4- Moderado">
      <formula>NOT(ISERROR(SEARCH("4- Moderado",F55)))</formula>
    </cfRule>
    <cfRule type="containsText" dxfId="114" priority="120" operator="containsText" text="3- Bajo">
      <formula>NOT(ISERROR(SEARCH("3- Bajo",F55)))</formula>
    </cfRule>
    <cfRule type="containsText" dxfId="113" priority="121" operator="containsText" text="4- Bajo">
      <formula>NOT(ISERROR(SEARCH("4- Bajo",F55)))</formula>
    </cfRule>
    <cfRule type="containsText" dxfId="112" priority="122" operator="containsText" text="1- Bajo">
      <formula>NOT(ISERROR(SEARCH("1- Bajo",F55)))</formula>
    </cfRule>
  </conditionalFormatting>
  <conditionalFormatting sqref="J55:J59">
    <cfRule type="containsText" dxfId="111" priority="112" operator="containsText" text="Bajo">
      <formula>NOT(ISERROR(SEARCH("Bajo",J55)))</formula>
    </cfRule>
    <cfRule type="containsText" dxfId="110" priority="113" operator="containsText" text="Moderado">
      <formula>NOT(ISERROR(SEARCH("Moderado",J55)))</formula>
    </cfRule>
    <cfRule type="containsText" dxfId="109" priority="114" operator="containsText" text="Alto">
      <formula>NOT(ISERROR(SEARCH("Alto",J55)))</formula>
    </cfRule>
    <cfRule type="containsText" dxfId="108" priority="115" operator="containsText" text="Extremo">
      <formula>NOT(ISERROR(SEARCH("Extremo",J55)))</formula>
    </cfRule>
    <cfRule type="colorScale" priority="116">
      <colorScale>
        <cfvo type="min"/>
        <cfvo type="max"/>
        <color rgb="FFFF7128"/>
        <color rgb="FFFFEF9C"/>
      </colorScale>
    </cfRule>
  </conditionalFormatting>
  <conditionalFormatting sqref="M55:M59">
    <cfRule type="containsText" dxfId="107" priority="87" operator="containsText" text="Moderado">
      <formula>NOT(ISERROR(SEARCH("Moderado",M55)))</formula>
    </cfRule>
    <cfRule type="containsText" dxfId="106" priority="107" operator="containsText" text="Bajo">
      <formula>NOT(ISERROR(SEARCH("Bajo",M55)))</formula>
    </cfRule>
    <cfRule type="containsText" dxfId="105" priority="108" operator="containsText" text="Moderado">
      <formula>NOT(ISERROR(SEARCH("Moderado",M55)))</formula>
    </cfRule>
    <cfRule type="containsText" dxfId="104" priority="109" operator="containsText" text="Alto">
      <formula>NOT(ISERROR(SEARCH("Alto",M55)))</formula>
    </cfRule>
    <cfRule type="containsText" dxfId="103" priority="110" operator="containsText" text="Extremo">
      <formula>NOT(ISERROR(SEARCH("Extremo",M55)))</formula>
    </cfRule>
    <cfRule type="colorScale" priority="111">
      <colorScale>
        <cfvo type="min"/>
        <cfvo type="max"/>
        <color rgb="FFFF7128"/>
        <color rgb="FFFFEF9C"/>
      </colorScale>
    </cfRule>
  </conditionalFormatting>
  <conditionalFormatting sqref="N55">
    <cfRule type="containsText" dxfId="102" priority="101" operator="containsText" text="3- Moderado">
      <formula>NOT(ISERROR(SEARCH("3- Moderado",N55)))</formula>
    </cfRule>
    <cfRule type="containsText" dxfId="101" priority="102" operator="containsText" text="6- Moderado">
      <formula>NOT(ISERROR(SEARCH("6- Moderado",N55)))</formula>
    </cfRule>
    <cfRule type="containsText" dxfId="100" priority="103" operator="containsText" text="4- Moderado">
      <formula>NOT(ISERROR(SEARCH("4- Moderado",N55)))</formula>
    </cfRule>
    <cfRule type="containsText" dxfId="99" priority="104" operator="containsText" text="3- Bajo">
      <formula>NOT(ISERROR(SEARCH("3- Bajo",N55)))</formula>
    </cfRule>
    <cfRule type="containsText" dxfId="98" priority="105" operator="containsText" text="4- Bajo">
      <formula>NOT(ISERROR(SEARCH("4- Bajo",N55)))</formula>
    </cfRule>
    <cfRule type="containsText" dxfId="97" priority="106" operator="containsText" text="1- Bajo">
      <formula>NOT(ISERROR(SEARCH("1- Bajo",N55)))</formula>
    </cfRule>
  </conditionalFormatting>
  <conditionalFormatting sqref="H55:H59">
    <cfRule type="containsText" dxfId="96" priority="88" operator="containsText" text="Muy Alta">
      <formula>NOT(ISERROR(SEARCH("Muy Alta",H55)))</formula>
    </cfRule>
    <cfRule type="containsText" dxfId="95" priority="89" operator="containsText" text="Alta">
      <formula>NOT(ISERROR(SEARCH("Alta",H55)))</formula>
    </cfRule>
    <cfRule type="containsText" dxfId="94" priority="90" operator="containsText" text="Muy Alta">
      <formula>NOT(ISERROR(SEARCH("Muy Alta",H55)))</formula>
    </cfRule>
    <cfRule type="containsText" dxfId="93" priority="95" operator="containsText" text="Muy Baja">
      <formula>NOT(ISERROR(SEARCH("Muy Baja",H55)))</formula>
    </cfRule>
    <cfRule type="containsText" dxfId="92" priority="96" operator="containsText" text="Baja">
      <formula>NOT(ISERROR(SEARCH("Baja",H55)))</formula>
    </cfRule>
    <cfRule type="containsText" dxfId="91" priority="97" operator="containsText" text="Media">
      <formula>NOT(ISERROR(SEARCH("Media",H55)))</formula>
    </cfRule>
    <cfRule type="containsText" dxfId="90" priority="98" operator="containsText" text="Alta">
      <formula>NOT(ISERROR(SEARCH("Alta",H55)))</formula>
    </cfRule>
    <cfRule type="containsText" dxfId="89" priority="100" operator="containsText" text="Muy Alta">
      <formula>NOT(ISERROR(SEARCH("Muy Alta",H55)))</formula>
    </cfRule>
  </conditionalFormatting>
  <conditionalFormatting sqref="I55:I59">
    <cfRule type="containsText" dxfId="88" priority="91" operator="containsText" text="Catastrófico">
      <formula>NOT(ISERROR(SEARCH("Catastrófico",I55)))</formula>
    </cfRule>
    <cfRule type="containsText" dxfId="87" priority="92" operator="containsText" text="Mayor">
      <formula>NOT(ISERROR(SEARCH("Mayor",I55)))</formula>
    </cfRule>
    <cfRule type="containsText" dxfId="86" priority="93" operator="containsText" text="Menor">
      <formula>NOT(ISERROR(SEARCH("Menor",I55)))</formula>
    </cfRule>
    <cfRule type="containsText" dxfId="85" priority="94" operator="containsText" text="Leve">
      <formula>NOT(ISERROR(SEARCH("Leve",I55)))</formula>
    </cfRule>
    <cfRule type="containsText" dxfId="84" priority="99" operator="containsText" text="Moderado">
      <formula>NOT(ISERROR(SEARCH("Moderado",I55)))</formula>
    </cfRule>
  </conditionalFormatting>
  <conditionalFormatting sqref="K55:K59">
    <cfRule type="containsText" dxfId="83" priority="86" operator="containsText" text="Media">
      <formula>NOT(ISERROR(SEARCH("Media",K55)))</formula>
    </cfRule>
  </conditionalFormatting>
  <conditionalFormatting sqref="L55:L59">
    <cfRule type="containsText" dxfId="82" priority="85" operator="containsText" text="Moderado">
      <formula>NOT(ISERROR(SEARCH("Moderado",L55)))</formula>
    </cfRule>
  </conditionalFormatting>
  <conditionalFormatting sqref="J55:J59">
    <cfRule type="containsText" dxfId="81" priority="84" operator="containsText" text="Moderado">
      <formula>NOT(ISERROR(SEARCH("Moderado",J55)))</formula>
    </cfRule>
  </conditionalFormatting>
  <conditionalFormatting sqref="J55:J59">
    <cfRule type="containsText" dxfId="80" priority="82" operator="containsText" text="Bajo">
      <formula>NOT(ISERROR(SEARCH("Bajo",J55)))</formula>
    </cfRule>
    <cfRule type="containsText" dxfId="79" priority="83" operator="containsText" text="Extremo">
      <formula>NOT(ISERROR(SEARCH("Extremo",J55)))</formula>
    </cfRule>
  </conditionalFormatting>
  <conditionalFormatting sqref="K55:K59">
    <cfRule type="containsText" dxfId="78" priority="80" operator="containsText" text="Baja">
      <formula>NOT(ISERROR(SEARCH("Baja",K55)))</formula>
    </cfRule>
    <cfRule type="containsText" dxfId="77" priority="81" operator="containsText" text="Muy Baja">
      <formula>NOT(ISERROR(SEARCH("Muy Baja",K55)))</formula>
    </cfRule>
  </conditionalFormatting>
  <conditionalFormatting sqref="K55:K59">
    <cfRule type="containsText" dxfId="76" priority="78" operator="containsText" text="Muy Alta">
      <formula>NOT(ISERROR(SEARCH("Muy Alta",K55)))</formula>
    </cfRule>
    <cfRule type="containsText" dxfId="75" priority="79" operator="containsText" text="Alta">
      <formula>NOT(ISERROR(SEARCH("Alta",K55)))</formula>
    </cfRule>
  </conditionalFormatting>
  <conditionalFormatting sqref="L55:L59">
    <cfRule type="containsText" dxfId="74" priority="74" operator="containsText" text="Catastrófico">
      <formula>NOT(ISERROR(SEARCH("Catastrófico",L55)))</formula>
    </cfRule>
    <cfRule type="containsText" dxfId="73" priority="75" operator="containsText" text="Mayor">
      <formula>NOT(ISERROR(SEARCH("Mayor",L55)))</formula>
    </cfRule>
    <cfRule type="containsText" dxfId="72" priority="76" operator="containsText" text="Menor">
      <formula>NOT(ISERROR(SEARCH("Menor",L55)))</formula>
    </cfRule>
    <cfRule type="containsText" dxfId="71" priority="77" operator="containsText" text="Leve">
      <formula>NOT(ISERROR(SEARCH("Leve",L55)))</formula>
    </cfRule>
  </conditionalFormatting>
  <conditionalFormatting sqref="K25:L25">
    <cfRule type="containsText" dxfId="70" priority="68" operator="containsText" text="3- Moderado">
      <formula>NOT(ISERROR(SEARCH("3- Moderado",K25)))</formula>
    </cfRule>
    <cfRule type="containsText" dxfId="69" priority="69" operator="containsText" text="6- Moderado">
      <formula>NOT(ISERROR(SEARCH("6- Moderado",K25)))</formula>
    </cfRule>
    <cfRule type="containsText" dxfId="68" priority="70" operator="containsText" text="4- Moderado">
      <formula>NOT(ISERROR(SEARCH("4- Moderado",K25)))</formula>
    </cfRule>
    <cfRule type="containsText" dxfId="67" priority="71" operator="containsText" text="3- Bajo">
      <formula>NOT(ISERROR(SEARCH("3- Bajo",K25)))</formula>
    </cfRule>
    <cfRule type="containsText" dxfId="66" priority="72" operator="containsText" text="4- Bajo">
      <formula>NOT(ISERROR(SEARCH("4- Bajo",K25)))</formula>
    </cfRule>
    <cfRule type="containsText" dxfId="65" priority="73" operator="containsText" text="1- Bajo">
      <formula>NOT(ISERROR(SEARCH("1- Bajo",K25)))</formula>
    </cfRule>
  </conditionalFormatting>
  <conditionalFormatting sqref="H25:I25">
    <cfRule type="containsText" dxfId="64" priority="62" operator="containsText" text="3- Moderado">
      <formula>NOT(ISERROR(SEARCH("3- Moderado",H25)))</formula>
    </cfRule>
    <cfRule type="containsText" dxfId="63" priority="63" operator="containsText" text="6- Moderado">
      <formula>NOT(ISERROR(SEARCH("6- Moderado",H25)))</formula>
    </cfRule>
    <cfRule type="containsText" dxfId="62" priority="64" operator="containsText" text="4- Moderado">
      <formula>NOT(ISERROR(SEARCH("4- Moderado",H25)))</formula>
    </cfRule>
    <cfRule type="containsText" dxfId="61" priority="65" operator="containsText" text="3- Bajo">
      <formula>NOT(ISERROR(SEARCH("3- Bajo",H25)))</formula>
    </cfRule>
    <cfRule type="containsText" dxfId="60" priority="66" operator="containsText" text="4- Bajo">
      <formula>NOT(ISERROR(SEARCH("4- Bajo",H25)))</formula>
    </cfRule>
    <cfRule type="containsText" dxfId="59" priority="67" operator="containsText" text="1- Bajo">
      <formula>NOT(ISERROR(SEARCH("1- Bajo",H25)))</formula>
    </cfRule>
  </conditionalFormatting>
  <conditionalFormatting sqref="A25 C25:E25">
    <cfRule type="containsText" dxfId="58" priority="56" operator="containsText" text="3- Moderado">
      <formula>NOT(ISERROR(SEARCH("3- Moderado",A25)))</formula>
    </cfRule>
    <cfRule type="containsText" dxfId="57" priority="57" operator="containsText" text="6- Moderado">
      <formula>NOT(ISERROR(SEARCH("6- Moderado",A25)))</formula>
    </cfRule>
    <cfRule type="containsText" dxfId="56" priority="58" operator="containsText" text="4- Moderado">
      <formula>NOT(ISERROR(SEARCH("4- Moderado",A25)))</formula>
    </cfRule>
    <cfRule type="containsText" dxfId="55" priority="59" operator="containsText" text="3- Bajo">
      <formula>NOT(ISERROR(SEARCH("3- Bajo",A25)))</formula>
    </cfRule>
    <cfRule type="containsText" dxfId="54" priority="60" operator="containsText" text="4- Bajo">
      <formula>NOT(ISERROR(SEARCH("4- Bajo",A25)))</formula>
    </cfRule>
    <cfRule type="containsText" dxfId="53" priority="61" operator="containsText" text="1- Bajo">
      <formula>NOT(ISERROR(SEARCH("1- Bajo",A25)))</formula>
    </cfRule>
  </conditionalFormatting>
  <conditionalFormatting sqref="F25:G25">
    <cfRule type="containsText" dxfId="52" priority="50" operator="containsText" text="3- Moderado">
      <formula>NOT(ISERROR(SEARCH("3- Moderado",F25)))</formula>
    </cfRule>
    <cfRule type="containsText" dxfId="51" priority="51" operator="containsText" text="6- Moderado">
      <formula>NOT(ISERROR(SEARCH("6- Moderado",F25)))</formula>
    </cfRule>
    <cfRule type="containsText" dxfId="50" priority="52" operator="containsText" text="4- Moderado">
      <formula>NOT(ISERROR(SEARCH("4- Moderado",F25)))</formula>
    </cfRule>
    <cfRule type="containsText" dxfId="49" priority="53" operator="containsText" text="3- Bajo">
      <formula>NOT(ISERROR(SEARCH("3- Bajo",F25)))</formula>
    </cfRule>
    <cfRule type="containsText" dxfId="48" priority="54" operator="containsText" text="4- Bajo">
      <formula>NOT(ISERROR(SEARCH("4- Bajo",F25)))</formula>
    </cfRule>
    <cfRule type="containsText" dxfId="47" priority="55" operator="containsText" text="1- Bajo">
      <formula>NOT(ISERROR(SEARCH("1- Bajo",F25)))</formula>
    </cfRule>
  </conditionalFormatting>
  <conditionalFormatting sqref="J25:J29">
    <cfRule type="containsText" dxfId="46" priority="45" operator="containsText" text="Bajo">
      <formula>NOT(ISERROR(SEARCH("Bajo",J25)))</formula>
    </cfRule>
    <cfRule type="containsText" dxfId="45" priority="46" operator="containsText" text="Moderado">
      <formula>NOT(ISERROR(SEARCH("Moderado",J25)))</formula>
    </cfRule>
    <cfRule type="containsText" dxfId="44" priority="47" operator="containsText" text="Alto">
      <formula>NOT(ISERROR(SEARCH("Alto",J25)))</formula>
    </cfRule>
    <cfRule type="containsText" dxfId="43" priority="48" operator="containsText" text="Extremo">
      <formula>NOT(ISERROR(SEARCH("Extremo",J25)))</formula>
    </cfRule>
    <cfRule type="colorScale" priority="49">
      <colorScale>
        <cfvo type="min"/>
        <cfvo type="max"/>
        <color rgb="FFFF7128"/>
        <color rgb="FFFFEF9C"/>
      </colorScale>
    </cfRule>
  </conditionalFormatting>
  <conditionalFormatting sqref="M25:M29">
    <cfRule type="containsText" dxfId="42" priority="20" operator="containsText" text="Moderado">
      <formula>NOT(ISERROR(SEARCH("Moderado",M25)))</formula>
    </cfRule>
    <cfRule type="containsText" dxfId="41" priority="40" operator="containsText" text="Bajo">
      <formula>NOT(ISERROR(SEARCH("Bajo",M25)))</formula>
    </cfRule>
    <cfRule type="containsText" dxfId="40" priority="41" operator="containsText" text="Moderado">
      <formula>NOT(ISERROR(SEARCH("Moderado",M25)))</formula>
    </cfRule>
    <cfRule type="containsText" dxfId="39" priority="42" operator="containsText" text="Alto">
      <formula>NOT(ISERROR(SEARCH("Alto",M25)))</formula>
    </cfRule>
    <cfRule type="containsText" dxfId="38" priority="43" operator="containsText" text="Extremo">
      <formula>NOT(ISERROR(SEARCH("Extremo",M25)))</formula>
    </cfRule>
    <cfRule type="colorScale" priority="44">
      <colorScale>
        <cfvo type="min"/>
        <cfvo type="max"/>
        <color rgb="FFFF7128"/>
        <color rgb="FFFFEF9C"/>
      </colorScale>
    </cfRule>
  </conditionalFormatting>
  <conditionalFormatting sqref="N25">
    <cfRule type="containsText" dxfId="37" priority="34" operator="containsText" text="3- Moderado">
      <formula>NOT(ISERROR(SEARCH("3- Moderado",N25)))</formula>
    </cfRule>
    <cfRule type="containsText" dxfId="36" priority="35" operator="containsText" text="6- Moderado">
      <formula>NOT(ISERROR(SEARCH("6- Moderado",N25)))</formula>
    </cfRule>
    <cfRule type="containsText" dxfId="35" priority="36" operator="containsText" text="4- Moderado">
      <formula>NOT(ISERROR(SEARCH("4- Moderado",N25)))</formula>
    </cfRule>
    <cfRule type="containsText" dxfId="34" priority="37" operator="containsText" text="3- Bajo">
      <formula>NOT(ISERROR(SEARCH("3- Bajo",N25)))</formula>
    </cfRule>
    <cfRule type="containsText" dxfId="33" priority="38" operator="containsText" text="4- Bajo">
      <formula>NOT(ISERROR(SEARCH("4- Bajo",N25)))</formula>
    </cfRule>
    <cfRule type="containsText" dxfId="32" priority="39" operator="containsText" text="1- Bajo">
      <formula>NOT(ISERROR(SEARCH("1- Bajo",N25)))</formula>
    </cfRule>
  </conditionalFormatting>
  <conditionalFormatting sqref="H25:H29">
    <cfRule type="containsText" dxfId="31" priority="21" operator="containsText" text="Muy Alta">
      <formula>NOT(ISERROR(SEARCH("Muy Alta",H25)))</formula>
    </cfRule>
    <cfRule type="containsText" dxfId="30" priority="22" operator="containsText" text="Alta">
      <formula>NOT(ISERROR(SEARCH("Alta",H25)))</formula>
    </cfRule>
    <cfRule type="containsText" dxfId="29" priority="23" operator="containsText" text="Muy Alta">
      <formula>NOT(ISERROR(SEARCH("Muy Alta",H25)))</formula>
    </cfRule>
    <cfRule type="containsText" dxfId="28" priority="28" operator="containsText" text="Muy Baja">
      <formula>NOT(ISERROR(SEARCH("Muy Baja",H25)))</formula>
    </cfRule>
    <cfRule type="containsText" dxfId="27" priority="29" operator="containsText" text="Baja">
      <formula>NOT(ISERROR(SEARCH("Baja",H25)))</formula>
    </cfRule>
    <cfRule type="containsText" dxfId="26" priority="30" operator="containsText" text="Media">
      <formula>NOT(ISERROR(SEARCH("Media",H25)))</formula>
    </cfRule>
    <cfRule type="containsText" dxfId="25" priority="31" operator="containsText" text="Alta">
      <formula>NOT(ISERROR(SEARCH("Alta",H25)))</formula>
    </cfRule>
    <cfRule type="containsText" dxfId="24" priority="33" operator="containsText" text="Muy Alta">
      <formula>NOT(ISERROR(SEARCH("Muy Alta",H25)))</formula>
    </cfRule>
  </conditionalFormatting>
  <conditionalFormatting sqref="I25:I29">
    <cfRule type="containsText" dxfId="23" priority="24" operator="containsText" text="Catastrófico">
      <formula>NOT(ISERROR(SEARCH("Catastrófico",I25)))</formula>
    </cfRule>
    <cfRule type="containsText" dxfId="22" priority="25" operator="containsText" text="Mayor">
      <formula>NOT(ISERROR(SEARCH("Mayor",I25)))</formula>
    </cfRule>
    <cfRule type="containsText" dxfId="21" priority="26" operator="containsText" text="Menor">
      <formula>NOT(ISERROR(SEARCH("Menor",I25)))</formula>
    </cfRule>
    <cfRule type="containsText" dxfId="20" priority="27" operator="containsText" text="Leve">
      <formula>NOT(ISERROR(SEARCH("Leve",I25)))</formula>
    </cfRule>
    <cfRule type="containsText" dxfId="19" priority="32" operator="containsText" text="Moderado">
      <formula>NOT(ISERROR(SEARCH("Moderado",I25)))</formula>
    </cfRule>
  </conditionalFormatting>
  <conditionalFormatting sqref="K25:K29">
    <cfRule type="containsText" dxfId="18" priority="19" operator="containsText" text="Media">
      <formula>NOT(ISERROR(SEARCH("Media",K25)))</formula>
    </cfRule>
  </conditionalFormatting>
  <conditionalFormatting sqref="L25:L29">
    <cfRule type="containsText" dxfId="17" priority="18" operator="containsText" text="Moderado">
      <formula>NOT(ISERROR(SEARCH("Moderado",L25)))</formula>
    </cfRule>
  </conditionalFormatting>
  <conditionalFormatting sqref="J25:J29">
    <cfRule type="containsText" dxfId="16" priority="17" operator="containsText" text="Moderado">
      <formula>NOT(ISERROR(SEARCH("Moderado",J25)))</formula>
    </cfRule>
  </conditionalFormatting>
  <conditionalFormatting sqref="J25:J29">
    <cfRule type="containsText" dxfId="15" priority="15" operator="containsText" text="Bajo">
      <formula>NOT(ISERROR(SEARCH("Bajo",J25)))</formula>
    </cfRule>
    <cfRule type="containsText" dxfId="14" priority="16" operator="containsText" text="Extremo">
      <formula>NOT(ISERROR(SEARCH("Extremo",J25)))</formula>
    </cfRule>
  </conditionalFormatting>
  <conditionalFormatting sqref="K25:K29">
    <cfRule type="containsText" dxfId="13" priority="13" operator="containsText" text="Baja">
      <formula>NOT(ISERROR(SEARCH("Baja",K25)))</formula>
    </cfRule>
    <cfRule type="containsText" dxfId="12" priority="14" operator="containsText" text="Muy Baja">
      <formula>NOT(ISERROR(SEARCH("Muy Baja",K25)))</formula>
    </cfRule>
  </conditionalFormatting>
  <conditionalFormatting sqref="K25:K29">
    <cfRule type="containsText" dxfId="11" priority="11" operator="containsText" text="Muy Alta">
      <formula>NOT(ISERROR(SEARCH("Muy Alta",K25)))</formula>
    </cfRule>
    <cfRule type="containsText" dxfId="10" priority="12" operator="containsText" text="Alta">
      <formula>NOT(ISERROR(SEARCH("Alta",K25)))</formula>
    </cfRule>
  </conditionalFormatting>
  <conditionalFormatting sqref="L25:L29">
    <cfRule type="containsText" dxfId="9" priority="7" operator="containsText" text="Catastrófico">
      <formula>NOT(ISERROR(SEARCH("Catastrófico",L25)))</formula>
    </cfRule>
    <cfRule type="containsText" dxfId="8" priority="8" operator="containsText" text="Mayor">
      <formula>NOT(ISERROR(SEARCH("Mayor",L25)))</formula>
    </cfRule>
    <cfRule type="containsText" dxfId="7" priority="9" operator="containsText" text="Menor">
      <formula>NOT(ISERROR(SEARCH("Menor",L25)))</formula>
    </cfRule>
    <cfRule type="containsText" dxfId="6" priority="10" operator="containsText" text="Leve">
      <formula>NOT(ISERROR(SEARCH("Leve",L25)))</formula>
    </cfRule>
  </conditionalFormatting>
  <conditionalFormatting sqref="B10 B15 B20 B25 B30 B35 B40 B45 B50 B55">
    <cfRule type="containsText" dxfId="5" priority="1" operator="containsText" text="3- Moderado">
      <formula>NOT(ISERROR(SEARCH("3- Moderado",B10)))</formula>
    </cfRule>
    <cfRule type="containsText" dxfId="4" priority="2" operator="containsText" text="6- Moderado">
      <formula>NOT(ISERROR(SEARCH("6- Moderado",B10)))</formula>
    </cfRule>
    <cfRule type="containsText" dxfId="3" priority="3" operator="containsText" text="4- Moderado">
      <formula>NOT(ISERROR(SEARCH("4- Moderado",B10)))</formula>
    </cfRule>
    <cfRule type="containsText" dxfId="2" priority="4" operator="containsText" text="3- Bajo">
      <formula>NOT(ISERROR(SEARCH("3- Bajo",B10)))</formula>
    </cfRule>
    <cfRule type="containsText" dxfId="1" priority="5" operator="containsText" text="4- Bajo">
      <formula>NOT(ISERROR(SEARCH("4- Bajo",B10)))</formula>
    </cfRule>
    <cfRule type="containsText" dxfId="0" priority="6" operator="containsText" text="1- Bajo">
      <formula>NOT(ISERROR(SEARCH("1- Bajo",B10)))</formula>
    </cfRule>
  </conditionalFormatting>
  <dataValidations count="7">
    <dataValidation allowBlank="1" showInputMessage="1" showErrorMessage="1" prompt="seleccionar si el responsable de ejecutar las acciones es el nivel central" sqref="Q8:R8" xr:uid="{328EFD3B-55F5-4645-A86A-DDF1A327AE9D}"/>
    <dataValidation allowBlank="1" showInputMessage="1" showErrorMessage="1" prompt="Seleccionar si el responsable es el responsable de las acciones es el nivel central" sqref="P7:P8" xr:uid="{83A5C8C3-547F-4907-851C-583448B2EF75}"/>
    <dataValidation allowBlank="1" showInputMessage="1" showErrorMessage="1" prompt="Describir las actividades que se van a desarrollar para el proyecto" sqref="O7" xr:uid="{E0B794BE-45CC-4806-9494-5D10B0FDF4D3}"/>
    <dataValidation allowBlank="1" showInputMessage="1" showErrorMessage="1" prompt="El grado de afectación puede ser " sqref="I8" xr:uid="{10FE5809-D9ED-4593-9FC9-C3B5AA8E03A9}"/>
    <dataValidation allowBlank="1" showInputMessage="1" showErrorMessage="1" prompt="Que tan factible es que materialize el riesgo?" sqref="H8" xr:uid="{AC94E935-D4DE-4714-820A-3B5337AFCD12}"/>
    <dataValidation allowBlank="1" showInputMessage="1" showErrorMessage="1" prompt="Registrar qué factor  que ocasina el riesgo: un facot identtficado el contexto._x000a_O  personas, recursos, estilo de direccion , factores externos, , codiciones ambientales" sqref="F8:G8" xr:uid="{073DE05C-C454-42A1-A9B8-684D1BD77DE9}"/>
    <dataValidation allowBlank="1" showInputMessage="1" showErrorMessage="1" prompt="Seleccionar el tipo de riesgo teniendo en cuenta que  factor organizaconal afecta. Ver explicacion en hoja " sqref="E8" xr:uid="{AF2F6FA8-4C41-4D51-944D-FC6092C83574}"/>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1EA00-4847-48B6-9119-4CD414E3ECFB}">
  <sheetPr>
    <tabColor theme="8" tint="-0.249977111117893"/>
  </sheetPr>
  <dimension ref="A1:J55"/>
  <sheetViews>
    <sheetView topLeftCell="A10" zoomScale="80" zoomScaleNormal="80" workbookViewId="0">
      <selection activeCell="C57" sqref="C57"/>
    </sheetView>
  </sheetViews>
  <sheetFormatPr baseColWidth="10" defaultColWidth="10.5703125" defaultRowHeight="14.25" x14ac:dyDescent="0.2"/>
  <cols>
    <col min="1" max="1" width="44.42578125" style="160" customWidth="1"/>
    <col min="2" max="2" width="15.5703125" style="161" customWidth="1"/>
    <col min="3" max="3" width="39.42578125" style="87" customWidth="1"/>
    <col min="4" max="4" width="24.140625" style="161" customWidth="1"/>
    <col min="5" max="5" width="46.5703125" style="87" customWidth="1"/>
    <col min="6" max="16384" width="10.5703125" style="87"/>
  </cols>
  <sheetData>
    <row r="1" spans="1:10" ht="12.75" customHeight="1" x14ac:dyDescent="0.2">
      <c r="A1" s="113"/>
      <c r="B1" s="299" t="s">
        <v>187</v>
      </c>
      <c r="C1" s="299"/>
      <c r="D1" s="299"/>
      <c r="E1" s="114"/>
      <c r="F1" s="113"/>
      <c r="G1" s="113"/>
      <c r="H1" s="113"/>
      <c r="J1" s="115"/>
    </row>
    <row r="2" spans="1:10" ht="12.75" customHeight="1" x14ac:dyDescent="0.2">
      <c r="A2" s="113"/>
      <c r="B2" s="299" t="s">
        <v>233</v>
      </c>
      <c r="C2" s="299"/>
      <c r="D2" s="299"/>
      <c r="E2" s="114"/>
      <c r="F2" s="113"/>
      <c r="G2" s="113"/>
      <c r="H2" s="113"/>
      <c r="J2" s="115"/>
    </row>
    <row r="3" spans="1:10" ht="12.75" customHeight="1" x14ac:dyDescent="0.2">
      <c r="A3" s="113"/>
      <c r="B3" s="116"/>
      <c r="C3" s="116"/>
      <c r="D3" s="116"/>
      <c r="E3" s="114"/>
      <c r="F3" s="113"/>
      <c r="G3" s="113"/>
      <c r="H3" s="113"/>
      <c r="J3" s="115"/>
    </row>
    <row r="4" spans="1:10" ht="12.75" customHeight="1" x14ac:dyDescent="0.2">
      <c r="A4" s="113"/>
      <c r="B4" s="116"/>
      <c r="C4" s="116"/>
      <c r="D4" s="116"/>
      <c r="E4" s="114"/>
      <c r="F4" s="113"/>
      <c r="G4" s="113"/>
      <c r="H4" s="113"/>
      <c r="J4" s="115"/>
    </row>
    <row r="5" spans="1:10" ht="87" customHeight="1" x14ac:dyDescent="0.2">
      <c r="A5" s="117" t="s">
        <v>234</v>
      </c>
      <c r="B5" s="300" t="s">
        <v>601</v>
      </c>
      <c r="C5" s="300"/>
      <c r="D5" s="117" t="s">
        <v>235</v>
      </c>
      <c r="E5" s="118" t="s">
        <v>236</v>
      </c>
      <c r="G5" s="115"/>
      <c r="J5" s="119"/>
    </row>
    <row r="6" spans="1:10" ht="16.7" customHeight="1" x14ac:dyDescent="0.2">
      <c r="A6" s="93"/>
      <c r="B6" s="94"/>
      <c r="C6" s="94"/>
      <c r="D6" s="93"/>
      <c r="E6" s="92"/>
      <c r="J6" s="115"/>
    </row>
    <row r="7" spans="1:10" ht="54.75" customHeight="1" x14ac:dyDescent="0.2">
      <c r="A7" s="120" t="s">
        <v>237</v>
      </c>
      <c r="B7" s="301" t="s">
        <v>602</v>
      </c>
      <c r="C7" s="301"/>
      <c r="D7" s="301"/>
      <c r="E7" s="301"/>
    </row>
    <row r="8" spans="1:10" ht="13.35" customHeight="1" x14ac:dyDescent="0.2">
      <c r="A8" s="121"/>
      <c r="B8" s="121"/>
      <c r="D8" s="122"/>
      <c r="E8" s="122"/>
    </row>
    <row r="9" spans="1:10" ht="28.5" customHeight="1" x14ac:dyDescent="0.2">
      <c r="A9" s="123" t="s">
        <v>238</v>
      </c>
      <c r="B9" s="302" t="s">
        <v>239</v>
      </c>
      <c r="C9" s="302"/>
      <c r="D9" s="302"/>
      <c r="E9" s="302"/>
    </row>
    <row r="10" spans="1:10" ht="21" customHeight="1" x14ac:dyDescent="0.2">
      <c r="A10" s="121"/>
      <c r="B10" s="121"/>
      <c r="D10" s="122"/>
      <c r="E10" s="122"/>
    </row>
    <row r="11" spans="1:10" s="124" customFormat="1" ht="12.75" x14ac:dyDescent="0.2">
      <c r="A11" s="303" t="s">
        <v>240</v>
      </c>
      <c r="B11" s="303"/>
      <c r="C11" s="303"/>
      <c r="D11" s="303"/>
      <c r="E11" s="303"/>
    </row>
    <row r="12" spans="1:10" s="124" customFormat="1" ht="12.75" customHeight="1" x14ac:dyDescent="0.2">
      <c r="A12" s="125" t="s">
        <v>241</v>
      </c>
      <c r="B12" s="125" t="s">
        <v>242</v>
      </c>
      <c r="C12" s="126" t="s">
        <v>243</v>
      </c>
      <c r="D12" s="126" t="s">
        <v>244</v>
      </c>
      <c r="E12" s="126" t="s">
        <v>245</v>
      </c>
    </row>
    <row r="13" spans="1:10" s="124" customFormat="1" ht="12.75" customHeight="1" x14ac:dyDescent="0.2">
      <c r="A13" s="125"/>
      <c r="B13" s="125"/>
      <c r="C13" s="126"/>
      <c r="D13" s="126"/>
      <c r="E13" s="126"/>
    </row>
    <row r="14" spans="1:10" s="124" customFormat="1" ht="130.5" customHeight="1" x14ac:dyDescent="0.2">
      <c r="A14" s="304" t="s">
        <v>246</v>
      </c>
      <c r="B14" s="127">
        <v>1</v>
      </c>
      <c r="C14" s="128" t="s">
        <v>247</v>
      </c>
      <c r="D14" s="127">
        <v>1</v>
      </c>
      <c r="E14" s="128" t="s">
        <v>248</v>
      </c>
    </row>
    <row r="15" spans="1:10" s="124" customFormat="1" ht="67.5" customHeight="1" x14ac:dyDescent="0.2">
      <c r="A15" s="304"/>
      <c r="B15" s="127">
        <v>2</v>
      </c>
      <c r="C15" s="129" t="s">
        <v>249</v>
      </c>
      <c r="D15" s="130">
        <v>2</v>
      </c>
      <c r="E15" s="129" t="s">
        <v>250</v>
      </c>
    </row>
    <row r="16" spans="1:10" s="124" customFormat="1" ht="72" customHeight="1" x14ac:dyDescent="0.2">
      <c r="A16" s="292" t="s">
        <v>251</v>
      </c>
      <c r="B16" s="127">
        <v>3</v>
      </c>
      <c r="C16" s="129" t="s">
        <v>252</v>
      </c>
      <c r="D16" s="131"/>
      <c r="E16" s="129"/>
    </row>
    <row r="17" spans="1:5" s="124" customFormat="1" ht="126" customHeight="1" x14ac:dyDescent="0.2">
      <c r="A17" s="293"/>
      <c r="B17" s="127">
        <v>4</v>
      </c>
      <c r="C17" s="129" t="s">
        <v>253</v>
      </c>
      <c r="D17" s="130">
        <v>3</v>
      </c>
      <c r="E17" s="129" t="s">
        <v>254</v>
      </c>
    </row>
    <row r="18" spans="1:5" s="124" customFormat="1" ht="97.5" customHeight="1" x14ac:dyDescent="0.2">
      <c r="A18" s="291" t="s">
        <v>255</v>
      </c>
      <c r="B18" s="127">
        <v>5</v>
      </c>
      <c r="C18" s="129" t="s">
        <v>256</v>
      </c>
      <c r="D18" s="130">
        <v>4</v>
      </c>
      <c r="E18" s="128" t="s">
        <v>257</v>
      </c>
    </row>
    <row r="19" spans="1:5" s="124" customFormat="1" ht="93" customHeight="1" x14ac:dyDescent="0.2">
      <c r="A19" s="292"/>
      <c r="B19" s="127">
        <v>6</v>
      </c>
      <c r="C19" s="129" t="s">
        <v>258</v>
      </c>
      <c r="D19" s="127">
        <v>5</v>
      </c>
      <c r="E19" s="129" t="s">
        <v>259</v>
      </c>
    </row>
    <row r="20" spans="1:5" s="124" customFormat="1" ht="62.25" customHeight="1" x14ac:dyDescent="0.2">
      <c r="A20" s="293"/>
      <c r="B20" s="127">
        <v>7</v>
      </c>
      <c r="C20" s="132" t="s">
        <v>260</v>
      </c>
      <c r="D20" s="127"/>
      <c r="E20" s="129"/>
    </row>
    <row r="21" spans="1:5" s="124" customFormat="1" ht="81.75" customHeight="1" x14ac:dyDescent="0.2">
      <c r="A21" s="291" t="s">
        <v>261</v>
      </c>
      <c r="B21" s="127">
        <v>8</v>
      </c>
      <c r="C21" s="129" t="s">
        <v>262</v>
      </c>
      <c r="D21" s="127">
        <v>6</v>
      </c>
      <c r="E21" s="129" t="s">
        <v>263</v>
      </c>
    </row>
    <row r="22" spans="1:5" s="124" customFormat="1" ht="132.75" customHeight="1" x14ac:dyDescent="0.2">
      <c r="A22" s="293"/>
      <c r="B22" s="127">
        <v>9</v>
      </c>
      <c r="C22" s="129" t="s">
        <v>264</v>
      </c>
      <c r="D22" s="127"/>
      <c r="E22" s="129"/>
    </row>
    <row r="23" spans="1:5" s="124" customFormat="1" ht="89.1" customHeight="1" x14ac:dyDescent="0.2">
      <c r="A23" s="127" t="s">
        <v>265</v>
      </c>
      <c r="B23" s="133">
        <v>10</v>
      </c>
      <c r="C23" s="134" t="s">
        <v>266</v>
      </c>
      <c r="D23" s="133">
        <v>7</v>
      </c>
      <c r="E23" s="135" t="s">
        <v>267</v>
      </c>
    </row>
    <row r="24" spans="1:5" s="124" customFormat="1" ht="58.5" customHeight="1" x14ac:dyDescent="0.2">
      <c r="A24" s="294" t="s">
        <v>268</v>
      </c>
      <c r="B24" s="133">
        <v>11</v>
      </c>
      <c r="C24" s="134" t="s">
        <v>269</v>
      </c>
      <c r="D24" s="136"/>
      <c r="E24" s="137"/>
    </row>
    <row r="25" spans="1:5" s="124" customFormat="1" ht="44.25" customHeight="1" x14ac:dyDescent="0.2">
      <c r="A25" s="295"/>
      <c r="B25" s="133">
        <v>12</v>
      </c>
      <c r="C25" s="134" t="s">
        <v>270</v>
      </c>
      <c r="D25" s="127"/>
      <c r="E25" s="129"/>
    </row>
    <row r="26" spans="1:5" s="124" customFormat="1" ht="12.75" x14ac:dyDescent="0.2">
      <c r="A26" s="296" t="s">
        <v>271</v>
      </c>
      <c r="B26" s="297"/>
      <c r="C26" s="297"/>
      <c r="D26" s="297"/>
      <c r="E26" s="298"/>
    </row>
    <row r="27" spans="1:5" s="124" customFormat="1" ht="12.75" customHeight="1" x14ac:dyDescent="0.2">
      <c r="A27" s="138" t="s">
        <v>272</v>
      </c>
      <c r="B27" s="139" t="s">
        <v>242</v>
      </c>
      <c r="C27" s="140" t="s">
        <v>273</v>
      </c>
      <c r="D27" s="140" t="s">
        <v>244</v>
      </c>
      <c r="E27" s="140" t="s">
        <v>274</v>
      </c>
    </row>
    <row r="28" spans="1:5" s="124" customFormat="1" ht="49.5" customHeight="1" x14ac:dyDescent="0.2">
      <c r="A28" s="288" t="s">
        <v>275</v>
      </c>
      <c r="B28" s="141">
        <v>1</v>
      </c>
      <c r="C28" s="142" t="s">
        <v>276</v>
      </c>
      <c r="D28" s="141">
        <v>1</v>
      </c>
      <c r="E28" s="143" t="s">
        <v>277</v>
      </c>
    </row>
    <row r="29" spans="1:5" s="124" customFormat="1" ht="109.5" customHeight="1" x14ac:dyDescent="0.2">
      <c r="A29" s="289"/>
      <c r="B29" s="141">
        <v>2</v>
      </c>
      <c r="C29" s="142" t="s">
        <v>278</v>
      </c>
      <c r="D29" s="141">
        <v>2</v>
      </c>
      <c r="E29" s="128" t="s">
        <v>279</v>
      </c>
    </row>
    <row r="30" spans="1:5" s="124" customFormat="1" ht="84.75" customHeight="1" x14ac:dyDescent="0.2">
      <c r="A30" s="289"/>
      <c r="B30" s="141">
        <v>3</v>
      </c>
      <c r="C30" s="144" t="s">
        <v>280</v>
      </c>
      <c r="D30" s="141">
        <v>3</v>
      </c>
      <c r="E30" s="129" t="s">
        <v>281</v>
      </c>
    </row>
    <row r="31" spans="1:5" s="124" customFormat="1" ht="62.25" customHeight="1" x14ac:dyDescent="0.2">
      <c r="A31" s="290"/>
      <c r="B31" s="141">
        <v>4</v>
      </c>
      <c r="C31" s="144" t="s">
        <v>282</v>
      </c>
      <c r="D31" s="141">
        <v>4</v>
      </c>
      <c r="E31" s="129" t="s">
        <v>283</v>
      </c>
    </row>
    <row r="32" spans="1:5" s="146" customFormat="1" ht="80.25" customHeight="1" x14ac:dyDescent="0.2">
      <c r="A32" s="145" t="s">
        <v>284</v>
      </c>
      <c r="B32" s="141">
        <v>5</v>
      </c>
      <c r="C32" s="144" t="s">
        <v>285</v>
      </c>
      <c r="D32" s="141">
        <v>5</v>
      </c>
      <c r="E32" s="135" t="s">
        <v>286</v>
      </c>
    </row>
    <row r="33" spans="1:8" s="146" customFormat="1" ht="58.5" customHeight="1" x14ac:dyDescent="0.2">
      <c r="A33" s="291" t="s">
        <v>287</v>
      </c>
      <c r="B33" s="127">
        <v>6</v>
      </c>
      <c r="C33" s="147" t="s">
        <v>288</v>
      </c>
      <c r="D33" s="141">
        <v>6</v>
      </c>
      <c r="E33" s="129" t="s">
        <v>289</v>
      </c>
    </row>
    <row r="34" spans="1:8" s="146" customFormat="1" ht="75.75" customHeight="1" x14ac:dyDescent="0.2">
      <c r="A34" s="292"/>
      <c r="B34" s="127">
        <v>7</v>
      </c>
      <c r="C34" s="128" t="s">
        <v>290</v>
      </c>
      <c r="E34" s="148"/>
    </row>
    <row r="35" spans="1:8" s="146" customFormat="1" ht="69.75" customHeight="1" x14ac:dyDescent="0.2">
      <c r="A35" s="292"/>
      <c r="B35" s="127">
        <v>8</v>
      </c>
      <c r="C35" s="128" t="s">
        <v>291</v>
      </c>
      <c r="D35" s="149"/>
      <c r="E35" s="129"/>
    </row>
    <row r="36" spans="1:8" s="146" customFormat="1" ht="66" customHeight="1" x14ac:dyDescent="0.2">
      <c r="A36" s="292"/>
      <c r="B36" s="127">
        <v>9</v>
      </c>
      <c r="C36" s="128" t="s">
        <v>292</v>
      </c>
      <c r="D36" s="149"/>
      <c r="E36" s="129"/>
    </row>
    <row r="37" spans="1:8" s="146" customFormat="1" ht="95.25" customHeight="1" x14ac:dyDescent="0.2">
      <c r="A37" s="292"/>
      <c r="B37" s="127">
        <v>10</v>
      </c>
      <c r="C37" s="150" t="s">
        <v>293</v>
      </c>
      <c r="D37" s="151">
        <v>7</v>
      </c>
      <c r="E37" s="128" t="s">
        <v>294</v>
      </c>
    </row>
    <row r="38" spans="1:8" s="124" customFormat="1" ht="90.75" customHeight="1" x14ac:dyDescent="0.2">
      <c r="A38" s="293"/>
      <c r="B38" s="127">
        <v>11</v>
      </c>
      <c r="C38" s="152" t="s">
        <v>295</v>
      </c>
      <c r="D38" s="153"/>
      <c r="E38" s="129" t="s">
        <v>296</v>
      </c>
    </row>
    <row r="39" spans="1:8" s="124" customFormat="1" ht="82.5" customHeight="1" x14ac:dyDescent="0.2">
      <c r="A39" s="291" t="s">
        <v>297</v>
      </c>
      <c r="B39" s="127">
        <v>12</v>
      </c>
      <c r="C39" s="132" t="s">
        <v>298</v>
      </c>
      <c r="D39" s="153">
        <v>8</v>
      </c>
      <c r="E39" s="129" t="s">
        <v>299</v>
      </c>
    </row>
    <row r="40" spans="1:8" s="124" customFormat="1" ht="103.5" customHeight="1" x14ac:dyDescent="0.2">
      <c r="A40" s="292"/>
      <c r="B40" s="127">
        <v>13</v>
      </c>
      <c r="C40" s="129" t="s">
        <v>300</v>
      </c>
      <c r="D40" s="153">
        <v>9</v>
      </c>
      <c r="E40" s="154" t="s">
        <v>301</v>
      </c>
    </row>
    <row r="41" spans="1:8" s="124" customFormat="1" ht="83.25" customHeight="1" x14ac:dyDescent="0.2">
      <c r="A41" s="293"/>
      <c r="B41" s="127">
        <v>14</v>
      </c>
      <c r="C41" s="135" t="s">
        <v>302</v>
      </c>
      <c r="D41" s="153"/>
      <c r="E41" s="129"/>
    </row>
    <row r="42" spans="1:8" s="124" customFormat="1" ht="93" customHeight="1" x14ac:dyDescent="0.2">
      <c r="A42" s="291" t="s">
        <v>303</v>
      </c>
      <c r="B42" s="127">
        <v>15</v>
      </c>
      <c r="C42" s="129" t="s">
        <v>304</v>
      </c>
      <c r="D42" s="153">
        <v>10</v>
      </c>
      <c r="E42" s="129" t="s">
        <v>305</v>
      </c>
    </row>
    <row r="43" spans="1:8" s="124" customFormat="1" ht="94.5" customHeight="1" x14ac:dyDescent="0.2">
      <c r="A43" s="292"/>
      <c r="B43" s="127">
        <v>16</v>
      </c>
      <c r="C43" s="135" t="s">
        <v>306</v>
      </c>
      <c r="D43" s="153">
        <v>11</v>
      </c>
      <c r="E43" s="154" t="s">
        <v>307</v>
      </c>
    </row>
    <row r="44" spans="1:8" s="124" customFormat="1" ht="48.75" customHeight="1" x14ac:dyDescent="0.2">
      <c r="A44" s="292"/>
      <c r="B44" s="127">
        <v>17</v>
      </c>
      <c r="C44" s="129" t="s">
        <v>308</v>
      </c>
      <c r="D44" s="153"/>
      <c r="E44" s="129"/>
    </row>
    <row r="45" spans="1:8" s="124" customFormat="1" ht="48" customHeight="1" x14ac:dyDescent="0.2">
      <c r="A45" s="292"/>
      <c r="B45" s="127">
        <v>18</v>
      </c>
      <c r="C45" s="135" t="s">
        <v>309</v>
      </c>
      <c r="E45" s="155"/>
    </row>
    <row r="46" spans="1:8" s="124" customFormat="1" ht="50.25" customHeight="1" x14ac:dyDescent="0.2">
      <c r="A46" s="292"/>
      <c r="B46" s="127"/>
      <c r="C46" s="129"/>
      <c r="D46" s="153">
        <v>12</v>
      </c>
      <c r="E46" s="129" t="s">
        <v>310</v>
      </c>
    </row>
    <row r="47" spans="1:8" s="124" customFormat="1" ht="49.5" customHeight="1" x14ac:dyDescent="0.2">
      <c r="A47" s="291" t="s">
        <v>311</v>
      </c>
      <c r="B47" s="127">
        <v>19</v>
      </c>
      <c r="C47" s="152" t="s">
        <v>312</v>
      </c>
      <c r="D47" s="153">
        <v>13</v>
      </c>
      <c r="E47" s="129" t="s">
        <v>313</v>
      </c>
      <c r="H47" s="156"/>
    </row>
    <row r="48" spans="1:8" s="124" customFormat="1" ht="49.5" customHeight="1" x14ac:dyDescent="0.2">
      <c r="A48" s="292"/>
      <c r="B48" s="127">
        <v>20</v>
      </c>
      <c r="C48" s="135" t="s">
        <v>314</v>
      </c>
      <c r="D48" s="153">
        <v>14</v>
      </c>
      <c r="E48" s="129" t="s">
        <v>315</v>
      </c>
      <c r="H48" s="156"/>
    </row>
    <row r="49" spans="1:5" s="124" customFormat="1" ht="33" customHeight="1" x14ac:dyDescent="0.2">
      <c r="A49" s="293"/>
      <c r="B49" s="127">
        <v>21</v>
      </c>
      <c r="C49" s="135" t="s">
        <v>316</v>
      </c>
      <c r="D49" s="153"/>
      <c r="E49" s="155"/>
    </row>
    <row r="50" spans="1:5" s="124" customFormat="1" ht="33" customHeight="1" x14ac:dyDescent="0.2">
      <c r="A50" s="294" t="s">
        <v>317</v>
      </c>
      <c r="B50" s="141">
        <v>22</v>
      </c>
      <c r="C50" s="135" t="s">
        <v>318</v>
      </c>
      <c r="D50" s="157"/>
      <c r="E50" s="158"/>
    </row>
    <row r="51" spans="1:5" s="124" customFormat="1" ht="40.5" customHeight="1" x14ac:dyDescent="0.2">
      <c r="A51" s="295"/>
      <c r="B51" s="141">
        <v>23</v>
      </c>
      <c r="C51" s="135" t="s">
        <v>319</v>
      </c>
      <c r="D51" s="153"/>
      <c r="E51" s="155"/>
    </row>
    <row r="52" spans="1:5" s="124" customFormat="1" ht="39.75" customHeight="1" x14ac:dyDescent="0.2">
      <c r="A52" s="127" t="s">
        <v>320</v>
      </c>
      <c r="B52" s="127">
        <v>24</v>
      </c>
      <c r="C52" s="132" t="s">
        <v>321</v>
      </c>
      <c r="D52" s="153">
        <v>15</v>
      </c>
      <c r="E52" s="129" t="s">
        <v>322</v>
      </c>
    </row>
    <row r="53" spans="1:5" s="124" customFormat="1" ht="111" customHeight="1" x14ac:dyDescent="0.2">
      <c r="A53" s="286" t="s">
        <v>603</v>
      </c>
      <c r="B53" s="127">
        <v>25</v>
      </c>
      <c r="C53" s="129" t="s">
        <v>323</v>
      </c>
      <c r="D53" s="153">
        <v>16</v>
      </c>
      <c r="E53" s="129" t="s">
        <v>324</v>
      </c>
    </row>
    <row r="54" spans="1:5" s="124" customFormat="1" ht="42" customHeight="1" x14ac:dyDescent="0.2">
      <c r="A54" s="287"/>
      <c r="B54" s="127">
        <v>26</v>
      </c>
      <c r="C54" s="135" t="s">
        <v>325</v>
      </c>
      <c r="D54" s="153"/>
      <c r="E54" s="129"/>
    </row>
    <row r="55" spans="1:5" x14ac:dyDescent="0.2">
      <c r="A55" s="127" t="s">
        <v>326</v>
      </c>
      <c r="B55" s="159"/>
      <c r="C55" s="155"/>
      <c r="D55" s="159"/>
      <c r="E55" s="155"/>
    </row>
  </sheetData>
  <mergeCells count="19">
    <mergeCell ref="A26:E26"/>
    <mergeCell ref="B1:D1"/>
    <mergeCell ref="B2:D2"/>
    <mergeCell ref="B5:C5"/>
    <mergeCell ref="B7:E7"/>
    <mergeCell ref="B9:E9"/>
    <mergeCell ref="A11:E11"/>
    <mergeCell ref="A14:A15"/>
    <mergeCell ref="A16:A17"/>
    <mergeCell ref="A18:A20"/>
    <mergeCell ref="A21:A22"/>
    <mergeCell ref="A24:A25"/>
    <mergeCell ref="A53:A54"/>
    <mergeCell ref="A28:A31"/>
    <mergeCell ref="A33:A38"/>
    <mergeCell ref="A39:A41"/>
    <mergeCell ref="A42:A46"/>
    <mergeCell ref="A47:A49"/>
    <mergeCell ref="A50:A5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243FD-1262-43AB-A3D4-0D85BFDF27A3}">
  <sheetPr>
    <tabColor theme="8" tint="0.39997558519241921"/>
  </sheetPr>
  <dimension ref="A1:G25"/>
  <sheetViews>
    <sheetView topLeftCell="A4" zoomScaleNormal="100" workbookViewId="0">
      <pane ySplit="2" topLeftCell="A6" activePane="bottomLeft" state="frozen"/>
      <selection activeCell="A4" sqref="A4"/>
      <selection pane="bottomLeft" activeCell="F11" sqref="F11"/>
    </sheetView>
  </sheetViews>
  <sheetFormatPr baseColWidth="10" defaultColWidth="10.5703125" defaultRowHeight="18.75" x14ac:dyDescent="0.3"/>
  <cols>
    <col min="1" max="1" width="52.140625" style="109" customWidth="1"/>
    <col min="2" max="2" width="10.140625" style="112" customWidth="1"/>
    <col min="3" max="3" width="11.42578125" style="108" customWidth="1"/>
    <col min="4" max="4" width="13" style="108" customWidth="1"/>
    <col min="5" max="5" width="11.85546875" style="108" customWidth="1"/>
    <col min="6" max="6" width="44.42578125" style="109" customWidth="1"/>
  </cols>
  <sheetData>
    <row r="1" spans="1:7" ht="22.5" customHeight="1" x14ac:dyDescent="0.25">
      <c r="A1" s="305" t="s">
        <v>187</v>
      </c>
      <c r="B1" s="305"/>
      <c r="C1" s="305"/>
      <c r="D1" s="305"/>
      <c r="E1" s="305"/>
      <c r="F1" s="305"/>
    </row>
    <row r="2" spans="1:7" x14ac:dyDescent="0.3">
      <c r="A2" s="306" t="s">
        <v>188</v>
      </c>
      <c r="B2" s="306"/>
      <c r="C2" s="306"/>
      <c r="D2" s="306"/>
      <c r="E2" s="306"/>
      <c r="F2" s="306"/>
    </row>
    <row r="3" spans="1:7" x14ac:dyDescent="0.3">
      <c r="A3" s="307" t="s">
        <v>189</v>
      </c>
      <c r="B3" s="308"/>
      <c r="C3" s="308"/>
      <c r="D3" s="308"/>
      <c r="E3" s="308"/>
      <c r="F3" s="309"/>
    </row>
    <row r="4" spans="1:7" ht="28.5" customHeight="1" x14ac:dyDescent="0.25">
      <c r="A4" s="310" t="s">
        <v>190</v>
      </c>
      <c r="B4" s="312" t="s">
        <v>191</v>
      </c>
      <c r="C4" s="313"/>
      <c r="D4" s="313"/>
      <c r="E4" s="314"/>
      <c r="F4" s="96" t="s">
        <v>192</v>
      </c>
    </row>
    <row r="5" spans="1:7" ht="46.5" customHeight="1" x14ac:dyDescent="0.3">
      <c r="A5" s="311"/>
      <c r="B5" s="97" t="s">
        <v>193</v>
      </c>
      <c r="C5" s="97" t="s">
        <v>194</v>
      </c>
      <c r="D5" s="97" t="s">
        <v>195</v>
      </c>
      <c r="E5" s="97" t="s">
        <v>196</v>
      </c>
      <c r="F5" s="98"/>
    </row>
    <row r="6" spans="1:7" ht="91.5" customHeight="1" x14ac:dyDescent="0.25">
      <c r="A6" s="99" t="s">
        <v>197</v>
      </c>
      <c r="B6" s="100" t="s">
        <v>198</v>
      </c>
      <c r="C6" s="100" t="s">
        <v>199</v>
      </c>
      <c r="D6" s="101" t="s">
        <v>200</v>
      </c>
      <c r="E6" s="101" t="s">
        <v>201</v>
      </c>
      <c r="F6" s="102" t="s">
        <v>202</v>
      </c>
      <c r="G6" s="103"/>
    </row>
    <row r="7" spans="1:7" ht="57.75" customHeight="1" x14ac:dyDescent="0.25">
      <c r="A7" s="104" t="s">
        <v>203</v>
      </c>
      <c r="B7" s="100">
        <v>2</v>
      </c>
      <c r="C7" s="100">
        <v>2</v>
      </c>
      <c r="D7" s="100" t="s">
        <v>204</v>
      </c>
      <c r="E7" s="100">
        <v>6.13</v>
      </c>
      <c r="F7" s="102" t="s">
        <v>205</v>
      </c>
      <c r="G7" s="103"/>
    </row>
    <row r="8" spans="1:7" ht="70.5" customHeight="1" x14ac:dyDescent="0.25">
      <c r="A8" s="104" t="s">
        <v>206</v>
      </c>
      <c r="B8" s="100" t="s">
        <v>207</v>
      </c>
      <c r="C8" s="100">
        <v>5</v>
      </c>
      <c r="D8" s="101" t="s">
        <v>208</v>
      </c>
      <c r="E8" s="100">
        <v>9</v>
      </c>
      <c r="F8" s="102" t="s">
        <v>205</v>
      </c>
      <c r="G8" s="103"/>
    </row>
    <row r="9" spans="1:7" ht="58.5" customHeight="1" x14ac:dyDescent="0.25">
      <c r="A9" s="104" t="s">
        <v>209</v>
      </c>
      <c r="B9" s="100" t="s">
        <v>207</v>
      </c>
      <c r="C9" s="100">
        <v>6</v>
      </c>
      <c r="D9" s="101" t="s">
        <v>210</v>
      </c>
      <c r="E9" s="100"/>
      <c r="F9" s="102" t="s">
        <v>205</v>
      </c>
    </row>
    <row r="10" spans="1:7" ht="84.75" customHeight="1" x14ac:dyDescent="0.25">
      <c r="A10" s="105" t="s">
        <v>211</v>
      </c>
      <c r="B10" s="100">
        <v>5</v>
      </c>
      <c r="C10" s="100">
        <v>4</v>
      </c>
      <c r="D10" s="100" t="s">
        <v>212</v>
      </c>
      <c r="E10" s="100">
        <v>8</v>
      </c>
      <c r="F10" s="102" t="s">
        <v>205</v>
      </c>
    </row>
    <row r="11" spans="1:7" ht="62.25" customHeight="1" x14ac:dyDescent="0.25">
      <c r="A11" s="104" t="s">
        <v>213</v>
      </c>
      <c r="B11" s="100">
        <v>5</v>
      </c>
      <c r="C11" s="100"/>
      <c r="D11" s="100">
        <v>13</v>
      </c>
      <c r="E11" s="100">
        <v>9</v>
      </c>
      <c r="F11" s="102" t="s">
        <v>205</v>
      </c>
    </row>
    <row r="12" spans="1:7" ht="86.25" customHeight="1" x14ac:dyDescent="0.25">
      <c r="A12" s="104" t="s">
        <v>214</v>
      </c>
      <c r="B12" s="100" t="s">
        <v>215</v>
      </c>
      <c r="C12" s="100" t="s">
        <v>216</v>
      </c>
      <c r="D12" s="100">
        <v>13</v>
      </c>
      <c r="E12" s="100">
        <v>9</v>
      </c>
      <c r="F12" s="102" t="s">
        <v>205</v>
      </c>
    </row>
    <row r="13" spans="1:7" ht="39" customHeight="1" x14ac:dyDescent="0.25">
      <c r="A13" s="106" t="s">
        <v>217</v>
      </c>
      <c r="B13" s="100"/>
      <c r="C13" s="100"/>
      <c r="D13" s="100" t="s">
        <v>218</v>
      </c>
      <c r="E13" s="100"/>
      <c r="F13" s="102" t="s">
        <v>205</v>
      </c>
    </row>
    <row r="14" spans="1:7" ht="67.5" customHeight="1" x14ac:dyDescent="0.25">
      <c r="A14" s="107" t="s">
        <v>219</v>
      </c>
      <c r="B14" s="100" t="s">
        <v>220</v>
      </c>
      <c r="C14" s="100"/>
      <c r="D14" s="100" t="s">
        <v>221</v>
      </c>
      <c r="E14" s="101" t="s">
        <v>222</v>
      </c>
      <c r="F14" s="102" t="s">
        <v>202</v>
      </c>
    </row>
    <row r="15" spans="1:7" ht="87.75" customHeight="1" x14ac:dyDescent="0.3">
      <c r="A15" s="104" t="s">
        <v>223</v>
      </c>
      <c r="B15" s="108"/>
      <c r="C15" s="100">
        <v>7</v>
      </c>
      <c r="D15" s="100">
        <v>7.8</v>
      </c>
      <c r="E15" s="100" t="s">
        <v>224</v>
      </c>
      <c r="F15" s="102" t="s">
        <v>205</v>
      </c>
    </row>
    <row r="16" spans="1:7" ht="60.75" customHeight="1" x14ac:dyDescent="0.25">
      <c r="A16" s="104" t="s">
        <v>225</v>
      </c>
      <c r="B16" s="100"/>
      <c r="C16" s="100"/>
      <c r="D16" s="100" t="s">
        <v>226</v>
      </c>
      <c r="E16" s="100"/>
      <c r="F16" s="102" t="s">
        <v>205</v>
      </c>
    </row>
    <row r="17" spans="1:6" ht="67.5" customHeight="1" x14ac:dyDescent="0.25">
      <c r="A17" s="99" t="s">
        <v>227</v>
      </c>
      <c r="B17" s="100"/>
      <c r="C17" s="100"/>
      <c r="D17" s="100" t="s">
        <v>228</v>
      </c>
      <c r="E17" s="100" t="s">
        <v>229</v>
      </c>
      <c r="F17" s="102" t="s">
        <v>202</v>
      </c>
    </row>
    <row r="18" spans="1:6" ht="64.5" customHeight="1" x14ac:dyDescent="0.25">
      <c r="A18" s="104" t="s">
        <v>230</v>
      </c>
      <c r="B18" s="100"/>
      <c r="C18" s="100"/>
      <c r="D18" s="101" t="s">
        <v>231</v>
      </c>
      <c r="E18" s="100"/>
      <c r="F18" s="102" t="s">
        <v>205</v>
      </c>
    </row>
    <row r="19" spans="1:6" ht="39.75" customHeight="1" x14ac:dyDescent="0.25">
      <c r="A19" s="105" t="s">
        <v>232</v>
      </c>
      <c r="B19" s="100"/>
      <c r="C19" s="100"/>
      <c r="D19" s="101">
        <v>21</v>
      </c>
      <c r="E19" s="100"/>
      <c r="F19" s="102" t="s">
        <v>205</v>
      </c>
    </row>
    <row r="20" spans="1:6" x14ac:dyDescent="0.3">
      <c r="B20" s="110"/>
      <c r="C20" s="111"/>
      <c r="D20" s="111"/>
      <c r="E20" s="111"/>
    </row>
    <row r="21" spans="1:6" x14ac:dyDescent="0.3">
      <c r="B21" s="110"/>
      <c r="C21" s="111"/>
      <c r="D21" s="111"/>
      <c r="E21" s="111"/>
    </row>
    <row r="22" spans="1:6" x14ac:dyDescent="0.3">
      <c r="B22" s="110"/>
      <c r="C22" s="111"/>
      <c r="D22" s="111"/>
      <c r="E22" s="111"/>
    </row>
    <row r="23" spans="1:6" x14ac:dyDescent="0.3">
      <c r="B23" s="110"/>
      <c r="C23" s="111"/>
      <c r="D23" s="111"/>
      <c r="E23" s="111"/>
    </row>
    <row r="24" spans="1:6" x14ac:dyDescent="0.3">
      <c r="B24" s="110"/>
      <c r="C24" s="111"/>
      <c r="D24" s="111"/>
      <c r="E24" s="111"/>
    </row>
    <row r="25" spans="1:6" x14ac:dyDescent="0.3">
      <c r="B25" s="110"/>
      <c r="C25" s="111"/>
      <c r="D25" s="111"/>
      <c r="E25" s="111"/>
    </row>
  </sheetData>
  <mergeCells count="5">
    <mergeCell ref="A1:F1"/>
    <mergeCell ref="A2:F2"/>
    <mergeCell ref="A3:F3"/>
    <mergeCell ref="A4:A5"/>
    <mergeCell ref="B4:E4"/>
  </mergeCells>
  <dataValidations count="2">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xr:uid="{26EF2931-0A59-4B9F-AB05-435B672E1263}"/>
    <dataValidation allowBlank="1" showInputMessage="1" showErrorMessage="1" prompt="Proponer y escribir en una frase la estrategia para gestionar la debilidad, la oportunidad, la amenaza o la fortaleza.Usar verbo de acción en infinitivo._x000a_" sqref="G1 A4" xr:uid="{8845870C-3D0A-45BB-9FDB-18C5FD1E9AAF}"/>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5E1A0-1ACB-4EBA-BA06-053F147BB77E}">
  <sheetPr>
    <tabColor theme="7" tint="0.39997558519241921"/>
  </sheetPr>
  <dimension ref="B1:H41"/>
  <sheetViews>
    <sheetView topLeftCell="B16" zoomScale="112" zoomScaleNormal="112" workbookViewId="0">
      <selection activeCell="E17" sqref="E17:F17"/>
    </sheetView>
  </sheetViews>
  <sheetFormatPr baseColWidth="10" defaultRowHeight="15" x14ac:dyDescent="0.25"/>
  <cols>
    <col min="1" max="1" width="2.85546875" style="7" customWidth="1"/>
    <col min="2" max="3" width="24.7109375" style="7" customWidth="1"/>
    <col min="4" max="4" width="16" style="7" customWidth="1"/>
    <col min="5" max="5" width="24.7109375" style="7" customWidth="1"/>
    <col min="6" max="6" width="27.7109375" style="7" customWidth="1"/>
    <col min="7" max="8" width="24.7109375" style="7" customWidth="1"/>
    <col min="9" max="16384" width="11.42578125" style="7"/>
  </cols>
  <sheetData>
    <row r="1" spans="2:8" ht="15.75" thickBot="1" x14ac:dyDescent="0.3"/>
    <row r="2" spans="2:8" ht="18" x14ac:dyDescent="0.25">
      <c r="B2" s="315" t="s">
        <v>69</v>
      </c>
      <c r="C2" s="316"/>
      <c r="D2" s="316"/>
      <c r="E2" s="316"/>
      <c r="F2" s="316"/>
      <c r="G2" s="316"/>
      <c r="H2" s="317"/>
    </row>
    <row r="3" spans="2:8" ht="16.5" x14ac:dyDescent="0.25">
      <c r="B3" s="318" t="s">
        <v>70</v>
      </c>
      <c r="C3" s="319"/>
      <c r="D3" s="319"/>
      <c r="E3" s="319"/>
      <c r="F3" s="319"/>
      <c r="G3" s="319"/>
      <c r="H3" s="320"/>
    </row>
    <row r="4" spans="2:8" ht="88.5" customHeight="1" x14ac:dyDescent="0.25">
      <c r="B4" s="321" t="s">
        <v>558</v>
      </c>
      <c r="C4" s="322"/>
      <c r="D4" s="322"/>
      <c r="E4" s="322"/>
      <c r="F4" s="322"/>
      <c r="G4" s="322"/>
      <c r="H4" s="323"/>
    </row>
    <row r="5" spans="2:8" ht="16.5" x14ac:dyDescent="0.25">
      <c r="B5" s="8"/>
      <c r="C5" s="9"/>
      <c r="D5" s="9"/>
      <c r="E5" s="9"/>
      <c r="F5" s="9"/>
      <c r="G5" s="9"/>
      <c r="H5" s="10"/>
    </row>
    <row r="6" spans="2:8" ht="16.5" customHeight="1" x14ac:dyDescent="0.25">
      <c r="B6" s="324" t="s">
        <v>514</v>
      </c>
      <c r="C6" s="325"/>
      <c r="D6" s="325"/>
      <c r="E6" s="325"/>
      <c r="F6" s="325"/>
      <c r="G6" s="325"/>
      <c r="H6" s="326"/>
    </row>
    <row r="7" spans="2:8" ht="44.25" customHeight="1" x14ac:dyDescent="0.25">
      <c r="B7" s="324"/>
      <c r="C7" s="325"/>
      <c r="D7" s="325"/>
      <c r="E7" s="325"/>
      <c r="F7" s="325"/>
      <c r="G7" s="325"/>
      <c r="H7" s="326"/>
    </row>
    <row r="8" spans="2:8" ht="15.75" thickBot="1" x14ac:dyDescent="0.3">
      <c r="B8" s="11"/>
      <c r="C8" s="12"/>
      <c r="D8" s="13"/>
      <c r="E8" s="14"/>
      <c r="F8" s="14"/>
      <c r="G8" s="15"/>
      <c r="H8" s="16"/>
    </row>
    <row r="9" spans="2:8" ht="15.75" thickTop="1" x14ac:dyDescent="0.25">
      <c r="B9" s="11"/>
      <c r="C9" s="327" t="s">
        <v>71</v>
      </c>
      <c r="D9" s="328"/>
      <c r="E9" s="329" t="s">
        <v>72</v>
      </c>
      <c r="F9" s="330"/>
      <c r="G9" s="12"/>
      <c r="H9" s="16"/>
    </row>
    <row r="10" spans="2:8" ht="35.25" customHeight="1" x14ac:dyDescent="0.25">
      <c r="B10" s="11"/>
      <c r="C10" s="331" t="s">
        <v>73</v>
      </c>
      <c r="D10" s="332"/>
      <c r="E10" s="333" t="s">
        <v>74</v>
      </c>
      <c r="F10" s="334"/>
      <c r="G10" s="12"/>
      <c r="H10" s="16"/>
    </row>
    <row r="11" spans="2:8" ht="17.25" customHeight="1" x14ac:dyDescent="0.25">
      <c r="B11" s="11"/>
      <c r="C11" s="331" t="s">
        <v>75</v>
      </c>
      <c r="D11" s="332"/>
      <c r="E11" s="333" t="s">
        <v>76</v>
      </c>
      <c r="F11" s="334"/>
      <c r="G11" s="12"/>
      <c r="H11" s="16"/>
    </row>
    <row r="12" spans="2:8" ht="19.5" customHeight="1" x14ac:dyDescent="0.25">
      <c r="B12" s="11"/>
      <c r="C12" s="331" t="s">
        <v>77</v>
      </c>
      <c r="D12" s="332"/>
      <c r="E12" s="333" t="s">
        <v>78</v>
      </c>
      <c r="F12" s="334"/>
      <c r="G12" s="12"/>
      <c r="H12" s="16"/>
    </row>
    <row r="13" spans="2:8" ht="27" customHeight="1" x14ac:dyDescent="0.25">
      <c r="B13" s="11"/>
      <c r="C13" s="331" t="s">
        <v>79</v>
      </c>
      <c r="D13" s="332"/>
      <c r="E13" s="333" t="s">
        <v>173</v>
      </c>
      <c r="F13" s="334"/>
      <c r="G13" s="12"/>
      <c r="H13" s="16"/>
    </row>
    <row r="14" spans="2:8" ht="34.5" customHeight="1" x14ac:dyDescent="0.25">
      <c r="B14" s="11"/>
      <c r="C14" s="335" t="s">
        <v>8</v>
      </c>
      <c r="D14" s="336"/>
      <c r="E14" s="337" t="s">
        <v>515</v>
      </c>
      <c r="F14" s="338"/>
      <c r="G14" s="12"/>
      <c r="H14" s="16"/>
    </row>
    <row r="15" spans="2:8" ht="27.75" customHeight="1" x14ac:dyDescent="0.25">
      <c r="B15" s="11"/>
      <c r="C15" s="335" t="s">
        <v>9</v>
      </c>
      <c r="D15" s="336"/>
      <c r="E15" s="337" t="s">
        <v>80</v>
      </c>
      <c r="F15" s="338"/>
      <c r="G15" s="12"/>
      <c r="H15" s="16"/>
    </row>
    <row r="16" spans="2:8" ht="28.5" customHeight="1" x14ac:dyDescent="0.25">
      <c r="B16" s="11"/>
      <c r="C16" s="335" t="s">
        <v>10</v>
      </c>
      <c r="D16" s="336"/>
      <c r="E16" s="337" t="s">
        <v>81</v>
      </c>
      <c r="F16" s="338"/>
      <c r="G16" s="12"/>
      <c r="H16" s="16"/>
    </row>
    <row r="17" spans="2:8" ht="72.75" customHeight="1" x14ac:dyDescent="0.25">
      <c r="B17" s="11"/>
      <c r="C17" s="335" t="s">
        <v>11</v>
      </c>
      <c r="D17" s="336"/>
      <c r="E17" s="337" t="s">
        <v>516</v>
      </c>
      <c r="F17" s="338"/>
      <c r="G17" s="12"/>
      <c r="H17" s="16"/>
    </row>
    <row r="18" spans="2:8" ht="64.5" customHeight="1" x14ac:dyDescent="0.25">
      <c r="B18" s="11"/>
      <c r="C18" s="335" t="s">
        <v>12</v>
      </c>
      <c r="D18" s="336"/>
      <c r="E18" s="337" t="s">
        <v>559</v>
      </c>
      <c r="F18" s="338"/>
      <c r="G18" s="12"/>
      <c r="H18" s="16"/>
    </row>
    <row r="19" spans="2:8" ht="71.25" customHeight="1" x14ac:dyDescent="0.25">
      <c r="B19" s="11"/>
      <c r="C19" s="335" t="s">
        <v>82</v>
      </c>
      <c r="D19" s="336"/>
      <c r="E19" s="337" t="s">
        <v>560</v>
      </c>
      <c r="F19" s="338"/>
      <c r="G19" s="12"/>
      <c r="H19" s="16"/>
    </row>
    <row r="20" spans="2:8" ht="55.5" customHeight="1" x14ac:dyDescent="0.25">
      <c r="B20" s="11"/>
      <c r="C20" s="339" t="s">
        <v>83</v>
      </c>
      <c r="D20" s="340"/>
      <c r="E20" s="337" t="s">
        <v>561</v>
      </c>
      <c r="F20" s="338"/>
      <c r="G20" s="12"/>
      <c r="H20" s="16"/>
    </row>
    <row r="21" spans="2:8" ht="42" customHeight="1" x14ac:dyDescent="0.25">
      <c r="B21" s="11"/>
      <c r="C21" s="339" t="s">
        <v>18</v>
      </c>
      <c r="D21" s="340"/>
      <c r="E21" s="337" t="s">
        <v>562</v>
      </c>
      <c r="F21" s="338"/>
      <c r="G21" s="12"/>
      <c r="H21" s="16"/>
    </row>
    <row r="22" spans="2:8" ht="59.25" customHeight="1" x14ac:dyDescent="0.25">
      <c r="B22" s="11"/>
      <c r="C22" s="339" t="s">
        <v>20</v>
      </c>
      <c r="D22" s="340"/>
      <c r="E22" s="337" t="s">
        <v>517</v>
      </c>
      <c r="F22" s="338"/>
      <c r="G22" s="12"/>
      <c r="H22" s="16"/>
    </row>
    <row r="23" spans="2:8" ht="23.25" customHeight="1" x14ac:dyDescent="0.25">
      <c r="B23" s="11"/>
      <c r="C23" s="339" t="s">
        <v>21</v>
      </c>
      <c r="D23" s="340"/>
      <c r="E23" s="337" t="s">
        <v>563</v>
      </c>
      <c r="F23" s="338"/>
      <c r="G23" s="12"/>
      <c r="H23" s="16"/>
    </row>
    <row r="24" spans="2:8" ht="30.75" customHeight="1" x14ac:dyDescent="0.25">
      <c r="B24" s="11"/>
      <c r="C24" s="339" t="s">
        <v>84</v>
      </c>
      <c r="D24" s="340"/>
      <c r="E24" s="337" t="s">
        <v>564</v>
      </c>
      <c r="F24" s="338"/>
      <c r="G24" s="12"/>
      <c r="H24" s="16"/>
    </row>
    <row r="25" spans="2:8" ht="33" customHeight="1" x14ac:dyDescent="0.25">
      <c r="B25" s="11"/>
      <c r="C25" s="339" t="s">
        <v>85</v>
      </c>
      <c r="D25" s="340"/>
      <c r="E25" s="337" t="s">
        <v>565</v>
      </c>
      <c r="F25" s="338"/>
      <c r="G25" s="12"/>
      <c r="H25" s="16"/>
    </row>
    <row r="26" spans="2:8" ht="30" customHeight="1" x14ac:dyDescent="0.25">
      <c r="B26" s="11"/>
      <c r="C26" s="339" t="s">
        <v>86</v>
      </c>
      <c r="D26" s="340"/>
      <c r="E26" s="337" t="s">
        <v>566</v>
      </c>
      <c r="F26" s="338"/>
      <c r="G26" s="12"/>
      <c r="H26" s="16"/>
    </row>
    <row r="27" spans="2:8" ht="35.25" customHeight="1" x14ac:dyDescent="0.25">
      <c r="B27" s="11"/>
      <c r="C27" s="339" t="s">
        <v>87</v>
      </c>
      <c r="D27" s="340"/>
      <c r="E27" s="337" t="s">
        <v>567</v>
      </c>
      <c r="F27" s="338"/>
      <c r="G27" s="12"/>
      <c r="H27" s="16"/>
    </row>
    <row r="28" spans="2:8" ht="31.5" customHeight="1" x14ac:dyDescent="0.25">
      <c r="B28" s="11"/>
      <c r="C28" s="339" t="s">
        <v>88</v>
      </c>
      <c r="D28" s="340"/>
      <c r="E28" s="337" t="s">
        <v>568</v>
      </c>
      <c r="F28" s="338"/>
      <c r="G28" s="12"/>
      <c r="H28" s="16"/>
    </row>
    <row r="29" spans="2:8" ht="35.25" customHeight="1" x14ac:dyDescent="0.25">
      <c r="B29" s="11"/>
      <c r="C29" s="339" t="s">
        <v>89</v>
      </c>
      <c r="D29" s="340"/>
      <c r="E29" s="337" t="s">
        <v>569</v>
      </c>
      <c r="F29" s="338"/>
      <c r="G29" s="12"/>
      <c r="H29" s="16"/>
    </row>
    <row r="30" spans="2:8" ht="59.25" customHeight="1" x14ac:dyDescent="0.25">
      <c r="B30" s="11"/>
      <c r="C30" s="339" t="s">
        <v>90</v>
      </c>
      <c r="D30" s="340"/>
      <c r="E30" s="337" t="s">
        <v>570</v>
      </c>
      <c r="F30" s="338"/>
      <c r="G30" s="12"/>
      <c r="H30" s="16"/>
    </row>
    <row r="31" spans="2:8" ht="57" customHeight="1" x14ac:dyDescent="0.25">
      <c r="B31" s="11"/>
      <c r="C31" s="339" t="s">
        <v>25</v>
      </c>
      <c r="D31" s="340"/>
      <c r="E31" s="337" t="s">
        <v>571</v>
      </c>
      <c r="F31" s="338"/>
      <c r="G31" s="12"/>
      <c r="H31" s="16"/>
    </row>
    <row r="32" spans="2:8" ht="82.5" customHeight="1" x14ac:dyDescent="0.25">
      <c r="B32" s="11"/>
      <c r="C32" s="339" t="s">
        <v>91</v>
      </c>
      <c r="D32" s="340"/>
      <c r="E32" s="337" t="s">
        <v>92</v>
      </c>
      <c r="F32" s="338"/>
      <c r="G32" s="12"/>
      <c r="H32" s="16"/>
    </row>
    <row r="33" spans="2:8" ht="46.5" customHeight="1" x14ac:dyDescent="0.25">
      <c r="B33" s="11"/>
      <c r="C33" s="339" t="s">
        <v>30</v>
      </c>
      <c r="D33" s="340"/>
      <c r="E33" s="337" t="s">
        <v>572</v>
      </c>
      <c r="F33" s="338"/>
      <c r="G33" s="12"/>
      <c r="H33" s="16"/>
    </row>
    <row r="34" spans="2:8" ht="6.75" customHeight="1" thickBot="1" x14ac:dyDescent="0.3">
      <c r="B34" s="11"/>
      <c r="C34" s="347"/>
      <c r="D34" s="348"/>
      <c r="E34" s="349"/>
      <c r="F34" s="350"/>
      <c r="G34" s="12"/>
      <c r="H34" s="16"/>
    </row>
    <row r="35" spans="2:8" ht="15.75" thickTop="1" x14ac:dyDescent="0.25">
      <c r="B35" s="11"/>
      <c r="C35" s="17"/>
      <c r="D35" s="17"/>
      <c r="E35" s="18"/>
      <c r="F35" s="18"/>
      <c r="G35" s="12"/>
      <c r="H35" s="16"/>
    </row>
    <row r="36" spans="2:8" ht="21" customHeight="1" x14ac:dyDescent="0.25">
      <c r="B36" s="341" t="s">
        <v>518</v>
      </c>
      <c r="C36" s="342"/>
      <c r="D36" s="342"/>
      <c r="E36" s="342"/>
      <c r="F36" s="342"/>
      <c r="G36" s="342"/>
      <c r="H36" s="343"/>
    </row>
    <row r="37" spans="2:8" ht="20.25" customHeight="1" x14ac:dyDescent="0.25">
      <c r="B37" s="341" t="s">
        <v>519</v>
      </c>
      <c r="C37" s="342"/>
      <c r="D37" s="342"/>
      <c r="E37" s="342"/>
      <c r="F37" s="342"/>
      <c r="G37" s="342"/>
      <c r="H37" s="343"/>
    </row>
    <row r="38" spans="2:8" ht="20.25" customHeight="1" x14ac:dyDescent="0.25">
      <c r="B38" s="341" t="s">
        <v>520</v>
      </c>
      <c r="C38" s="342"/>
      <c r="D38" s="342"/>
      <c r="E38" s="342"/>
      <c r="F38" s="342"/>
      <c r="G38" s="342"/>
      <c r="H38" s="343"/>
    </row>
    <row r="39" spans="2:8" ht="21.75" customHeight="1" x14ac:dyDescent="0.25">
      <c r="B39" s="341" t="s">
        <v>521</v>
      </c>
      <c r="C39" s="342"/>
      <c r="D39" s="342"/>
      <c r="E39" s="342"/>
      <c r="F39" s="342"/>
      <c r="G39" s="342"/>
      <c r="H39" s="343"/>
    </row>
    <row r="40" spans="2:8" ht="22.5" customHeight="1" x14ac:dyDescent="0.25">
      <c r="B40" s="341" t="s">
        <v>522</v>
      </c>
      <c r="C40" s="342"/>
      <c r="D40" s="342"/>
      <c r="E40" s="342"/>
      <c r="F40" s="342"/>
      <c r="G40" s="342"/>
      <c r="H40" s="343"/>
    </row>
    <row r="41" spans="2:8" ht="32.25" customHeight="1" thickBot="1" x14ac:dyDescent="0.3">
      <c r="B41" s="344" t="s">
        <v>523</v>
      </c>
      <c r="C41" s="345"/>
      <c r="D41" s="345"/>
      <c r="E41" s="345"/>
      <c r="F41" s="345"/>
      <c r="G41" s="345"/>
      <c r="H41" s="346"/>
    </row>
  </sheetData>
  <mergeCells count="62">
    <mergeCell ref="B40:H40"/>
    <mergeCell ref="B41:H41"/>
    <mergeCell ref="C34:D34"/>
    <mergeCell ref="E34:F34"/>
    <mergeCell ref="B36:H36"/>
    <mergeCell ref="B37:H37"/>
    <mergeCell ref="B38:H38"/>
    <mergeCell ref="B39:H39"/>
    <mergeCell ref="C31:D31"/>
    <mergeCell ref="E31:F31"/>
    <mergeCell ref="C32:D32"/>
    <mergeCell ref="E32:F32"/>
    <mergeCell ref="C33:D33"/>
    <mergeCell ref="E33:F33"/>
    <mergeCell ref="C28:D28"/>
    <mergeCell ref="E28:F28"/>
    <mergeCell ref="C29:D29"/>
    <mergeCell ref="E29:F29"/>
    <mergeCell ref="C30:D30"/>
    <mergeCell ref="E30:F30"/>
    <mergeCell ref="C25:D25"/>
    <mergeCell ref="E25:F25"/>
    <mergeCell ref="C26:D26"/>
    <mergeCell ref="E26:F26"/>
    <mergeCell ref="C27:D27"/>
    <mergeCell ref="E27:F27"/>
    <mergeCell ref="C22:D22"/>
    <mergeCell ref="E22:F22"/>
    <mergeCell ref="C23:D23"/>
    <mergeCell ref="E23:F23"/>
    <mergeCell ref="C24:D24"/>
    <mergeCell ref="E24:F24"/>
    <mergeCell ref="C19:D19"/>
    <mergeCell ref="E19:F19"/>
    <mergeCell ref="C20:D20"/>
    <mergeCell ref="E20:F20"/>
    <mergeCell ref="C21:D21"/>
    <mergeCell ref="E21:F21"/>
    <mergeCell ref="C16:D16"/>
    <mergeCell ref="E16:F16"/>
    <mergeCell ref="C17:D17"/>
    <mergeCell ref="E17:F17"/>
    <mergeCell ref="C18:D18"/>
    <mergeCell ref="E18:F18"/>
    <mergeCell ref="C13:D13"/>
    <mergeCell ref="E13:F13"/>
    <mergeCell ref="C14:D14"/>
    <mergeCell ref="E14:F14"/>
    <mergeCell ref="C15:D15"/>
    <mergeCell ref="E15:F15"/>
    <mergeCell ref="C10:D10"/>
    <mergeCell ref="E10:F10"/>
    <mergeCell ref="C11:D11"/>
    <mergeCell ref="E11:F11"/>
    <mergeCell ref="C12:D12"/>
    <mergeCell ref="E12:F12"/>
    <mergeCell ref="B2:H2"/>
    <mergeCell ref="B3:H3"/>
    <mergeCell ref="B4:H4"/>
    <mergeCell ref="B6:H7"/>
    <mergeCell ref="C9:D9"/>
    <mergeCell ref="E9:F9"/>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5CF7D-1872-4C37-9907-E47A51458B99}">
  <sheetPr>
    <tabColor theme="4" tint="-0.249977111117893"/>
  </sheetPr>
  <dimension ref="A1:KL60"/>
  <sheetViews>
    <sheetView tabSelected="1" topLeftCell="E54" zoomScaleNormal="100" workbookViewId="0">
      <selection activeCell="P55" sqref="P55"/>
    </sheetView>
  </sheetViews>
  <sheetFormatPr baseColWidth="10" defaultRowHeight="15" x14ac:dyDescent="0.25"/>
  <cols>
    <col min="2" max="2" width="21" customWidth="1"/>
    <col min="3" max="3" width="19.7109375" customWidth="1"/>
    <col min="4" max="4" width="28.28515625" customWidth="1"/>
    <col min="5" max="5" width="21.5703125" customWidth="1"/>
    <col min="6" max="6" width="30.7109375" customWidth="1"/>
    <col min="7" max="7" width="23.28515625" customWidth="1"/>
    <col min="8" max="8" width="12.140625" customWidth="1"/>
    <col min="9" max="9" width="13.28515625" customWidth="1"/>
    <col min="11" max="11" width="28.5703125" customWidth="1"/>
    <col min="12" max="12" width="22.85546875" customWidth="1"/>
    <col min="16" max="16" width="33.42578125" customWidth="1"/>
    <col min="17" max="17" width="18.28515625" customWidth="1"/>
    <col min="21" max="21" width="17.28515625" customWidth="1"/>
    <col min="22" max="22" width="14" customWidth="1"/>
    <col min="23" max="23" width="14" bestFit="1" customWidth="1"/>
    <col min="24" max="24" width="38.7109375" hidden="1" customWidth="1"/>
    <col min="25" max="25" width="44.85546875" hidden="1" customWidth="1"/>
    <col min="26" max="26" width="4.85546875" hidden="1" customWidth="1"/>
    <col min="27" max="28" width="11.85546875" customWidth="1"/>
    <col min="29" max="29" width="41.7109375" hidden="1" customWidth="1"/>
    <col min="30" max="30" width="4.85546875" hidden="1" customWidth="1"/>
    <col min="31" max="31" width="13.42578125" customWidth="1"/>
    <col min="33" max="33" width="13.42578125" customWidth="1"/>
    <col min="34" max="34" width="21.140625" customWidth="1"/>
    <col min="36" max="36" width="15" customWidth="1"/>
    <col min="37" max="37" width="16.140625" customWidth="1"/>
    <col min="38" max="38" width="17.85546875" bestFit="1" customWidth="1"/>
    <col min="39" max="39" width="12" bestFit="1" customWidth="1"/>
    <col min="41" max="298" width="11.42578125" style="174"/>
    <col min="299" max="16384" width="11.42578125" style="217"/>
  </cols>
  <sheetData>
    <row r="1" spans="1:298" s="214" customFormat="1" ht="16.5" customHeight="1" x14ac:dyDescent="0.3">
      <c r="A1" s="377"/>
      <c r="B1" s="378"/>
      <c r="C1" s="378"/>
      <c r="D1" s="367" t="s">
        <v>68</v>
      </c>
      <c r="E1" s="367"/>
      <c r="F1" s="367"/>
      <c r="G1" s="367"/>
      <c r="H1" s="367"/>
      <c r="I1" s="367"/>
      <c r="J1" s="367"/>
      <c r="K1" s="367"/>
      <c r="L1" s="367"/>
      <c r="M1" s="367"/>
      <c r="N1" s="367"/>
      <c r="O1" s="367"/>
      <c r="P1" s="367"/>
      <c r="Q1" s="367"/>
      <c r="R1" s="367"/>
      <c r="S1" s="367"/>
      <c r="T1" s="367"/>
      <c r="U1" s="367"/>
      <c r="V1" s="367"/>
      <c r="W1" s="367"/>
      <c r="X1" s="367"/>
      <c r="Y1" s="367"/>
      <c r="Z1" s="367"/>
      <c r="AA1" s="367"/>
      <c r="AB1" s="367"/>
      <c r="AC1" s="367"/>
      <c r="AD1" s="367"/>
      <c r="AE1" s="367"/>
      <c r="AF1" s="367"/>
      <c r="AG1" s="367"/>
      <c r="AH1" s="367"/>
      <c r="AI1" s="367"/>
      <c r="AJ1" s="367"/>
      <c r="AK1" s="367"/>
      <c r="AL1" s="369" t="s">
        <v>67</v>
      </c>
      <c r="AM1" s="369"/>
      <c r="AN1" s="369"/>
      <c r="AO1" s="213"/>
      <c r="AP1" s="213"/>
      <c r="AQ1" s="213"/>
      <c r="AR1" s="213"/>
      <c r="AS1" s="213"/>
      <c r="AT1" s="213"/>
      <c r="AU1" s="213"/>
      <c r="AV1" s="213"/>
      <c r="AW1" s="213"/>
      <c r="AX1" s="213"/>
      <c r="AY1" s="213"/>
      <c r="AZ1" s="213"/>
      <c r="BA1" s="213"/>
      <c r="BB1" s="213"/>
      <c r="BC1" s="213"/>
      <c r="BD1" s="213"/>
      <c r="BE1" s="213"/>
      <c r="BF1" s="213"/>
      <c r="BG1" s="213"/>
      <c r="BH1" s="213"/>
      <c r="BI1" s="213"/>
      <c r="BJ1" s="213"/>
      <c r="BK1" s="213"/>
      <c r="BL1" s="213"/>
      <c r="BM1" s="213"/>
      <c r="BN1" s="213"/>
      <c r="BO1" s="213"/>
      <c r="BP1" s="213"/>
      <c r="BQ1" s="213"/>
      <c r="BR1" s="213"/>
      <c r="BS1" s="213"/>
      <c r="BT1" s="213"/>
      <c r="BU1" s="213"/>
      <c r="BV1" s="213"/>
      <c r="BW1" s="213"/>
      <c r="BX1" s="213"/>
      <c r="BY1" s="213"/>
      <c r="BZ1" s="213"/>
      <c r="CA1" s="213"/>
      <c r="CB1" s="213"/>
      <c r="CC1" s="213"/>
      <c r="CD1" s="213"/>
      <c r="CE1" s="213"/>
      <c r="CF1" s="213"/>
      <c r="CG1" s="213"/>
      <c r="CH1" s="213"/>
      <c r="CI1" s="213"/>
      <c r="CJ1" s="213"/>
      <c r="CK1" s="213"/>
      <c r="CL1" s="213"/>
      <c r="CM1" s="213"/>
      <c r="CN1" s="213"/>
      <c r="CO1" s="213"/>
      <c r="CP1" s="213"/>
      <c r="CQ1" s="213"/>
      <c r="CR1" s="213"/>
      <c r="CS1" s="213"/>
      <c r="CT1" s="213"/>
      <c r="CU1" s="213"/>
      <c r="CV1" s="213"/>
      <c r="CW1" s="213"/>
      <c r="CX1" s="213"/>
      <c r="CY1" s="213"/>
      <c r="CZ1" s="213"/>
      <c r="DA1" s="213"/>
      <c r="DB1" s="213"/>
      <c r="DC1" s="213"/>
      <c r="DD1" s="213"/>
      <c r="DE1" s="213"/>
      <c r="DF1" s="213"/>
      <c r="DG1" s="213"/>
      <c r="DH1" s="213"/>
      <c r="DI1" s="213"/>
      <c r="DJ1" s="213"/>
      <c r="DK1" s="213"/>
      <c r="DL1" s="213"/>
      <c r="DM1" s="213"/>
      <c r="DN1" s="213"/>
      <c r="DO1" s="213"/>
      <c r="DP1" s="213"/>
      <c r="DQ1" s="213"/>
      <c r="DR1" s="213"/>
      <c r="DS1" s="213"/>
      <c r="DT1" s="213"/>
      <c r="DU1" s="213"/>
      <c r="DV1" s="213"/>
      <c r="DW1" s="213"/>
      <c r="DX1" s="213"/>
      <c r="DY1" s="213"/>
      <c r="DZ1" s="213"/>
      <c r="EA1" s="213"/>
      <c r="EB1" s="213"/>
      <c r="EC1" s="213"/>
      <c r="ED1" s="213"/>
      <c r="EE1" s="213"/>
      <c r="EF1" s="213"/>
      <c r="EG1" s="213"/>
      <c r="EH1" s="213"/>
      <c r="EI1" s="213"/>
      <c r="EJ1" s="213"/>
      <c r="EK1" s="213"/>
      <c r="EL1" s="213"/>
      <c r="EM1" s="213"/>
      <c r="EN1" s="213"/>
      <c r="EO1" s="213"/>
      <c r="EP1" s="213"/>
      <c r="EQ1" s="213"/>
      <c r="ER1" s="213"/>
      <c r="ES1" s="213"/>
      <c r="ET1" s="213"/>
      <c r="EU1" s="213"/>
      <c r="EV1" s="213"/>
      <c r="EW1" s="213"/>
      <c r="EX1" s="213"/>
      <c r="EY1" s="213"/>
      <c r="EZ1" s="213"/>
      <c r="FA1" s="213"/>
      <c r="FB1" s="213"/>
      <c r="FC1" s="213"/>
      <c r="FD1" s="213"/>
      <c r="FE1" s="213"/>
      <c r="FF1" s="213"/>
      <c r="FG1" s="213"/>
      <c r="FH1" s="213"/>
      <c r="FI1" s="213"/>
      <c r="FJ1" s="213"/>
      <c r="FK1" s="213"/>
      <c r="FL1" s="213"/>
      <c r="FM1" s="213"/>
      <c r="FN1" s="213"/>
      <c r="FO1" s="213"/>
      <c r="FP1" s="213"/>
      <c r="FQ1" s="213"/>
      <c r="FR1" s="213"/>
      <c r="FS1" s="213"/>
      <c r="FT1" s="213"/>
      <c r="FU1" s="213"/>
      <c r="FV1" s="213"/>
      <c r="FW1" s="213"/>
      <c r="FX1" s="213"/>
      <c r="FY1" s="213"/>
      <c r="FZ1" s="213"/>
      <c r="GA1" s="213"/>
      <c r="GB1" s="213"/>
      <c r="GC1" s="213"/>
      <c r="GD1" s="213"/>
      <c r="GE1" s="213"/>
      <c r="GF1" s="213"/>
      <c r="GG1" s="213"/>
      <c r="GH1" s="213"/>
      <c r="GI1" s="213"/>
      <c r="GJ1" s="213"/>
      <c r="GK1" s="213"/>
      <c r="GL1" s="213"/>
      <c r="GM1" s="213"/>
      <c r="GN1" s="213"/>
      <c r="GO1" s="213"/>
      <c r="GP1" s="213"/>
      <c r="GQ1" s="213"/>
      <c r="GR1" s="213"/>
      <c r="GS1" s="213"/>
      <c r="GT1" s="213"/>
      <c r="GU1" s="213"/>
      <c r="GV1" s="213"/>
      <c r="GW1" s="213"/>
      <c r="GX1" s="213"/>
      <c r="GY1" s="213"/>
      <c r="GZ1" s="213"/>
      <c r="HA1" s="213"/>
      <c r="HB1" s="213"/>
      <c r="HC1" s="213"/>
      <c r="HD1" s="213"/>
      <c r="HE1" s="213"/>
      <c r="HF1" s="213"/>
      <c r="HG1" s="213"/>
      <c r="HH1" s="213"/>
      <c r="HI1" s="213"/>
      <c r="HJ1" s="213"/>
      <c r="HK1" s="213"/>
      <c r="HL1" s="213"/>
      <c r="HM1" s="213"/>
      <c r="HN1" s="213"/>
      <c r="HO1" s="213"/>
      <c r="HP1" s="213"/>
      <c r="HQ1" s="213"/>
      <c r="HR1" s="213"/>
      <c r="HS1" s="213"/>
      <c r="HT1" s="213"/>
      <c r="HU1" s="213"/>
      <c r="HV1" s="213"/>
      <c r="HW1" s="213"/>
      <c r="HX1" s="213"/>
      <c r="HY1" s="213"/>
      <c r="HZ1" s="213"/>
      <c r="IA1" s="213"/>
      <c r="IB1" s="213"/>
      <c r="IC1" s="213"/>
      <c r="ID1" s="213"/>
      <c r="IE1" s="213"/>
      <c r="IF1" s="213"/>
      <c r="IG1" s="213"/>
      <c r="IH1" s="213"/>
      <c r="II1" s="213"/>
      <c r="IJ1" s="213"/>
      <c r="IK1" s="213"/>
      <c r="IL1" s="213"/>
      <c r="IM1" s="213"/>
      <c r="IN1" s="213"/>
      <c r="IO1" s="213"/>
      <c r="IP1" s="213"/>
      <c r="IQ1" s="213"/>
      <c r="IR1" s="213"/>
      <c r="IS1" s="213"/>
      <c r="IT1" s="213"/>
      <c r="IU1" s="213"/>
      <c r="IV1" s="213"/>
      <c r="IW1" s="213"/>
      <c r="IX1" s="213"/>
      <c r="IY1" s="213"/>
      <c r="IZ1" s="213"/>
      <c r="JA1" s="213"/>
      <c r="JB1" s="213"/>
      <c r="JC1" s="213"/>
      <c r="JD1" s="213"/>
      <c r="JE1" s="213"/>
      <c r="JF1" s="213"/>
      <c r="JG1" s="213"/>
      <c r="JH1" s="213"/>
      <c r="JI1" s="213"/>
      <c r="JJ1" s="213"/>
      <c r="JK1" s="213"/>
      <c r="JL1" s="213"/>
      <c r="JM1" s="213"/>
      <c r="JN1" s="213"/>
      <c r="JO1" s="213"/>
      <c r="JP1" s="213"/>
      <c r="JQ1" s="213"/>
      <c r="JR1" s="213"/>
      <c r="JS1" s="213"/>
      <c r="JT1" s="213"/>
      <c r="JU1" s="213"/>
      <c r="JV1" s="213"/>
      <c r="JW1" s="213"/>
      <c r="JX1" s="213"/>
      <c r="JY1" s="213"/>
      <c r="JZ1" s="213"/>
      <c r="KA1" s="213"/>
      <c r="KB1" s="213"/>
      <c r="KC1" s="213"/>
      <c r="KD1" s="213"/>
      <c r="KE1" s="213"/>
      <c r="KF1" s="213"/>
      <c r="KG1" s="213"/>
      <c r="KH1" s="213"/>
      <c r="KI1" s="213"/>
      <c r="KJ1" s="213"/>
      <c r="KK1" s="213"/>
      <c r="KL1" s="213"/>
    </row>
    <row r="2" spans="1:298" s="214" customFormat="1" ht="39.75" customHeight="1" x14ac:dyDescent="0.3">
      <c r="A2" s="379"/>
      <c r="B2" s="380"/>
      <c r="C2" s="380"/>
      <c r="D2" s="368"/>
      <c r="E2" s="368"/>
      <c r="F2" s="368"/>
      <c r="G2" s="368"/>
      <c r="H2" s="368"/>
      <c r="I2" s="368"/>
      <c r="J2" s="368"/>
      <c r="K2" s="368"/>
      <c r="L2" s="368"/>
      <c r="M2" s="368"/>
      <c r="N2" s="368"/>
      <c r="O2" s="368"/>
      <c r="P2" s="368"/>
      <c r="Q2" s="368"/>
      <c r="R2" s="368"/>
      <c r="S2" s="368"/>
      <c r="T2" s="368"/>
      <c r="U2" s="368"/>
      <c r="V2" s="368"/>
      <c r="W2" s="368"/>
      <c r="X2" s="368"/>
      <c r="Y2" s="368"/>
      <c r="Z2" s="368"/>
      <c r="AA2" s="368"/>
      <c r="AB2" s="368"/>
      <c r="AC2" s="368"/>
      <c r="AD2" s="368"/>
      <c r="AE2" s="368"/>
      <c r="AF2" s="368"/>
      <c r="AG2" s="368"/>
      <c r="AH2" s="368"/>
      <c r="AI2" s="368"/>
      <c r="AJ2" s="368"/>
      <c r="AK2" s="368"/>
      <c r="AL2" s="369"/>
      <c r="AM2" s="369"/>
      <c r="AN2" s="369"/>
      <c r="AO2" s="213"/>
      <c r="AP2" s="213"/>
      <c r="AQ2" s="213"/>
      <c r="AR2" s="213"/>
      <c r="AS2" s="213"/>
      <c r="AT2" s="213"/>
      <c r="AU2" s="213"/>
      <c r="AV2" s="213"/>
      <c r="AW2" s="213"/>
      <c r="AX2" s="213"/>
      <c r="AY2" s="213"/>
      <c r="AZ2" s="213"/>
      <c r="BA2" s="213"/>
      <c r="BB2" s="213"/>
      <c r="BC2" s="213"/>
      <c r="BD2" s="213"/>
      <c r="BE2" s="213"/>
      <c r="BF2" s="213"/>
      <c r="BG2" s="213"/>
      <c r="BH2" s="213"/>
      <c r="BI2" s="213"/>
      <c r="BJ2" s="213"/>
      <c r="BK2" s="213"/>
      <c r="BL2" s="213"/>
      <c r="BM2" s="213"/>
      <c r="BN2" s="213"/>
      <c r="BO2" s="213"/>
      <c r="BP2" s="213"/>
      <c r="BQ2" s="213"/>
      <c r="BR2" s="213"/>
      <c r="BS2" s="213"/>
      <c r="BT2" s="213"/>
      <c r="BU2" s="213"/>
      <c r="BV2" s="213"/>
      <c r="BW2" s="213"/>
      <c r="BX2" s="213"/>
      <c r="BY2" s="213"/>
      <c r="BZ2" s="213"/>
      <c r="CA2" s="213"/>
      <c r="CB2" s="213"/>
      <c r="CC2" s="213"/>
      <c r="CD2" s="213"/>
      <c r="CE2" s="213"/>
      <c r="CF2" s="213"/>
      <c r="CG2" s="213"/>
      <c r="CH2" s="213"/>
      <c r="CI2" s="213"/>
      <c r="CJ2" s="213"/>
      <c r="CK2" s="213"/>
      <c r="CL2" s="213"/>
      <c r="CM2" s="213"/>
      <c r="CN2" s="213"/>
      <c r="CO2" s="213"/>
      <c r="CP2" s="213"/>
      <c r="CQ2" s="213"/>
      <c r="CR2" s="213"/>
      <c r="CS2" s="213"/>
      <c r="CT2" s="213"/>
      <c r="CU2" s="213"/>
      <c r="CV2" s="213"/>
      <c r="CW2" s="213"/>
      <c r="CX2" s="213"/>
      <c r="CY2" s="213"/>
      <c r="CZ2" s="213"/>
      <c r="DA2" s="213"/>
      <c r="DB2" s="213"/>
      <c r="DC2" s="213"/>
      <c r="DD2" s="213"/>
      <c r="DE2" s="213"/>
      <c r="DF2" s="213"/>
      <c r="DG2" s="213"/>
      <c r="DH2" s="213"/>
      <c r="DI2" s="213"/>
      <c r="DJ2" s="213"/>
      <c r="DK2" s="213"/>
      <c r="DL2" s="213"/>
      <c r="DM2" s="213"/>
      <c r="DN2" s="213"/>
      <c r="DO2" s="213"/>
      <c r="DP2" s="213"/>
      <c r="DQ2" s="213"/>
      <c r="DR2" s="213"/>
      <c r="DS2" s="213"/>
      <c r="DT2" s="213"/>
      <c r="DU2" s="213"/>
      <c r="DV2" s="213"/>
      <c r="DW2" s="213"/>
      <c r="DX2" s="213"/>
      <c r="DY2" s="213"/>
      <c r="DZ2" s="213"/>
      <c r="EA2" s="213"/>
      <c r="EB2" s="213"/>
      <c r="EC2" s="213"/>
      <c r="ED2" s="213"/>
      <c r="EE2" s="213"/>
      <c r="EF2" s="213"/>
      <c r="EG2" s="213"/>
      <c r="EH2" s="213"/>
      <c r="EI2" s="213"/>
      <c r="EJ2" s="213"/>
      <c r="EK2" s="213"/>
      <c r="EL2" s="213"/>
      <c r="EM2" s="213"/>
      <c r="EN2" s="213"/>
      <c r="EO2" s="213"/>
      <c r="EP2" s="213"/>
      <c r="EQ2" s="213"/>
      <c r="ER2" s="213"/>
      <c r="ES2" s="213"/>
      <c r="ET2" s="213"/>
      <c r="EU2" s="213"/>
      <c r="EV2" s="213"/>
      <c r="EW2" s="213"/>
      <c r="EX2" s="213"/>
      <c r="EY2" s="213"/>
      <c r="EZ2" s="213"/>
      <c r="FA2" s="213"/>
      <c r="FB2" s="213"/>
      <c r="FC2" s="213"/>
      <c r="FD2" s="213"/>
      <c r="FE2" s="213"/>
      <c r="FF2" s="213"/>
      <c r="FG2" s="213"/>
      <c r="FH2" s="213"/>
      <c r="FI2" s="213"/>
      <c r="FJ2" s="213"/>
      <c r="FK2" s="213"/>
      <c r="FL2" s="213"/>
      <c r="FM2" s="213"/>
      <c r="FN2" s="213"/>
      <c r="FO2" s="213"/>
      <c r="FP2" s="213"/>
      <c r="FQ2" s="213"/>
      <c r="FR2" s="213"/>
      <c r="FS2" s="213"/>
      <c r="FT2" s="213"/>
      <c r="FU2" s="213"/>
      <c r="FV2" s="213"/>
      <c r="FW2" s="213"/>
      <c r="FX2" s="213"/>
      <c r="FY2" s="213"/>
      <c r="FZ2" s="213"/>
      <c r="GA2" s="213"/>
      <c r="GB2" s="213"/>
      <c r="GC2" s="213"/>
      <c r="GD2" s="213"/>
      <c r="GE2" s="213"/>
      <c r="GF2" s="213"/>
      <c r="GG2" s="213"/>
      <c r="GH2" s="213"/>
      <c r="GI2" s="213"/>
      <c r="GJ2" s="213"/>
      <c r="GK2" s="213"/>
      <c r="GL2" s="213"/>
      <c r="GM2" s="213"/>
      <c r="GN2" s="213"/>
      <c r="GO2" s="213"/>
      <c r="GP2" s="213"/>
      <c r="GQ2" s="213"/>
      <c r="GR2" s="213"/>
      <c r="GS2" s="213"/>
      <c r="GT2" s="213"/>
      <c r="GU2" s="213"/>
      <c r="GV2" s="213"/>
      <c r="GW2" s="213"/>
      <c r="GX2" s="213"/>
      <c r="GY2" s="213"/>
      <c r="GZ2" s="213"/>
      <c r="HA2" s="213"/>
      <c r="HB2" s="213"/>
      <c r="HC2" s="213"/>
      <c r="HD2" s="213"/>
      <c r="HE2" s="213"/>
      <c r="HF2" s="213"/>
      <c r="HG2" s="213"/>
      <c r="HH2" s="213"/>
      <c r="HI2" s="213"/>
      <c r="HJ2" s="213"/>
      <c r="HK2" s="213"/>
      <c r="HL2" s="213"/>
      <c r="HM2" s="213"/>
      <c r="HN2" s="213"/>
      <c r="HO2" s="213"/>
      <c r="HP2" s="213"/>
      <c r="HQ2" s="213"/>
      <c r="HR2" s="213"/>
      <c r="HS2" s="213"/>
      <c r="HT2" s="213"/>
      <c r="HU2" s="213"/>
      <c r="HV2" s="213"/>
      <c r="HW2" s="213"/>
      <c r="HX2" s="213"/>
      <c r="HY2" s="213"/>
      <c r="HZ2" s="213"/>
      <c r="IA2" s="213"/>
      <c r="IB2" s="213"/>
      <c r="IC2" s="213"/>
      <c r="ID2" s="213"/>
      <c r="IE2" s="213"/>
      <c r="IF2" s="213"/>
      <c r="IG2" s="213"/>
      <c r="IH2" s="213"/>
      <c r="II2" s="213"/>
      <c r="IJ2" s="213"/>
      <c r="IK2" s="213"/>
      <c r="IL2" s="213"/>
      <c r="IM2" s="213"/>
      <c r="IN2" s="213"/>
      <c r="IO2" s="213"/>
      <c r="IP2" s="213"/>
      <c r="IQ2" s="213"/>
      <c r="IR2" s="213"/>
      <c r="IS2" s="213"/>
      <c r="IT2" s="213"/>
      <c r="IU2" s="213"/>
      <c r="IV2" s="213"/>
      <c r="IW2" s="213"/>
      <c r="IX2" s="213"/>
      <c r="IY2" s="213"/>
      <c r="IZ2" s="213"/>
      <c r="JA2" s="213"/>
      <c r="JB2" s="213"/>
      <c r="JC2" s="213"/>
      <c r="JD2" s="213"/>
      <c r="JE2" s="213"/>
      <c r="JF2" s="213"/>
      <c r="JG2" s="213"/>
      <c r="JH2" s="213"/>
      <c r="JI2" s="213"/>
      <c r="JJ2" s="213"/>
      <c r="JK2" s="213"/>
      <c r="JL2" s="213"/>
      <c r="JM2" s="213"/>
      <c r="JN2" s="213"/>
      <c r="JO2" s="213"/>
      <c r="JP2" s="213"/>
      <c r="JQ2" s="213"/>
      <c r="JR2" s="213"/>
      <c r="JS2" s="213"/>
      <c r="JT2" s="213"/>
      <c r="JU2" s="213"/>
      <c r="JV2" s="213"/>
      <c r="JW2" s="213"/>
      <c r="JX2" s="213"/>
      <c r="JY2" s="213"/>
      <c r="JZ2" s="213"/>
      <c r="KA2" s="213"/>
      <c r="KB2" s="213"/>
      <c r="KC2" s="213"/>
      <c r="KD2" s="213"/>
      <c r="KE2" s="213"/>
      <c r="KF2" s="213"/>
      <c r="KG2" s="213"/>
      <c r="KH2" s="213"/>
      <c r="KI2" s="213"/>
      <c r="KJ2" s="213"/>
      <c r="KK2" s="213"/>
      <c r="KL2" s="213"/>
    </row>
    <row r="3" spans="1:298" s="214" customFormat="1" ht="16.5" x14ac:dyDescent="0.3">
      <c r="A3" s="2"/>
      <c r="B3" s="2"/>
      <c r="C3" s="3"/>
      <c r="D3" s="368"/>
      <c r="E3" s="368"/>
      <c r="F3" s="368"/>
      <c r="G3" s="368"/>
      <c r="H3" s="368"/>
      <c r="I3" s="368"/>
      <c r="J3" s="368"/>
      <c r="K3" s="368"/>
      <c r="L3" s="368"/>
      <c r="M3" s="368"/>
      <c r="N3" s="368"/>
      <c r="O3" s="368"/>
      <c r="P3" s="368"/>
      <c r="Q3" s="368"/>
      <c r="R3" s="368"/>
      <c r="S3" s="368"/>
      <c r="T3" s="368"/>
      <c r="U3" s="368"/>
      <c r="V3" s="368"/>
      <c r="W3" s="368"/>
      <c r="X3" s="368"/>
      <c r="Y3" s="368"/>
      <c r="Z3" s="368"/>
      <c r="AA3" s="368"/>
      <c r="AB3" s="368"/>
      <c r="AC3" s="368"/>
      <c r="AD3" s="368"/>
      <c r="AE3" s="368"/>
      <c r="AF3" s="368"/>
      <c r="AG3" s="368"/>
      <c r="AH3" s="368"/>
      <c r="AI3" s="368"/>
      <c r="AJ3" s="368"/>
      <c r="AK3" s="368"/>
      <c r="AL3" s="369"/>
      <c r="AM3" s="369"/>
      <c r="AN3" s="369"/>
      <c r="AO3" s="213"/>
      <c r="AP3" s="213"/>
      <c r="AQ3" s="213"/>
      <c r="AR3" s="213"/>
      <c r="AS3" s="213"/>
      <c r="AT3" s="213"/>
      <c r="AU3" s="213"/>
      <c r="AV3" s="213"/>
      <c r="AW3" s="213"/>
      <c r="AX3" s="213"/>
      <c r="AY3" s="213"/>
      <c r="AZ3" s="213"/>
      <c r="BA3" s="213"/>
      <c r="BB3" s="213"/>
      <c r="BC3" s="213"/>
      <c r="BD3" s="213"/>
      <c r="BE3" s="213"/>
      <c r="BF3" s="213"/>
      <c r="BG3" s="213"/>
      <c r="BH3" s="213"/>
      <c r="BI3" s="213"/>
      <c r="BJ3" s="213"/>
      <c r="BK3" s="213"/>
      <c r="BL3" s="213"/>
      <c r="BM3" s="213"/>
      <c r="BN3" s="213"/>
      <c r="BO3" s="213"/>
      <c r="BP3" s="213"/>
      <c r="BQ3" s="213"/>
      <c r="BR3" s="213"/>
      <c r="BS3" s="213"/>
      <c r="BT3" s="213"/>
      <c r="BU3" s="213"/>
      <c r="BV3" s="213"/>
      <c r="BW3" s="213"/>
      <c r="BX3" s="213"/>
      <c r="BY3" s="213"/>
      <c r="BZ3" s="213"/>
      <c r="CA3" s="213"/>
      <c r="CB3" s="213"/>
      <c r="CC3" s="213"/>
      <c r="CD3" s="213"/>
      <c r="CE3" s="213"/>
      <c r="CF3" s="213"/>
      <c r="CG3" s="213"/>
      <c r="CH3" s="213"/>
      <c r="CI3" s="213"/>
      <c r="CJ3" s="213"/>
      <c r="CK3" s="213"/>
      <c r="CL3" s="213"/>
      <c r="CM3" s="213"/>
      <c r="CN3" s="213"/>
      <c r="CO3" s="213"/>
      <c r="CP3" s="213"/>
      <c r="CQ3" s="213"/>
      <c r="CR3" s="213"/>
      <c r="CS3" s="213"/>
      <c r="CT3" s="213"/>
      <c r="CU3" s="213"/>
      <c r="CV3" s="213"/>
      <c r="CW3" s="213"/>
      <c r="CX3" s="213"/>
      <c r="CY3" s="213"/>
      <c r="CZ3" s="213"/>
      <c r="DA3" s="213"/>
      <c r="DB3" s="213"/>
      <c r="DC3" s="213"/>
      <c r="DD3" s="213"/>
      <c r="DE3" s="213"/>
      <c r="DF3" s="213"/>
      <c r="DG3" s="213"/>
      <c r="DH3" s="213"/>
      <c r="DI3" s="213"/>
      <c r="DJ3" s="213"/>
      <c r="DK3" s="213"/>
      <c r="DL3" s="213"/>
      <c r="DM3" s="213"/>
      <c r="DN3" s="213"/>
      <c r="DO3" s="213"/>
      <c r="DP3" s="213"/>
      <c r="DQ3" s="213"/>
      <c r="DR3" s="213"/>
      <c r="DS3" s="213"/>
      <c r="DT3" s="213"/>
      <c r="DU3" s="213"/>
      <c r="DV3" s="213"/>
      <c r="DW3" s="213"/>
      <c r="DX3" s="213"/>
      <c r="DY3" s="213"/>
      <c r="DZ3" s="213"/>
      <c r="EA3" s="213"/>
      <c r="EB3" s="213"/>
      <c r="EC3" s="213"/>
      <c r="ED3" s="213"/>
      <c r="EE3" s="213"/>
      <c r="EF3" s="213"/>
      <c r="EG3" s="213"/>
      <c r="EH3" s="213"/>
      <c r="EI3" s="213"/>
      <c r="EJ3" s="213"/>
      <c r="EK3" s="213"/>
      <c r="EL3" s="213"/>
      <c r="EM3" s="213"/>
      <c r="EN3" s="213"/>
      <c r="EO3" s="213"/>
      <c r="EP3" s="213"/>
      <c r="EQ3" s="213"/>
      <c r="ER3" s="213"/>
      <c r="ES3" s="213"/>
      <c r="ET3" s="213"/>
      <c r="EU3" s="213"/>
      <c r="EV3" s="213"/>
      <c r="EW3" s="213"/>
      <c r="EX3" s="213"/>
      <c r="EY3" s="213"/>
      <c r="EZ3" s="213"/>
      <c r="FA3" s="213"/>
      <c r="FB3" s="213"/>
      <c r="FC3" s="213"/>
      <c r="FD3" s="213"/>
      <c r="FE3" s="213"/>
      <c r="FF3" s="213"/>
      <c r="FG3" s="213"/>
      <c r="FH3" s="213"/>
      <c r="FI3" s="213"/>
      <c r="FJ3" s="213"/>
      <c r="FK3" s="213"/>
      <c r="FL3" s="213"/>
      <c r="FM3" s="213"/>
      <c r="FN3" s="213"/>
      <c r="FO3" s="213"/>
      <c r="FP3" s="213"/>
      <c r="FQ3" s="213"/>
      <c r="FR3" s="213"/>
      <c r="FS3" s="213"/>
      <c r="FT3" s="213"/>
      <c r="FU3" s="213"/>
      <c r="FV3" s="213"/>
      <c r="FW3" s="213"/>
      <c r="FX3" s="213"/>
      <c r="FY3" s="213"/>
      <c r="FZ3" s="213"/>
      <c r="GA3" s="213"/>
      <c r="GB3" s="213"/>
      <c r="GC3" s="213"/>
      <c r="GD3" s="213"/>
      <c r="GE3" s="213"/>
      <c r="GF3" s="213"/>
      <c r="GG3" s="213"/>
      <c r="GH3" s="213"/>
      <c r="GI3" s="213"/>
      <c r="GJ3" s="213"/>
      <c r="GK3" s="213"/>
      <c r="GL3" s="213"/>
      <c r="GM3" s="213"/>
      <c r="GN3" s="213"/>
      <c r="GO3" s="213"/>
      <c r="GP3" s="213"/>
      <c r="GQ3" s="213"/>
      <c r="GR3" s="213"/>
      <c r="GS3" s="213"/>
      <c r="GT3" s="213"/>
      <c r="GU3" s="213"/>
      <c r="GV3" s="213"/>
      <c r="GW3" s="213"/>
      <c r="GX3" s="213"/>
      <c r="GY3" s="213"/>
      <c r="GZ3" s="213"/>
      <c r="HA3" s="213"/>
      <c r="HB3" s="213"/>
      <c r="HC3" s="213"/>
      <c r="HD3" s="213"/>
      <c r="HE3" s="213"/>
      <c r="HF3" s="213"/>
      <c r="HG3" s="213"/>
      <c r="HH3" s="213"/>
      <c r="HI3" s="213"/>
      <c r="HJ3" s="213"/>
      <c r="HK3" s="213"/>
      <c r="HL3" s="213"/>
      <c r="HM3" s="213"/>
      <c r="HN3" s="213"/>
      <c r="HO3" s="213"/>
      <c r="HP3" s="213"/>
      <c r="HQ3" s="213"/>
      <c r="HR3" s="213"/>
      <c r="HS3" s="213"/>
      <c r="HT3" s="213"/>
      <c r="HU3" s="213"/>
      <c r="HV3" s="213"/>
      <c r="HW3" s="213"/>
      <c r="HX3" s="213"/>
      <c r="HY3" s="213"/>
      <c r="HZ3" s="213"/>
      <c r="IA3" s="213"/>
      <c r="IB3" s="213"/>
      <c r="IC3" s="213"/>
      <c r="ID3" s="213"/>
      <c r="IE3" s="213"/>
      <c r="IF3" s="213"/>
      <c r="IG3" s="213"/>
      <c r="IH3" s="213"/>
      <c r="II3" s="213"/>
      <c r="IJ3" s="213"/>
      <c r="IK3" s="213"/>
      <c r="IL3" s="213"/>
      <c r="IM3" s="213"/>
      <c r="IN3" s="213"/>
      <c r="IO3" s="213"/>
      <c r="IP3" s="213"/>
      <c r="IQ3" s="213"/>
      <c r="IR3" s="213"/>
      <c r="IS3" s="213"/>
      <c r="IT3" s="213"/>
      <c r="IU3" s="213"/>
      <c r="IV3" s="213"/>
      <c r="IW3" s="213"/>
      <c r="IX3" s="213"/>
      <c r="IY3" s="213"/>
      <c r="IZ3" s="213"/>
      <c r="JA3" s="213"/>
      <c r="JB3" s="213"/>
      <c r="JC3" s="213"/>
      <c r="JD3" s="213"/>
      <c r="JE3" s="213"/>
      <c r="JF3" s="213"/>
      <c r="JG3" s="213"/>
      <c r="JH3" s="213"/>
      <c r="JI3" s="213"/>
      <c r="JJ3" s="213"/>
      <c r="JK3" s="213"/>
      <c r="JL3" s="213"/>
      <c r="JM3" s="213"/>
      <c r="JN3" s="213"/>
      <c r="JO3" s="213"/>
      <c r="JP3" s="213"/>
      <c r="JQ3" s="213"/>
      <c r="JR3" s="213"/>
      <c r="JS3" s="213"/>
      <c r="JT3" s="213"/>
      <c r="JU3" s="213"/>
      <c r="JV3" s="213"/>
      <c r="JW3" s="213"/>
      <c r="JX3" s="213"/>
      <c r="JY3" s="213"/>
      <c r="JZ3" s="213"/>
      <c r="KA3" s="213"/>
      <c r="KB3" s="213"/>
      <c r="KC3" s="213"/>
      <c r="KD3" s="213"/>
      <c r="KE3" s="213"/>
      <c r="KF3" s="213"/>
      <c r="KG3" s="213"/>
      <c r="KH3" s="213"/>
      <c r="KI3" s="213"/>
      <c r="KJ3" s="213"/>
      <c r="KK3" s="213"/>
      <c r="KL3" s="213"/>
    </row>
    <row r="4" spans="1:298" s="214" customFormat="1" ht="26.25" customHeight="1" x14ac:dyDescent="0.3">
      <c r="A4" s="370" t="s">
        <v>0</v>
      </c>
      <c r="B4" s="371"/>
      <c r="C4" s="372"/>
      <c r="D4" s="373" t="s">
        <v>441</v>
      </c>
      <c r="E4" s="374"/>
      <c r="F4" s="374"/>
      <c r="G4" s="374"/>
      <c r="H4" s="374"/>
      <c r="I4" s="374"/>
      <c r="J4" s="374"/>
      <c r="K4" s="374"/>
      <c r="L4" s="374"/>
      <c r="M4" s="374"/>
      <c r="N4" s="375"/>
      <c r="O4" s="376"/>
      <c r="P4" s="376"/>
      <c r="Q4" s="376"/>
      <c r="R4" s="1"/>
      <c r="S4" s="1"/>
      <c r="T4" s="1"/>
      <c r="U4" s="1"/>
      <c r="V4" s="1"/>
      <c r="W4" s="1"/>
      <c r="X4" s="1"/>
      <c r="Y4" s="1"/>
      <c r="Z4" s="1"/>
      <c r="AA4" s="1"/>
      <c r="AB4" s="1"/>
      <c r="AC4" s="1"/>
      <c r="AD4" s="1"/>
      <c r="AE4" s="1"/>
      <c r="AF4" s="1"/>
      <c r="AG4" s="1"/>
      <c r="AH4" s="1"/>
      <c r="AI4" s="1"/>
      <c r="AJ4" s="1"/>
      <c r="AK4" s="1"/>
      <c r="AL4" s="1"/>
      <c r="AM4" s="1"/>
      <c r="AN4" s="1"/>
      <c r="AO4" s="213"/>
      <c r="AP4" s="213"/>
      <c r="AQ4" s="213"/>
      <c r="AR4" s="213"/>
      <c r="AS4" s="213"/>
      <c r="AT4" s="213"/>
      <c r="AU4" s="213"/>
      <c r="AV4" s="213"/>
      <c r="AW4" s="213"/>
      <c r="AX4" s="213"/>
      <c r="AY4" s="213"/>
      <c r="AZ4" s="213"/>
      <c r="BA4" s="213"/>
      <c r="BB4" s="213"/>
      <c r="BC4" s="213"/>
      <c r="BD4" s="213"/>
      <c r="BE4" s="213"/>
      <c r="BF4" s="213"/>
      <c r="BG4" s="213"/>
      <c r="BH4" s="213"/>
      <c r="BI4" s="213"/>
      <c r="BJ4" s="213"/>
      <c r="BK4" s="213"/>
      <c r="BL4" s="213"/>
      <c r="BM4" s="213"/>
      <c r="BN4" s="213"/>
      <c r="BO4" s="213"/>
      <c r="BP4" s="213"/>
      <c r="BQ4" s="213"/>
      <c r="BR4" s="213"/>
      <c r="BS4" s="213"/>
      <c r="BT4" s="213"/>
      <c r="BU4" s="213"/>
      <c r="BV4" s="213"/>
      <c r="BW4" s="213"/>
      <c r="BX4" s="213"/>
      <c r="BY4" s="213"/>
      <c r="BZ4" s="213"/>
      <c r="CA4" s="213"/>
      <c r="CB4" s="213"/>
      <c r="CC4" s="213"/>
      <c r="CD4" s="213"/>
      <c r="CE4" s="213"/>
      <c r="CF4" s="213"/>
      <c r="CG4" s="213"/>
      <c r="CH4" s="213"/>
      <c r="CI4" s="213"/>
      <c r="CJ4" s="213"/>
      <c r="CK4" s="213"/>
      <c r="CL4" s="213"/>
      <c r="CM4" s="213"/>
      <c r="CN4" s="213"/>
      <c r="CO4" s="213"/>
      <c r="CP4" s="213"/>
      <c r="CQ4" s="213"/>
      <c r="CR4" s="213"/>
      <c r="CS4" s="213"/>
      <c r="CT4" s="213"/>
      <c r="CU4" s="213"/>
      <c r="CV4" s="213"/>
      <c r="CW4" s="213"/>
      <c r="CX4" s="213"/>
      <c r="CY4" s="213"/>
      <c r="CZ4" s="213"/>
      <c r="DA4" s="213"/>
      <c r="DB4" s="213"/>
      <c r="DC4" s="213"/>
      <c r="DD4" s="213"/>
      <c r="DE4" s="213"/>
      <c r="DF4" s="213"/>
      <c r="DG4" s="213"/>
      <c r="DH4" s="213"/>
      <c r="DI4" s="213"/>
      <c r="DJ4" s="213"/>
      <c r="DK4" s="213"/>
      <c r="DL4" s="213"/>
      <c r="DM4" s="213"/>
      <c r="DN4" s="213"/>
      <c r="DO4" s="213"/>
      <c r="DP4" s="213"/>
      <c r="DQ4" s="213"/>
      <c r="DR4" s="213"/>
      <c r="DS4" s="213"/>
      <c r="DT4" s="213"/>
      <c r="DU4" s="213"/>
      <c r="DV4" s="213"/>
      <c r="DW4" s="213"/>
      <c r="DX4" s="213"/>
      <c r="DY4" s="213"/>
      <c r="DZ4" s="213"/>
      <c r="EA4" s="213"/>
      <c r="EB4" s="213"/>
      <c r="EC4" s="213"/>
      <c r="ED4" s="213"/>
      <c r="EE4" s="213"/>
      <c r="EF4" s="213"/>
      <c r="EG4" s="213"/>
      <c r="EH4" s="213"/>
      <c r="EI4" s="213"/>
      <c r="EJ4" s="213"/>
      <c r="EK4" s="213"/>
      <c r="EL4" s="213"/>
      <c r="EM4" s="213"/>
      <c r="EN4" s="213"/>
      <c r="EO4" s="213"/>
      <c r="EP4" s="213"/>
      <c r="EQ4" s="213"/>
      <c r="ER4" s="213"/>
      <c r="ES4" s="213"/>
      <c r="ET4" s="213"/>
      <c r="EU4" s="213"/>
      <c r="EV4" s="213"/>
      <c r="EW4" s="213"/>
      <c r="EX4" s="213"/>
      <c r="EY4" s="213"/>
      <c r="EZ4" s="213"/>
      <c r="FA4" s="213"/>
      <c r="FB4" s="213"/>
      <c r="FC4" s="213"/>
      <c r="FD4" s="213"/>
      <c r="FE4" s="213"/>
      <c r="FF4" s="213"/>
      <c r="FG4" s="213"/>
      <c r="FH4" s="213"/>
      <c r="FI4" s="213"/>
      <c r="FJ4" s="213"/>
      <c r="FK4" s="213"/>
      <c r="FL4" s="213"/>
      <c r="FM4" s="213"/>
      <c r="FN4" s="213"/>
      <c r="FO4" s="213"/>
      <c r="FP4" s="213"/>
      <c r="FQ4" s="213"/>
      <c r="FR4" s="213"/>
      <c r="FS4" s="213"/>
      <c r="FT4" s="213"/>
      <c r="FU4" s="213"/>
      <c r="FV4" s="213"/>
      <c r="FW4" s="213"/>
      <c r="FX4" s="213"/>
      <c r="FY4" s="213"/>
      <c r="FZ4" s="213"/>
      <c r="GA4" s="213"/>
      <c r="GB4" s="213"/>
      <c r="GC4" s="213"/>
      <c r="GD4" s="213"/>
      <c r="GE4" s="213"/>
      <c r="GF4" s="213"/>
      <c r="GG4" s="213"/>
      <c r="GH4" s="213"/>
      <c r="GI4" s="213"/>
      <c r="GJ4" s="213"/>
      <c r="GK4" s="213"/>
      <c r="GL4" s="213"/>
      <c r="GM4" s="213"/>
      <c r="GN4" s="213"/>
      <c r="GO4" s="213"/>
      <c r="GP4" s="213"/>
      <c r="GQ4" s="213"/>
      <c r="GR4" s="213"/>
      <c r="GS4" s="213"/>
      <c r="GT4" s="213"/>
      <c r="GU4" s="213"/>
      <c r="GV4" s="213"/>
      <c r="GW4" s="213"/>
      <c r="GX4" s="213"/>
      <c r="GY4" s="213"/>
      <c r="GZ4" s="213"/>
      <c r="HA4" s="213"/>
      <c r="HB4" s="213"/>
      <c r="HC4" s="213"/>
      <c r="HD4" s="213"/>
      <c r="HE4" s="213"/>
      <c r="HF4" s="213"/>
      <c r="HG4" s="213"/>
      <c r="HH4" s="213"/>
      <c r="HI4" s="213"/>
      <c r="HJ4" s="213"/>
      <c r="HK4" s="213"/>
      <c r="HL4" s="213"/>
      <c r="HM4" s="213"/>
      <c r="HN4" s="213"/>
      <c r="HO4" s="213"/>
      <c r="HP4" s="213"/>
      <c r="HQ4" s="213"/>
      <c r="HR4" s="213"/>
      <c r="HS4" s="213"/>
      <c r="HT4" s="213"/>
      <c r="HU4" s="213"/>
      <c r="HV4" s="213"/>
      <c r="HW4" s="213"/>
      <c r="HX4" s="213"/>
      <c r="HY4" s="213"/>
      <c r="HZ4" s="213"/>
      <c r="IA4" s="213"/>
      <c r="IB4" s="213"/>
      <c r="IC4" s="213"/>
      <c r="ID4" s="213"/>
      <c r="IE4" s="213"/>
      <c r="IF4" s="213"/>
      <c r="IG4" s="213"/>
      <c r="IH4" s="213"/>
      <c r="II4" s="213"/>
      <c r="IJ4" s="213"/>
      <c r="IK4" s="213"/>
      <c r="IL4" s="213"/>
      <c r="IM4" s="213"/>
      <c r="IN4" s="213"/>
      <c r="IO4" s="213"/>
      <c r="IP4" s="213"/>
      <c r="IQ4" s="213"/>
      <c r="IR4" s="213"/>
      <c r="IS4" s="213"/>
      <c r="IT4" s="213"/>
      <c r="IU4" s="213"/>
      <c r="IV4" s="213"/>
      <c r="IW4" s="213"/>
      <c r="IX4" s="213"/>
      <c r="IY4" s="213"/>
      <c r="IZ4" s="213"/>
      <c r="JA4" s="213"/>
      <c r="JB4" s="213"/>
      <c r="JC4" s="213"/>
      <c r="JD4" s="213"/>
      <c r="JE4" s="213"/>
      <c r="JF4" s="213"/>
      <c r="JG4" s="213"/>
      <c r="JH4" s="213"/>
      <c r="JI4" s="213"/>
      <c r="JJ4" s="213"/>
      <c r="JK4" s="213"/>
      <c r="JL4" s="213"/>
      <c r="JM4" s="213"/>
      <c r="JN4" s="213"/>
      <c r="JO4" s="213"/>
      <c r="JP4" s="213"/>
      <c r="JQ4" s="213"/>
      <c r="JR4" s="213"/>
      <c r="JS4" s="213"/>
      <c r="JT4" s="213"/>
      <c r="JU4" s="213"/>
      <c r="JV4" s="213"/>
      <c r="JW4" s="213"/>
      <c r="JX4" s="213"/>
      <c r="JY4" s="213"/>
      <c r="JZ4" s="213"/>
      <c r="KA4" s="213"/>
      <c r="KB4" s="213"/>
      <c r="KC4" s="213"/>
      <c r="KD4" s="213"/>
      <c r="KE4" s="213"/>
      <c r="KF4" s="213"/>
      <c r="KG4" s="213"/>
      <c r="KH4" s="213"/>
      <c r="KI4" s="213"/>
      <c r="KJ4" s="213"/>
      <c r="KK4" s="213"/>
      <c r="KL4" s="213"/>
    </row>
    <row r="5" spans="1:298" s="214" customFormat="1" ht="30" customHeight="1" x14ac:dyDescent="0.3">
      <c r="A5" s="370" t="s">
        <v>1</v>
      </c>
      <c r="B5" s="371"/>
      <c r="C5" s="372"/>
      <c r="D5" s="373" t="s">
        <v>239</v>
      </c>
      <c r="E5" s="374"/>
      <c r="F5" s="374"/>
      <c r="G5" s="374"/>
      <c r="H5" s="374"/>
      <c r="I5" s="374"/>
      <c r="J5" s="374"/>
      <c r="K5" s="374"/>
      <c r="L5" s="374"/>
      <c r="M5" s="374"/>
      <c r="N5" s="375"/>
      <c r="O5" s="1"/>
      <c r="P5" s="1"/>
      <c r="Q5" s="1"/>
      <c r="R5" s="1"/>
      <c r="S5" s="1"/>
      <c r="T5" s="1"/>
      <c r="U5" s="1"/>
      <c r="V5" s="1"/>
      <c r="W5" s="1"/>
      <c r="X5" s="1"/>
      <c r="Y5" s="1"/>
      <c r="Z5" s="1"/>
      <c r="AA5" s="1"/>
      <c r="AB5" s="1"/>
      <c r="AC5" s="1"/>
      <c r="AD5" s="1"/>
      <c r="AE5" s="1"/>
      <c r="AF5" s="1"/>
      <c r="AG5" s="1"/>
      <c r="AH5" s="1"/>
      <c r="AI5" s="1"/>
      <c r="AJ5" s="1"/>
      <c r="AK5" s="1"/>
      <c r="AL5" s="1"/>
      <c r="AM5" s="1"/>
      <c r="AN5" s="1"/>
      <c r="AO5" s="213"/>
      <c r="AP5" s="213"/>
      <c r="AQ5" s="213"/>
      <c r="AR5" s="213"/>
      <c r="AS5" s="213"/>
      <c r="AT5" s="213"/>
      <c r="AU5" s="213"/>
      <c r="AV5" s="213"/>
      <c r="AW5" s="213"/>
      <c r="AX5" s="213"/>
      <c r="AY5" s="213"/>
      <c r="AZ5" s="213"/>
      <c r="BA5" s="213"/>
      <c r="BB5" s="213"/>
      <c r="BC5" s="213"/>
      <c r="BD5" s="213"/>
      <c r="BE5" s="213"/>
      <c r="BF5" s="213"/>
      <c r="BG5" s="213"/>
      <c r="BH5" s="213"/>
      <c r="BI5" s="213"/>
      <c r="BJ5" s="213"/>
      <c r="BK5" s="213"/>
      <c r="BL5" s="213"/>
      <c r="BM5" s="213"/>
      <c r="BN5" s="213"/>
      <c r="BO5" s="213"/>
      <c r="BP5" s="213"/>
      <c r="BQ5" s="213"/>
      <c r="BR5" s="213"/>
      <c r="BS5" s="213"/>
      <c r="BT5" s="213"/>
      <c r="BU5" s="213"/>
      <c r="BV5" s="213"/>
      <c r="BW5" s="213"/>
      <c r="BX5" s="213"/>
      <c r="BY5" s="213"/>
      <c r="BZ5" s="213"/>
      <c r="CA5" s="213"/>
      <c r="CB5" s="213"/>
      <c r="CC5" s="213"/>
      <c r="CD5" s="213"/>
      <c r="CE5" s="213"/>
      <c r="CF5" s="213"/>
      <c r="CG5" s="213"/>
      <c r="CH5" s="213"/>
      <c r="CI5" s="213"/>
      <c r="CJ5" s="213"/>
      <c r="CK5" s="213"/>
      <c r="CL5" s="213"/>
      <c r="CM5" s="213"/>
      <c r="CN5" s="213"/>
      <c r="CO5" s="213"/>
      <c r="CP5" s="213"/>
      <c r="CQ5" s="213"/>
      <c r="CR5" s="213"/>
      <c r="CS5" s="213"/>
      <c r="CT5" s="213"/>
      <c r="CU5" s="213"/>
      <c r="CV5" s="213"/>
      <c r="CW5" s="213"/>
      <c r="CX5" s="213"/>
      <c r="CY5" s="213"/>
      <c r="CZ5" s="213"/>
      <c r="DA5" s="213"/>
      <c r="DB5" s="213"/>
      <c r="DC5" s="213"/>
      <c r="DD5" s="213"/>
      <c r="DE5" s="213"/>
      <c r="DF5" s="213"/>
      <c r="DG5" s="213"/>
      <c r="DH5" s="213"/>
      <c r="DI5" s="213"/>
      <c r="DJ5" s="213"/>
      <c r="DK5" s="213"/>
      <c r="DL5" s="213"/>
      <c r="DM5" s="213"/>
      <c r="DN5" s="213"/>
      <c r="DO5" s="213"/>
      <c r="DP5" s="213"/>
      <c r="DQ5" s="213"/>
      <c r="DR5" s="213"/>
      <c r="DS5" s="213"/>
      <c r="DT5" s="213"/>
      <c r="DU5" s="213"/>
      <c r="DV5" s="213"/>
      <c r="DW5" s="213"/>
      <c r="DX5" s="213"/>
      <c r="DY5" s="213"/>
      <c r="DZ5" s="213"/>
      <c r="EA5" s="213"/>
      <c r="EB5" s="213"/>
      <c r="EC5" s="213"/>
      <c r="ED5" s="213"/>
      <c r="EE5" s="213"/>
      <c r="EF5" s="213"/>
      <c r="EG5" s="213"/>
      <c r="EH5" s="213"/>
      <c r="EI5" s="213"/>
      <c r="EJ5" s="213"/>
      <c r="EK5" s="213"/>
      <c r="EL5" s="213"/>
      <c r="EM5" s="213"/>
      <c r="EN5" s="213"/>
      <c r="EO5" s="213"/>
      <c r="EP5" s="213"/>
      <c r="EQ5" s="213"/>
      <c r="ER5" s="213"/>
      <c r="ES5" s="213"/>
      <c r="ET5" s="213"/>
      <c r="EU5" s="213"/>
      <c r="EV5" s="213"/>
      <c r="EW5" s="213"/>
      <c r="EX5" s="213"/>
      <c r="EY5" s="213"/>
      <c r="EZ5" s="213"/>
      <c r="FA5" s="213"/>
      <c r="FB5" s="213"/>
      <c r="FC5" s="213"/>
      <c r="FD5" s="213"/>
      <c r="FE5" s="213"/>
      <c r="FF5" s="213"/>
      <c r="FG5" s="213"/>
      <c r="FH5" s="213"/>
      <c r="FI5" s="213"/>
      <c r="FJ5" s="213"/>
      <c r="FK5" s="213"/>
      <c r="FL5" s="213"/>
      <c r="FM5" s="213"/>
      <c r="FN5" s="213"/>
      <c r="FO5" s="213"/>
      <c r="FP5" s="213"/>
      <c r="FQ5" s="213"/>
      <c r="FR5" s="213"/>
      <c r="FS5" s="213"/>
      <c r="FT5" s="213"/>
      <c r="FU5" s="213"/>
      <c r="FV5" s="213"/>
      <c r="FW5" s="213"/>
      <c r="FX5" s="213"/>
      <c r="FY5" s="213"/>
      <c r="FZ5" s="213"/>
      <c r="GA5" s="213"/>
      <c r="GB5" s="213"/>
      <c r="GC5" s="213"/>
      <c r="GD5" s="213"/>
      <c r="GE5" s="213"/>
      <c r="GF5" s="213"/>
      <c r="GG5" s="213"/>
      <c r="GH5" s="213"/>
      <c r="GI5" s="213"/>
      <c r="GJ5" s="213"/>
      <c r="GK5" s="213"/>
      <c r="GL5" s="213"/>
      <c r="GM5" s="213"/>
      <c r="GN5" s="213"/>
      <c r="GO5" s="213"/>
      <c r="GP5" s="213"/>
      <c r="GQ5" s="213"/>
      <c r="GR5" s="213"/>
      <c r="GS5" s="213"/>
      <c r="GT5" s="213"/>
      <c r="GU5" s="213"/>
      <c r="GV5" s="213"/>
      <c r="GW5" s="213"/>
      <c r="GX5" s="213"/>
      <c r="GY5" s="213"/>
      <c r="GZ5" s="213"/>
      <c r="HA5" s="213"/>
      <c r="HB5" s="213"/>
      <c r="HC5" s="213"/>
      <c r="HD5" s="213"/>
      <c r="HE5" s="213"/>
      <c r="HF5" s="213"/>
      <c r="HG5" s="213"/>
      <c r="HH5" s="213"/>
      <c r="HI5" s="213"/>
      <c r="HJ5" s="213"/>
      <c r="HK5" s="213"/>
      <c r="HL5" s="213"/>
      <c r="HM5" s="213"/>
      <c r="HN5" s="213"/>
      <c r="HO5" s="213"/>
      <c r="HP5" s="213"/>
      <c r="HQ5" s="213"/>
      <c r="HR5" s="213"/>
      <c r="HS5" s="213"/>
      <c r="HT5" s="213"/>
      <c r="HU5" s="213"/>
      <c r="HV5" s="213"/>
      <c r="HW5" s="213"/>
      <c r="HX5" s="213"/>
      <c r="HY5" s="213"/>
      <c r="HZ5" s="213"/>
      <c r="IA5" s="213"/>
      <c r="IB5" s="213"/>
      <c r="IC5" s="213"/>
      <c r="ID5" s="213"/>
      <c r="IE5" s="213"/>
      <c r="IF5" s="213"/>
      <c r="IG5" s="213"/>
      <c r="IH5" s="213"/>
      <c r="II5" s="213"/>
      <c r="IJ5" s="213"/>
      <c r="IK5" s="213"/>
      <c r="IL5" s="213"/>
      <c r="IM5" s="213"/>
      <c r="IN5" s="213"/>
      <c r="IO5" s="213"/>
      <c r="IP5" s="213"/>
      <c r="IQ5" s="213"/>
      <c r="IR5" s="213"/>
      <c r="IS5" s="213"/>
      <c r="IT5" s="213"/>
      <c r="IU5" s="213"/>
      <c r="IV5" s="213"/>
      <c r="IW5" s="213"/>
      <c r="IX5" s="213"/>
      <c r="IY5" s="213"/>
      <c r="IZ5" s="213"/>
      <c r="JA5" s="213"/>
      <c r="JB5" s="213"/>
      <c r="JC5" s="213"/>
      <c r="JD5" s="213"/>
      <c r="JE5" s="213"/>
      <c r="JF5" s="213"/>
      <c r="JG5" s="213"/>
      <c r="JH5" s="213"/>
      <c r="JI5" s="213"/>
      <c r="JJ5" s="213"/>
      <c r="JK5" s="213"/>
      <c r="JL5" s="213"/>
      <c r="JM5" s="213"/>
      <c r="JN5" s="213"/>
      <c r="JO5" s="213"/>
      <c r="JP5" s="213"/>
      <c r="JQ5" s="213"/>
      <c r="JR5" s="213"/>
      <c r="JS5" s="213"/>
      <c r="JT5" s="213"/>
      <c r="JU5" s="213"/>
      <c r="JV5" s="213"/>
      <c r="JW5" s="213"/>
      <c r="JX5" s="213"/>
      <c r="JY5" s="213"/>
      <c r="JZ5" s="213"/>
      <c r="KA5" s="213"/>
      <c r="KB5" s="213"/>
      <c r="KC5" s="213"/>
      <c r="KD5" s="213"/>
      <c r="KE5" s="213"/>
      <c r="KF5" s="213"/>
      <c r="KG5" s="213"/>
      <c r="KH5" s="213"/>
      <c r="KI5" s="213"/>
      <c r="KJ5" s="213"/>
      <c r="KK5" s="213"/>
      <c r="KL5" s="213"/>
    </row>
    <row r="6" spans="1:298" s="214" customFormat="1" ht="49.5" customHeight="1" x14ac:dyDescent="0.3">
      <c r="A6" s="370" t="s">
        <v>2</v>
      </c>
      <c r="B6" s="371"/>
      <c r="C6" s="372"/>
      <c r="D6" s="381" t="s">
        <v>524</v>
      </c>
      <c r="E6" s="382"/>
      <c r="F6" s="382"/>
      <c r="G6" s="382"/>
      <c r="H6" s="382"/>
      <c r="I6" s="382"/>
      <c r="J6" s="382"/>
      <c r="K6" s="382"/>
      <c r="L6" s="382"/>
      <c r="M6" s="382"/>
      <c r="N6" s="383"/>
      <c r="O6" s="1"/>
      <c r="P6" s="1"/>
      <c r="Q6" s="1"/>
      <c r="R6" s="1"/>
      <c r="S6" s="1"/>
      <c r="T6" s="1"/>
      <c r="U6" s="1"/>
      <c r="V6" s="1"/>
      <c r="W6" s="1"/>
      <c r="X6" s="1"/>
      <c r="Y6" s="1"/>
      <c r="Z6" s="1"/>
      <c r="AA6" s="1"/>
      <c r="AB6" s="1"/>
      <c r="AC6" s="1"/>
      <c r="AD6" s="1"/>
      <c r="AE6" s="1"/>
      <c r="AF6" s="1"/>
      <c r="AG6" s="1"/>
      <c r="AH6" s="1"/>
      <c r="AI6" s="1"/>
      <c r="AJ6" s="1"/>
      <c r="AK6" s="1"/>
      <c r="AL6" s="1"/>
      <c r="AM6" s="1"/>
      <c r="AN6" s="1"/>
      <c r="AO6" s="213"/>
      <c r="AP6" s="213"/>
      <c r="AQ6" s="213"/>
      <c r="AR6" s="213"/>
      <c r="AS6" s="213"/>
      <c r="AT6" s="213"/>
      <c r="AU6" s="213"/>
      <c r="AV6" s="213"/>
      <c r="AW6" s="213"/>
      <c r="AX6" s="213"/>
      <c r="AY6" s="213"/>
      <c r="AZ6" s="213"/>
      <c r="BA6" s="213"/>
      <c r="BB6" s="213"/>
      <c r="BC6" s="213"/>
      <c r="BD6" s="213"/>
      <c r="BE6" s="213"/>
      <c r="BF6" s="213"/>
      <c r="BG6" s="213"/>
      <c r="BH6" s="213"/>
      <c r="BI6" s="213"/>
      <c r="BJ6" s="213"/>
      <c r="BK6" s="213"/>
      <c r="BL6" s="213"/>
      <c r="BM6" s="213"/>
      <c r="BN6" s="213"/>
      <c r="BO6" s="213"/>
      <c r="BP6" s="213"/>
      <c r="BQ6" s="213"/>
      <c r="BR6" s="213"/>
      <c r="BS6" s="213"/>
      <c r="BT6" s="213"/>
      <c r="BU6" s="213"/>
      <c r="BV6" s="213"/>
      <c r="BW6" s="213"/>
      <c r="BX6" s="213"/>
      <c r="BY6" s="213"/>
      <c r="BZ6" s="213"/>
      <c r="CA6" s="213"/>
      <c r="CB6" s="213"/>
      <c r="CC6" s="213"/>
      <c r="CD6" s="213"/>
      <c r="CE6" s="213"/>
      <c r="CF6" s="213"/>
      <c r="CG6" s="213"/>
      <c r="CH6" s="213"/>
      <c r="CI6" s="213"/>
      <c r="CJ6" s="213"/>
      <c r="CK6" s="213"/>
      <c r="CL6" s="213"/>
      <c r="CM6" s="213"/>
      <c r="CN6" s="213"/>
      <c r="CO6" s="213"/>
      <c r="CP6" s="213"/>
      <c r="CQ6" s="213"/>
      <c r="CR6" s="213"/>
      <c r="CS6" s="213"/>
      <c r="CT6" s="213"/>
      <c r="CU6" s="213"/>
      <c r="CV6" s="213"/>
      <c r="CW6" s="213"/>
      <c r="CX6" s="213"/>
      <c r="CY6" s="213"/>
      <c r="CZ6" s="213"/>
      <c r="DA6" s="213"/>
      <c r="DB6" s="213"/>
      <c r="DC6" s="213"/>
      <c r="DD6" s="213"/>
      <c r="DE6" s="213"/>
      <c r="DF6" s="213"/>
      <c r="DG6" s="213"/>
      <c r="DH6" s="213"/>
      <c r="DI6" s="213"/>
      <c r="DJ6" s="213"/>
      <c r="DK6" s="213"/>
      <c r="DL6" s="213"/>
      <c r="DM6" s="213"/>
      <c r="DN6" s="213"/>
      <c r="DO6" s="213"/>
      <c r="DP6" s="213"/>
      <c r="DQ6" s="213"/>
      <c r="DR6" s="213"/>
      <c r="DS6" s="213"/>
      <c r="DT6" s="213"/>
      <c r="DU6" s="213"/>
      <c r="DV6" s="213"/>
      <c r="DW6" s="213"/>
      <c r="DX6" s="213"/>
      <c r="DY6" s="213"/>
      <c r="DZ6" s="213"/>
      <c r="EA6" s="213"/>
      <c r="EB6" s="213"/>
      <c r="EC6" s="213"/>
      <c r="ED6" s="213"/>
      <c r="EE6" s="213"/>
      <c r="EF6" s="213"/>
      <c r="EG6" s="213"/>
      <c r="EH6" s="213"/>
      <c r="EI6" s="213"/>
      <c r="EJ6" s="213"/>
      <c r="EK6" s="213"/>
      <c r="EL6" s="213"/>
      <c r="EM6" s="213"/>
      <c r="EN6" s="213"/>
      <c r="EO6" s="213"/>
      <c r="EP6" s="213"/>
      <c r="EQ6" s="213"/>
      <c r="ER6" s="213"/>
      <c r="ES6" s="213"/>
      <c r="ET6" s="213"/>
      <c r="EU6" s="213"/>
      <c r="EV6" s="213"/>
      <c r="EW6" s="213"/>
      <c r="EX6" s="213"/>
      <c r="EY6" s="213"/>
      <c r="EZ6" s="213"/>
      <c r="FA6" s="213"/>
      <c r="FB6" s="213"/>
      <c r="FC6" s="213"/>
      <c r="FD6" s="213"/>
      <c r="FE6" s="213"/>
      <c r="FF6" s="213"/>
      <c r="FG6" s="213"/>
      <c r="FH6" s="213"/>
      <c r="FI6" s="213"/>
      <c r="FJ6" s="213"/>
      <c r="FK6" s="213"/>
      <c r="FL6" s="213"/>
      <c r="FM6" s="213"/>
      <c r="FN6" s="213"/>
      <c r="FO6" s="213"/>
      <c r="FP6" s="213"/>
      <c r="FQ6" s="213"/>
      <c r="FR6" s="213"/>
      <c r="FS6" s="213"/>
      <c r="FT6" s="213"/>
      <c r="FU6" s="213"/>
      <c r="FV6" s="213"/>
      <c r="FW6" s="213"/>
      <c r="FX6" s="213"/>
      <c r="FY6" s="213"/>
      <c r="FZ6" s="213"/>
      <c r="GA6" s="213"/>
      <c r="GB6" s="213"/>
      <c r="GC6" s="213"/>
      <c r="GD6" s="213"/>
      <c r="GE6" s="213"/>
      <c r="GF6" s="213"/>
      <c r="GG6" s="213"/>
      <c r="GH6" s="213"/>
      <c r="GI6" s="213"/>
      <c r="GJ6" s="213"/>
      <c r="GK6" s="213"/>
      <c r="GL6" s="213"/>
      <c r="GM6" s="213"/>
      <c r="GN6" s="213"/>
      <c r="GO6" s="213"/>
      <c r="GP6" s="213"/>
      <c r="GQ6" s="213"/>
      <c r="GR6" s="213"/>
      <c r="GS6" s="213"/>
      <c r="GT6" s="213"/>
      <c r="GU6" s="213"/>
      <c r="GV6" s="213"/>
      <c r="GW6" s="213"/>
      <c r="GX6" s="213"/>
      <c r="GY6" s="213"/>
      <c r="GZ6" s="213"/>
      <c r="HA6" s="213"/>
      <c r="HB6" s="213"/>
      <c r="HC6" s="213"/>
      <c r="HD6" s="213"/>
      <c r="HE6" s="213"/>
      <c r="HF6" s="213"/>
      <c r="HG6" s="213"/>
      <c r="HH6" s="213"/>
      <c r="HI6" s="213"/>
      <c r="HJ6" s="213"/>
      <c r="HK6" s="213"/>
      <c r="HL6" s="213"/>
      <c r="HM6" s="213"/>
      <c r="HN6" s="213"/>
      <c r="HO6" s="213"/>
      <c r="HP6" s="213"/>
      <c r="HQ6" s="213"/>
      <c r="HR6" s="213"/>
      <c r="HS6" s="213"/>
      <c r="HT6" s="213"/>
      <c r="HU6" s="213"/>
      <c r="HV6" s="213"/>
      <c r="HW6" s="213"/>
      <c r="HX6" s="213"/>
      <c r="HY6" s="213"/>
      <c r="HZ6" s="213"/>
      <c r="IA6" s="213"/>
      <c r="IB6" s="213"/>
      <c r="IC6" s="213"/>
      <c r="ID6" s="213"/>
      <c r="IE6" s="213"/>
      <c r="IF6" s="213"/>
      <c r="IG6" s="213"/>
      <c r="IH6" s="213"/>
      <c r="II6" s="213"/>
      <c r="IJ6" s="213"/>
      <c r="IK6" s="213"/>
      <c r="IL6" s="213"/>
      <c r="IM6" s="213"/>
      <c r="IN6" s="213"/>
      <c r="IO6" s="213"/>
      <c r="IP6" s="213"/>
      <c r="IQ6" s="213"/>
      <c r="IR6" s="213"/>
      <c r="IS6" s="213"/>
      <c r="IT6" s="213"/>
      <c r="IU6" s="213"/>
      <c r="IV6" s="213"/>
      <c r="IW6" s="213"/>
      <c r="IX6" s="213"/>
      <c r="IY6" s="213"/>
      <c r="IZ6" s="213"/>
      <c r="JA6" s="213"/>
      <c r="JB6" s="213"/>
      <c r="JC6" s="213"/>
      <c r="JD6" s="213"/>
      <c r="JE6" s="213"/>
      <c r="JF6" s="213"/>
      <c r="JG6" s="213"/>
      <c r="JH6" s="213"/>
      <c r="JI6" s="213"/>
      <c r="JJ6" s="213"/>
      <c r="JK6" s="213"/>
      <c r="JL6" s="213"/>
      <c r="JM6" s="213"/>
      <c r="JN6" s="213"/>
      <c r="JO6" s="213"/>
      <c r="JP6" s="213"/>
      <c r="JQ6" s="213"/>
      <c r="JR6" s="213"/>
      <c r="JS6" s="213"/>
      <c r="JT6" s="213"/>
      <c r="JU6" s="213"/>
      <c r="JV6" s="213"/>
      <c r="JW6" s="213"/>
      <c r="JX6" s="213"/>
      <c r="JY6" s="213"/>
      <c r="JZ6" s="213"/>
      <c r="KA6" s="213"/>
      <c r="KB6" s="213"/>
      <c r="KC6" s="213"/>
      <c r="KD6" s="213"/>
      <c r="KE6" s="213"/>
      <c r="KF6" s="213"/>
      <c r="KG6" s="213"/>
      <c r="KH6" s="213"/>
      <c r="KI6" s="213"/>
      <c r="KJ6" s="213"/>
      <c r="KK6" s="213"/>
      <c r="KL6" s="213"/>
    </row>
    <row r="7" spans="1:298" s="214" customFormat="1" ht="16.5" x14ac:dyDescent="0.3">
      <c r="A7" s="364" t="s">
        <v>3</v>
      </c>
      <c r="B7" s="365"/>
      <c r="C7" s="365"/>
      <c r="D7" s="365"/>
      <c r="E7" s="365"/>
      <c r="F7" s="365"/>
      <c r="G7" s="365"/>
      <c r="H7" s="366"/>
      <c r="I7" s="364" t="s">
        <v>4</v>
      </c>
      <c r="J7" s="365"/>
      <c r="K7" s="365"/>
      <c r="L7" s="365"/>
      <c r="M7" s="365"/>
      <c r="N7" s="366"/>
      <c r="O7" s="364" t="s">
        <v>5</v>
      </c>
      <c r="P7" s="365"/>
      <c r="Q7" s="365"/>
      <c r="R7" s="365"/>
      <c r="S7" s="365"/>
      <c r="T7" s="365"/>
      <c r="U7" s="365"/>
      <c r="V7" s="365"/>
      <c r="W7" s="366"/>
      <c r="X7" s="364" t="s">
        <v>6</v>
      </c>
      <c r="Y7" s="365"/>
      <c r="Z7" s="365"/>
      <c r="AA7" s="365"/>
      <c r="AB7" s="365"/>
      <c r="AC7" s="365"/>
      <c r="AD7" s="365"/>
      <c r="AE7" s="365"/>
      <c r="AF7" s="365"/>
      <c r="AG7" s="365"/>
      <c r="AH7" s="366"/>
      <c r="AI7" s="364" t="s">
        <v>7</v>
      </c>
      <c r="AJ7" s="365"/>
      <c r="AK7" s="365"/>
      <c r="AL7" s="365"/>
      <c r="AM7" s="365"/>
      <c r="AN7" s="384"/>
      <c r="AO7" s="213"/>
      <c r="AP7" s="213"/>
      <c r="AQ7" s="213"/>
      <c r="AR7" s="213"/>
      <c r="AS7" s="213"/>
      <c r="AT7" s="213"/>
      <c r="AU7" s="213"/>
      <c r="AV7" s="213"/>
      <c r="AW7" s="213"/>
      <c r="AX7" s="213"/>
      <c r="AY7" s="213"/>
      <c r="AZ7" s="213"/>
      <c r="BA7" s="213"/>
      <c r="BB7" s="213"/>
      <c r="BC7" s="213"/>
      <c r="BD7" s="213"/>
      <c r="BE7" s="213"/>
      <c r="BF7" s="213"/>
      <c r="BG7" s="213"/>
      <c r="BH7" s="213"/>
      <c r="BI7" s="213"/>
      <c r="BJ7" s="213"/>
      <c r="BK7" s="213"/>
      <c r="BL7" s="213"/>
      <c r="BM7" s="213"/>
      <c r="BN7" s="213"/>
      <c r="BO7" s="213"/>
      <c r="BP7" s="213"/>
      <c r="BQ7" s="213"/>
      <c r="BR7" s="213"/>
      <c r="BS7" s="213"/>
      <c r="BT7" s="213"/>
      <c r="BU7" s="213"/>
      <c r="BV7" s="213"/>
      <c r="BW7" s="213"/>
      <c r="BX7" s="213"/>
      <c r="BY7" s="213"/>
      <c r="BZ7" s="213"/>
      <c r="CA7" s="213"/>
      <c r="CB7" s="213"/>
      <c r="CC7" s="213"/>
      <c r="CD7" s="213"/>
      <c r="CE7" s="213"/>
      <c r="CF7" s="213"/>
      <c r="CG7" s="213"/>
      <c r="CH7" s="213"/>
      <c r="CI7" s="213"/>
      <c r="CJ7" s="213"/>
      <c r="CK7" s="213"/>
      <c r="CL7" s="213"/>
      <c r="CM7" s="213"/>
      <c r="CN7" s="213"/>
      <c r="CO7" s="213"/>
      <c r="CP7" s="213"/>
      <c r="CQ7" s="213"/>
      <c r="CR7" s="213"/>
      <c r="CS7" s="213"/>
      <c r="CT7" s="213"/>
      <c r="CU7" s="213"/>
      <c r="CV7" s="213"/>
      <c r="CW7" s="213"/>
      <c r="CX7" s="213"/>
      <c r="CY7" s="213"/>
      <c r="CZ7" s="213"/>
      <c r="DA7" s="213"/>
      <c r="DB7" s="213"/>
      <c r="DC7" s="213"/>
      <c r="DD7" s="213"/>
      <c r="DE7" s="213"/>
      <c r="DF7" s="213"/>
      <c r="DG7" s="213"/>
      <c r="DH7" s="213"/>
      <c r="DI7" s="213"/>
      <c r="DJ7" s="213"/>
      <c r="DK7" s="213"/>
      <c r="DL7" s="213"/>
      <c r="DM7" s="213"/>
      <c r="DN7" s="213"/>
      <c r="DO7" s="213"/>
      <c r="DP7" s="213"/>
      <c r="DQ7" s="213"/>
      <c r="DR7" s="213"/>
      <c r="DS7" s="213"/>
      <c r="DT7" s="213"/>
      <c r="DU7" s="213"/>
      <c r="DV7" s="213"/>
      <c r="DW7" s="213"/>
      <c r="DX7" s="213"/>
      <c r="DY7" s="213"/>
      <c r="DZ7" s="213"/>
      <c r="EA7" s="213"/>
      <c r="EB7" s="213"/>
      <c r="EC7" s="213"/>
      <c r="ED7" s="213"/>
      <c r="EE7" s="213"/>
      <c r="EF7" s="213"/>
      <c r="EG7" s="213"/>
      <c r="EH7" s="213"/>
      <c r="EI7" s="213"/>
      <c r="EJ7" s="213"/>
      <c r="EK7" s="213"/>
      <c r="EL7" s="213"/>
      <c r="EM7" s="213"/>
      <c r="EN7" s="213"/>
      <c r="EO7" s="213"/>
      <c r="EP7" s="213"/>
      <c r="EQ7" s="213"/>
      <c r="ER7" s="213"/>
      <c r="ES7" s="213"/>
      <c r="ET7" s="213"/>
      <c r="EU7" s="213"/>
      <c r="EV7" s="213"/>
      <c r="EW7" s="213"/>
      <c r="EX7" s="213"/>
      <c r="EY7" s="213"/>
      <c r="EZ7" s="213"/>
      <c r="FA7" s="213"/>
      <c r="FB7" s="213"/>
      <c r="FC7" s="213"/>
      <c r="FD7" s="213"/>
      <c r="FE7" s="213"/>
      <c r="FF7" s="213"/>
      <c r="FG7" s="213"/>
      <c r="FH7" s="213"/>
      <c r="FI7" s="213"/>
      <c r="FJ7" s="213"/>
      <c r="FK7" s="213"/>
      <c r="FL7" s="213"/>
      <c r="FM7" s="213"/>
      <c r="FN7" s="213"/>
      <c r="FO7" s="213"/>
      <c r="FP7" s="213"/>
      <c r="FQ7" s="213"/>
      <c r="FR7" s="213"/>
      <c r="FS7" s="213"/>
      <c r="FT7" s="213"/>
      <c r="FU7" s="213"/>
      <c r="FV7" s="213"/>
      <c r="FW7" s="213"/>
      <c r="FX7" s="213"/>
      <c r="FY7" s="213"/>
      <c r="FZ7" s="213"/>
      <c r="GA7" s="213"/>
      <c r="GB7" s="213"/>
      <c r="GC7" s="213"/>
      <c r="GD7" s="213"/>
      <c r="GE7" s="213"/>
      <c r="GF7" s="213"/>
      <c r="GG7" s="213"/>
      <c r="GH7" s="213"/>
      <c r="GI7" s="213"/>
      <c r="GJ7" s="213"/>
      <c r="GK7" s="213"/>
      <c r="GL7" s="213"/>
      <c r="GM7" s="213"/>
      <c r="GN7" s="213"/>
      <c r="GO7" s="213"/>
      <c r="GP7" s="213"/>
      <c r="GQ7" s="213"/>
      <c r="GR7" s="213"/>
      <c r="GS7" s="213"/>
      <c r="GT7" s="213"/>
      <c r="GU7" s="213"/>
      <c r="GV7" s="213"/>
      <c r="GW7" s="213"/>
      <c r="GX7" s="213"/>
      <c r="GY7" s="213"/>
      <c r="GZ7" s="213"/>
      <c r="HA7" s="213"/>
      <c r="HB7" s="213"/>
      <c r="HC7" s="213"/>
      <c r="HD7" s="213"/>
      <c r="HE7" s="213"/>
      <c r="HF7" s="213"/>
      <c r="HG7" s="213"/>
      <c r="HH7" s="213"/>
      <c r="HI7" s="213"/>
      <c r="HJ7" s="213"/>
      <c r="HK7" s="213"/>
      <c r="HL7" s="213"/>
      <c r="HM7" s="213"/>
      <c r="HN7" s="213"/>
      <c r="HO7" s="213"/>
      <c r="HP7" s="213"/>
      <c r="HQ7" s="213"/>
      <c r="HR7" s="213"/>
      <c r="HS7" s="213"/>
      <c r="HT7" s="213"/>
      <c r="HU7" s="213"/>
      <c r="HV7" s="213"/>
      <c r="HW7" s="213"/>
      <c r="HX7" s="213"/>
      <c r="HY7" s="213"/>
      <c r="HZ7" s="213"/>
      <c r="IA7" s="213"/>
      <c r="IB7" s="213"/>
      <c r="IC7" s="213"/>
      <c r="ID7" s="213"/>
      <c r="IE7" s="213"/>
      <c r="IF7" s="213"/>
      <c r="IG7" s="213"/>
      <c r="IH7" s="213"/>
      <c r="II7" s="213"/>
      <c r="IJ7" s="213"/>
      <c r="IK7" s="213"/>
      <c r="IL7" s="213"/>
      <c r="IM7" s="213"/>
      <c r="IN7" s="213"/>
      <c r="IO7" s="213"/>
      <c r="IP7" s="213"/>
      <c r="IQ7" s="213"/>
      <c r="IR7" s="213"/>
      <c r="IS7" s="213"/>
      <c r="IT7" s="213"/>
      <c r="IU7" s="213"/>
      <c r="IV7" s="213"/>
      <c r="IW7" s="213"/>
      <c r="IX7" s="213"/>
      <c r="IY7" s="213"/>
      <c r="IZ7" s="213"/>
      <c r="JA7" s="213"/>
      <c r="JB7" s="213"/>
      <c r="JC7" s="213"/>
      <c r="JD7" s="213"/>
      <c r="JE7" s="213"/>
      <c r="JF7" s="213"/>
      <c r="JG7" s="213"/>
      <c r="JH7" s="213"/>
      <c r="JI7" s="213"/>
      <c r="JJ7" s="213"/>
      <c r="JK7" s="213"/>
      <c r="JL7" s="213"/>
      <c r="JM7" s="213"/>
      <c r="JN7" s="213"/>
      <c r="JO7" s="213"/>
      <c r="JP7" s="213"/>
      <c r="JQ7" s="213"/>
      <c r="JR7" s="213"/>
      <c r="JS7" s="213"/>
      <c r="JT7" s="213"/>
      <c r="JU7" s="213"/>
      <c r="JV7" s="213"/>
      <c r="JW7" s="213"/>
      <c r="JX7" s="213"/>
      <c r="JY7" s="213"/>
      <c r="JZ7" s="213"/>
      <c r="KA7" s="213"/>
      <c r="KB7" s="213"/>
      <c r="KC7" s="213"/>
      <c r="KD7" s="213"/>
      <c r="KE7" s="213"/>
      <c r="KF7" s="213"/>
      <c r="KG7" s="213"/>
      <c r="KH7" s="213"/>
      <c r="KI7" s="213"/>
      <c r="KJ7" s="213"/>
      <c r="KK7" s="213"/>
      <c r="KL7" s="213"/>
    </row>
    <row r="8" spans="1:298" s="214" customFormat="1" ht="16.5" customHeight="1" x14ac:dyDescent="0.3">
      <c r="A8" s="388" t="s">
        <v>37</v>
      </c>
      <c r="B8" s="388" t="s">
        <v>557</v>
      </c>
      <c r="C8" s="390" t="s">
        <v>8</v>
      </c>
      <c r="D8" s="392" t="s">
        <v>9</v>
      </c>
      <c r="E8" s="392" t="s">
        <v>10</v>
      </c>
      <c r="F8" s="393" t="s">
        <v>11</v>
      </c>
      <c r="G8" s="385" t="s">
        <v>12</v>
      </c>
      <c r="H8" s="392" t="s">
        <v>13</v>
      </c>
      <c r="I8" s="386" t="s">
        <v>14</v>
      </c>
      <c r="J8" s="387" t="s">
        <v>15</v>
      </c>
      <c r="K8" s="385" t="s">
        <v>16</v>
      </c>
      <c r="L8" s="385" t="s">
        <v>17</v>
      </c>
      <c r="M8" s="387" t="s">
        <v>15</v>
      </c>
      <c r="N8" s="392" t="s">
        <v>18</v>
      </c>
      <c r="O8" s="395" t="s">
        <v>19</v>
      </c>
      <c r="P8" s="394" t="s">
        <v>20</v>
      </c>
      <c r="Q8" s="385" t="s">
        <v>21</v>
      </c>
      <c r="R8" s="394" t="s">
        <v>22</v>
      </c>
      <c r="S8" s="394"/>
      <c r="T8" s="394"/>
      <c r="U8" s="394"/>
      <c r="V8" s="394"/>
      <c r="W8" s="394"/>
      <c r="X8" s="400" t="s">
        <v>401</v>
      </c>
      <c r="Y8" s="395" t="s">
        <v>362</v>
      </c>
      <c r="Z8" s="395" t="s">
        <v>15</v>
      </c>
      <c r="AA8" s="201"/>
      <c r="AB8" s="201"/>
      <c r="AC8" s="395" t="s">
        <v>23</v>
      </c>
      <c r="AD8" s="395" t="s">
        <v>15</v>
      </c>
      <c r="AE8" s="201"/>
      <c r="AF8" s="201"/>
      <c r="AG8" s="400" t="s">
        <v>24</v>
      </c>
      <c r="AH8" s="395" t="s">
        <v>25</v>
      </c>
      <c r="AI8" s="394" t="s">
        <v>7</v>
      </c>
      <c r="AJ8" s="394" t="s">
        <v>26</v>
      </c>
      <c r="AK8" s="394" t="s">
        <v>27</v>
      </c>
      <c r="AL8" s="394" t="s">
        <v>28</v>
      </c>
      <c r="AM8" s="398" t="s">
        <v>29</v>
      </c>
      <c r="AN8" s="398" t="s">
        <v>30</v>
      </c>
      <c r="AO8" s="213"/>
      <c r="AP8" s="213"/>
      <c r="AQ8" s="213"/>
      <c r="AR8" s="213"/>
      <c r="AS8" s="213"/>
      <c r="AT8" s="213"/>
      <c r="AU8" s="213"/>
      <c r="AV8" s="213"/>
      <c r="AW8" s="213"/>
      <c r="AX8" s="213"/>
      <c r="AY8" s="213"/>
      <c r="AZ8" s="213"/>
      <c r="BA8" s="213"/>
      <c r="BB8" s="213"/>
      <c r="BC8" s="213"/>
      <c r="BD8" s="213"/>
      <c r="BE8" s="213"/>
      <c r="BF8" s="213"/>
      <c r="BG8" s="213"/>
      <c r="BH8" s="213"/>
      <c r="BI8" s="213"/>
      <c r="BJ8" s="213"/>
      <c r="BK8" s="213"/>
      <c r="BL8" s="213"/>
      <c r="BM8" s="213"/>
      <c r="BN8" s="213"/>
      <c r="BO8" s="213"/>
      <c r="BP8" s="213"/>
      <c r="BQ8" s="213"/>
      <c r="BR8" s="213"/>
      <c r="BS8" s="213"/>
      <c r="BT8" s="213"/>
      <c r="BU8" s="213"/>
      <c r="BV8" s="213"/>
      <c r="BW8" s="213"/>
      <c r="BX8" s="213"/>
      <c r="BY8" s="213"/>
      <c r="BZ8" s="213"/>
      <c r="CA8" s="213"/>
      <c r="CB8" s="213"/>
      <c r="CC8" s="213"/>
      <c r="CD8" s="213"/>
      <c r="CE8" s="213"/>
      <c r="CF8" s="213"/>
      <c r="CG8" s="213"/>
      <c r="CH8" s="213"/>
      <c r="CI8" s="213"/>
      <c r="CJ8" s="213"/>
      <c r="CK8" s="213"/>
      <c r="CL8" s="213"/>
      <c r="CM8" s="213"/>
      <c r="CN8" s="213"/>
      <c r="CO8" s="213"/>
      <c r="CP8" s="213"/>
      <c r="CQ8" s="213"/>
      <c r="CR8" s="213"/>
      <c r="CS8" s="213"/>
      <c r="CT8" s="213"/>
      <c r="CU8" s="213"/>
      <c r="CV8" s="213"/>
      <c r="CW8" s="213"/>
      <c r="CX8" s="213"/>
      <c r="CY8" s="213"/>
      <c r="CZ8" s="213"/>
      <c r="DA8" s="213"/>
      <c r="DB8" s="213"/>
      <c r="DC8" s="213"/>
      <c r="DD8" s="213"/>
      <c r="DE8" s="213"/>
      <c r="DF8" s="213"/>
      <c r="DG8" s="213"/>
      <c r="DH8" s="213"/>
      <c r="DI8" s="213"/>
      <c r="DJ8" s="213"/>
      <c r="DK8" s="213"/>
      <c r="DL8" s="213"/>
      <c r="DM8" s="213"/>
      <c r="DN8" s="213"/>
      <c r="DO8" s="213"/>
      <c r="DP8" s="213"/>
      <c r="DQ8" s="213"/>
      <c r="DR8" s="213"/>
      <c r="DS8" s="213"/>
      <c r="DT8" s="213"/>
      <c r="DU8" s="213"/>
      <c r="DV8" s="213"/>
      <c r="DW8" s="213"/>
      <c r="DX8" s="213"/>
      <c r="DY8" s="213"/>
      <c r="DZ8" s="213"/>
      <c r="EA8" s="213"/>
      <c r="EB8" s="213"/>
      <c r="EC8" s="213"/>
      <c r="ED8" s="213"/>
      <c r="EE8" s="213"/>
      <c r="EF8" s="213"/>
      <c r="EG8" s="213"/>
      <c r="EH8" s="213"/>
      <c r="EI8" s="213"/>
      <c r="EJ8" s="213"/>
      <c r="EK8" s="213"/>
      <c r="EL8" s="213"/>
      <c r="EM8" s="213"/>
      <c r="EN8" s="213"/>
      <c r="EO8" s="213"/>
      <c r="EP8" s="213"/>
      <c r="EQ8" s="213"/>
      <c r="ER8" s="213"/>
      <c r="ES8" s="213"/>
      <c r="ET8" s="213"/>
      <c r="EU8" s="213"/>
      <c r="EV8" s="213"/>
      <c r="EW8" s="213"/>
      <c r="EX8" s="213"/>
      <c r="EY8" s="213"/>
      <c r="EZ8" s="213"/>
      <c r="FA8" s="213"/>
      <c r="FB8" s="213"/>
      <c r="FC8" s="213"/>
      <c r="FD8" s="213"/>
      <c r="FE8" s="213"/>
      <c r="FF8" s="213"/>
      <c r="FG8" s="213"/>
      <c r="FH8" s="213"/>
      <c r="FI8" s="213"/>
      <c r="FJ8" s="213"/>
      <c r="FK8" s="213"/>
      <c r="FL8" s="213"/>
      <c r="FM8" s="213"/>
      <c r="FN8" s="213"/>
      <c r="FO8" s="213"/>
      <c r="FP8" s="213"/>
      <c r="FQ8" s="213"/>
      <c r="FR8" s="213"/>
      <c r="FS8" s="213"/>
      <c r="FT8" s="213"/>
      <c r="FU8" s="213"/>
      <c r="FV8" s="213"/>
      <c r="FW8" s="213"/>
      <c r="FX8" s="213"/>
      <c r="FY8" s="213"/>
      <c r="FZ8" s="213"/>
      <c r="GA8" s="213"/>
      <c r="GB8" s="213"/>
      <c r="GC8" s="213"/>
      <c r="GD8" s="213"/>
      <c r="GE8" s="213"/>
      <c r="GF8" s="213"/>
      <c r="GG8" s="213"/>
      <c r="GH8" s="213"/>
      <c r="GI8" s="213"/>
      <c r="GJ8" s="213"/>
      <c r="GK8" s="213"/>
      <c r="GL8" s="213"/>
      <c r="GM8" s="213"/>
      <c r="GN8" s="213"/>
      <c r="GO8" s="213"/>
      <c r="GP8" s="213"/>
      <c r="GQ8" s="213"/>
      <c r="GR8" s="213"/>
      <c r="GS8" s="213"/>
      <c r="GT8" s="213"/>
      <c r="GU8" s="213"/>
      <c r="GV8" s="213"/>
      <c r="GW8" s="213"/>
      <c r="GX8" s="213"/>
      <c r="GY8" s="213"/>
      <c r="GZ8" s="213"/>
      <c r="HA8" s="213"/>
      <c r="HB8" s="213"/>
      <c r="HC8" s="213"/>
      <c r="HD8" s="213"/>
      <c r="HE8" s="213"/>
      <c r="HF8" s="213"/>
      <c r="HG8" s="213"/>
      <c r="HH8" s="213"/>
      <c r="HI8" s="213"/>
      <c r="HJ8" s="213"/>
      <c r="HK8" s="213"/>
      <c r="HL8" s="213"/>
      <c r="HM8" s="213"/>
      <c r="HN8" s="213"/>
      <c r="HO8" s="213"/>
      <c r="HP8" s="213"/>
      <c r="HQ8" s="213"/>
      <c r="HR8" s="213"/>
      <c r="HS8" s="213"/>
      <c r="HT8" s="213"/>
      <c r="HU8" s="213"/>
      <c r="HV8" s="213"/>
      <c r="HW8" s="213"/>
      <c r="HX8" s="213"/>
      <c r="HY8" s="213"/>
      <c r="HZ8" s="213"/>
      <c r="IA8" s="213"/>
      <c r="IB8" s="213"/>
      <c r="IC8" s="213"/>
      <c r="ID8" s="213"/>
      <c r="IE8" s="213"/>
      <c r="IF8" s="213"/>
      <c r="IG8" s="213"/>
      <c r="IH8" s="213"/>
      <c r="II8" s="213"/>
      <c r="IJ8" s="213"/>
      <c r="IK8" s="213"/>
      <c r="IL8" s="213"/>
      <c r="IM8" s="213"/>
      <c r="IN8" s="213"/>
      <c r="IO8" s="213"/>
      <c r="IP8" s="213"/>
      <c r="IQ8" s="213"/>
      <c r="IR8" s="213"/>
      <c r="IS8" s="213"/>
      <c r="IT8" s="213"/>
      <c r="IU8" s="213"/>
      <c r="IV8" s="213"/>
      <c r="IW8" s="213"/>
      <c r="IX8" s="213"/>
      <c r="IY8" s="213"/>
      <c r="IZ8" s="213"/>
      <c r="JA8" s="213"/>
      <c r="JB8" s="213"/>
      <c r="JC8" s="213"/>
      <c r="JD8" s="213"/>
      <c r="JE8" s="213"/>
      <c r="JF8" s="213"/>
      <c r="JG8" s="213"/>
      <c r="JH8" s="213"/>
      <c r="JI8" s="213"/>
      <c r="JJ8" s="213"/>
      <c r="JK8" s="213"/>
      <c r="JL8" s="213"/>
      <c r="JM8" s="213"/>
      <c r="JN8" s="213"/>
      <c r="JO8" s="213"/>
      <c r="JP8" s="213"/>
      <c r="JQ8" s="213"/>
      <c r="JR8" s="213"/>
      <c r="JS8" s="213"/>
      <c r="JT8" s="213"/>
      <c r="JU8" s="213"/>
      <c r="JV8" s="213"/>
      <c r="JW8" s="213"/>
      <c r="JX8" s="213"/>
      <c r="JY8" s="213"/>
      <c r="JZ8" s="213"/>
      <c r="KA8" s="213"/>
      <c r="KB8" s="213"/>
      <c r="KC8" s="213"/>
      <c r="KD8" s="213"/>
      <c r="KE8" s="213"/>
      <c r="KF8" s="213"/>
      <c r="KG8" s="213"/>
      <c r="KH8" s="213"/>
      <c r="KI8" s="213"/>
      <c r="KJ8" s="213"/>
      <c r="KK8" s="213"/>
      <c r="KL8" s="213"/>
    </row>
    <row r="9" spans="1:298" s="216" customFormat="1" ht="94.5" customHeight="1" x14ac:dyDescent="0.25">
      <c r="A9" s="389"/>
      <c r="B9" s="397"/>
      <c r="C9" s="391"/>
      <c r="D9" s="385"/>
      <c r="E9" s="385"/>
      <c r="F9" s="391"/>
      <c r="G9" s="386"/>
      <c r="H9" s="385"/>
      <c r="I9" s="386"/>
      <c r="J9" s="387"/>
      <c r="K9" s="386"/>
      <c r="L9" s="386"/>
      <c r="M9" s="387"/>
      <c r="N9" s="385"/>
      <c r="O9" s="396"/>
      <c r="P9" s="385"/>
      <c r="Q9" s="386"/>
      <c r="R9" s="189" t="s">
        <v>31</v>
      </c>
      <c r="S9" s="189" t="s">
        <v>32</v>
      </c>
      <c r="T9" s="189" t="s">
        <v>33</v>
      </c>
      <c r="U9" s="189" t="s">
        <v>34</v>
      </c>
      <c r="V9" s="189" t="s">
        <v>35</v>
      </c>
      <c r="W9" s="189" t="s">
        <v>36</v>
      </c>
      <c r="X9" s="395"/>
      <c r="Y9" s="401"/>
      <c r="Z9" s="401"/>
      <c r="AA9" s="209" t="s">
        <v>390</v>
      </c>
      <c r="AB9" s="209" t="s">
        <v>15</v>
      </c>
      <c r="AC9" s="401"/>
      <c r="AD9" s="401"/>
      <c r="AE9" s="204" t="s">
        <v>23</v>
      </c>
      <c r="AF9" s="204" t="s">
        <v>15</v>
      </c>
      <c r="AG9" s="395"/>
      <c r="AH9" s="396"/>
      <c r="AI9" s="385"/>
      <c r="AJ9" s="385"/>
      <c r="AK9" s="385"/>
      <c r="AL9" s="385"/>
      <c r="AM9" s="399"/>
      <c r="AN9" s="399"/>
      <c r="AO9" s="215"/>
      <c r="AP9" s="215"/>
      <c r="AQ9" s="215"/>
      <c r="AR9" s="215"/>
      <c r="AS9" s="215"/>
      <c r="AT9" s="215"/>
      <c r="AU9" s="215"/>
      <c r="AV9" s="215"/>
      <c r="AW9" s="215"/>
      <c r="AX9" s="215"/>
      <c r="AY9" s="215"/>
      <c r="AZ9" s="215"/>
      <c r="BA9" s="215"/>
      <c r="BB9" s="215"/>
      <c r="BC9" s="215"/>
      <c r="BD9" s="215"/>
      <c r="BE9" s="215"/>
      <c r="BF9" s="215"/>
      <c r="BG9" s="215"/>
      <c r="BH9" s="215"/>
      <c r="BI9" s="215"/>
      <c r="BJ9" s="215"/>
      <c r="BK9" s="215"/>
      <c r="BL9" s="215"/>
      <c r="BM9" s="215"/>
      <c r="BN9" s="215"/>
      <c r="BO9" s="215"/>
      <c r="BP9" s="215"/>
      <c r="BQ9" s="215"/>
      <c r="BR9" s="215"/>
      <c r="BS9" s="215"/>
      <c r="BT9" s="215"/>
      <c r="BU9" s="215"/>
      <c r="BV9" s="215"/>
      <c r="BW9" s="215"/>
      <c r="BX9" s="215"/>
      <c r="BY9" s="215"/>
      <c r="BZ9" s="215"/>
      <c r="CA9" s="215"/>
      <c r="CB9" s="215"/>
      <c r="CC9" s="215"/>
      <c r="CD9" s="215"/>
      <c r="CE9" s="215"/>
      <c r="CF9" s="215"/>
      <c r="CG9" s="215"/>
      <c r="CH9" s="215"/>
      <c r="CI9" s="215"/>
      <c r="CJ9" s="215"/>
      <c r="CK9" s="215"/>
      <c r="CL9" s="215"/>
      <c r="CM9" s="215"/>
      <c r="CN9" s="215"/>
      <c r="CO9" s="215"/>
      <c r="CP9" s="215"/>
      <c r="CQ9" s="215"/>
      <c r="CR9" s="215"/>
      <c r="CS9" s="215"/>
      <c r="CT9" s="215"/>
      <c r="CU9" s="215"/>
      <c r="CV9" s="215"/>
      <c r="CW9" s="215"/>
      <c r="CX9" s="215"/>
      <c r="CY9" s="215"/>
      <c r="CZ9" s="215"/>
      <c r="DA9" s="215"/>
      <c r="DB9" s="215"/>
      <c r="DC9" s="215"/>
      <c r="DD9" s="215"/>
      <c r="DE9" s="215"/>
      <c r="DF9" s="215"/>
      <c r="DG9" s="215"/>
      <c r="DH9" s="215"/>
      <c r="DI9" s="215"/>
      <c r="DJ9" s="215"/>
      <c r="DK9" s="215"/>
      <c r="DL9" s="215"/>
      <c r="DM9" s="215"/>
      <c r="DN9" s="215"/>
      <c r="DO9" s="215"/>
      <c r="DP9" s="215"/>
      <c r="DQ9" s="215"/>
      <c r="DR9" s="215"/>
      <c r="DS9" s="215"/>
      <c r="DT9" s="215"/>
      <c r="DU9" s="215"/>
      <c r="DV9" s="215"/>
      <c r="DW9" s="215"/>
      <c r="DX9" s="215"/>
      <c r="DY9" s="215"/>
      <c r="DZ9" s="215"/>
      <c r="EA9" s="215"/>
      <c r="EB9" s="215"/>
      <c r="EC9" s="215"/>
      <c r="ED9" s="215"/>
      <c r="EE9" s="215"/>
      <c r="EF9" s="215"/>
      <c r="EG9" s="215"/>
      <c r="EH9" s="215"/>
      <c r="EI9" s="215"/>
      <c r="EJ9" s="215"/>
      <c r="EK9" s="215"/>
      <c r="EL9" s="215"/>
      <c r="EM9" s="215"/>
      <c r="EN9" s="215"/>
      <c r="EO9" s="215"/>
      <c r="EP9" s="215"/>
      <c r="EQ9" s="215"/>
      <c r="ER9" s="215"/>
      <c r="ES9" s="215"/>
      <c r="ET9" s="215"/>
      <c r="EU9" s="215"/>
      <c r="EV9" s="215"/>
      <c r="EW9" s="215"/>
      <c r="EX9" s="215"/>
      <c r="EY9" s="215"/>
      <c r="EZ9" s="215"/>
      <c r="FA9" s="215"/>
      <c r="FB9" s="215"/>
      <c r="FC9" s="215"/>
      <c r="FD9" s="215"/>
      <c r="FE9" s="215"/>
      <c r="FF9" s="215"/>
      <c r="FG9" s="215"/>
      <c r="FH9" s="215"/>
      <c r="FI9" s="215"/>
      <c r="FJ9" s="215"/>
      <c r="FK9" s="215"/>
      <c r="FL9" s="215"/>
      <c r="FM9" s="215"/>
      <c r="FN9" s="215"/>
      <c r="FO9" s="215"/>
      <c r="FP9" s="215"/>
      <c r="FQ9" s="215"/>
      <c r="FR9" s="215"/>
      <c r="FS9" s="215"/>
      <c r="FT9" s="215"/>
      <c r="FU9" s="215"/>
      <c r="FV9" s="215"/>
      <c r="FW9" s="215"/>
      <c r="FX9" s="215"/>
      <c r="FY9" s="215"/>
      <c r="FZ9" s="215"/>
      <c r="GA9" s="215"/>
      <c r="GB9" s="215"/>
      <c r="GC9" s="215"/>
      <c r="GD9" s="215"/>
      <c r="GE9" s="215"/>
      <c r="GF9" s="215"/>
      <c r="GG9" s="215"/>
      <c r="GH9" s="215"/>
      <c r="GI9" s="215"/>
      <c r="GJ9" s="215"/>
      <c r="GK9" s="215"/>
      <c r="GL9" s="215"/>
      <c r="GM9" s="215"/>
      <c r="GN9" s="215"/>
      <c r="GO9" s="215"/>
      <c r="GP9" s="215"/>
      <c r="GQ9" s="215"/>
      <c r="GR9" s="215"/>
      <c r="GS9" s="215"/>
      <c r="GT9" s="215"/>
      <c r="GU9" s="215"/>
      <c r="GV9" s="215"/>
      <c r="GW9" s="215"/>
      <c r="GX9" s="215"/>
      <c r="GY9" s="215"/>
      <c r="GZ9" s="215"/>
      <c r="HA9" s="215"/>
      <c r="HB9" s="215"/>
      <c r="HC9" s="215"/>
      <c r="HD9" s="215"/>
      <c r="HE9" s="215"/>
      <c r="HF9" s="215"/>
      <c r="HG9" s="215"/>
      <c r="HH9" s="215"/>
      <c r="HI9" s="215"/>
      <c r="HJ9" s="215"/>
      <c r="HK9" s="215"/>
      <c r="HL9" s="215"/>
      <c r="HM9" s="215"/>
      <c r="HN9" s="215"/>
      <c r="HO9" s="215"/>
      <c r="HP9" s="215"/>
      <c r="HQ9" s="215"/>
      <c r="HR9" s="215"/>
      <c r="HS9" s="215"/>
      <c r="HT9" s="215"/>
      <c r="HU9" s="215"/>
      <c r="HV9" s="215"/>
      <c r="HW9" s="215"/>
      <c r="HX9" s="215"/>
      <c r="HY9" s="215"/>
      <c r="HZ9" s="215"/>
      <c r="IA9" s="215"/>
      <c r="IB9" s="215"/>
      <c r="IC9" s="215"/>
      <c r="ID9" s="215"/>
      <c r="IE9" s="215"/>
      <c r="IF9" s="215"/>
      <c r="IG9" s="215"/>
      <c r="IH9" s="215"/>
      <c r="II9" s="215"/>
      <c r="IJ9" s="215"/>
      <c r="IK9" s="215"/>
      <c r="IL9" s="215"/>
      <c r="IM9" s="215"/>
      <c r="IN9" s="215"/>
      <c r="IO9" s="215"/>
      <c r="IP9" s="215"/>
      <c r="IQ9" s="215"/>
      <c r="IR9" s="215"/>
      <c r="IS9" s="215"/>
      <c r="IT9" s="215"/>
      <c r="IU9" s="215"/>
      <c r="IV9" s="215"/>
      <c r="IW9" s="215"/>
      <c r="IX9" s="215"/>
      <c r="IY9" s="215"/>
      <c r="IZ9" s="215"/>
      <c r="JA9" s="215"/>
      <c r="JB9" s="215"/>
      <c r="JC9" s="215"/>
      <c r="JD9" s="215"/>
      <c r="JE9" s="215"/>
      <c r="JF9" s="215"/>
      <c r="JG9" s="215"/>
      <c r="JH9" s="215"/>
      <c r="JI9" s="215"/>
      <c r="JJ9" s="215"/>
      <c r="JK9" s="215"/>
      <c r="JL9" s="215"/>
      <c r="JM9" s="215"/>
      <c r="JN9" s="215"/>
      <c r="JO9" s="215"/>
      <c r="JP9" s="215"/>
      <c r="JQ9" s="215"/>
      <c r="JR9" s="215"/>
      <c r="JS9" s="215"/>
      <c r="JT9" s="215"/>
      <c r="JU9" s="215"/>
      <c r="JV9" s="215"/>
      <c r="JW9" s="215"/>
      <c r="JX9" s="215"/>
      <c r="JY9" s="215"/>
      <c r="JZ9" s="215"/>
      <c r="KA9" s="215"/>
      <c r="KB9" s="215"/>
      <c r="KC9" s="215"/>
      <c r="KD9" s="215"/>
      <c r="KE9" s="215"/>
      <c r="KF9" s="215"/>
      <c r="KG9" s="215"/>
      <c r="KH9" s="215"/>
      <c r="KI9" s="215"/>
      <c r="KJ9" s="215"/>
      <c r="KK9" s="215"/>
      <c r="KL9" s="215"/>
    </row>
    <row r="10" spans="1:298" ht="117.75" customHeight="1" x14ac:dyDescent="0.25">
      <c r="A10" s="351">
        <v>1</v>
      </c>
      <c r="B10" s="356" t="s">
        <v>578</v>
      </c>
      <c r="C10" s="351" t="s">
        <v>407</v>
      </c>
      <c r="D10" s="402" t="s">
        <v>604</v>
      </c>
      <c r="E10" s="351" t="s">
        <v>408</v>
      </c>
      <c r="F10" s="402" t="s">
        <v>409</v>
      </c>
      <c r="G10" s="351" t="s">
        <v>438</v>
      </c>
      <c r="H10" s="351">
        <v>3000</v>
      </c>
      <c r="I10" s="362" t="str">
        <f>IF(H10&lt;=2,'Tabla probabilidad'!$B$5,IF(H10&lt;=24,'Tabla probabilidad'!$B$6,IF(H10&lt;=500,'Tabla probabilidad'!$B$7,IF(H10&lt;=5000,'Tabla probabilidad'!$B$8,IF(H10&gt;5000,'Tabla probabilidad'!$B$9)))))</f>
        <v>Alta</v>
      </c>
      <c r="J10" s="363">
        <f>IF(H10&lt;=2,'Tabla probabilidad'!$D$5,IF(H10&lt;=24,'Tabla probabilidad'!$D$6,IF(H10&lt;=500,'Tabla probabilidad'!$D$7,IF(H10&lt;=5000,'Tabla probabilidad'!$D$8,IF(H10&gt;5000,'Tabla probabilidad'!$D$9)))))</f>
        <v>0.8</v>
      </c>
      <c r="K10" s="351" t="s">
        <v>576</v>
      </c>
      <c r="L10" s="351" t="str">
        <f>IF(K10="El riesgo afecta la imagen de alguna área de la organización","Leve",IF(K10="El riesgo afecta la imagen de la entidad internamente, de conocimiento general, nivel interno, alta dirección, contratista y/o de provedores","Menor",IF(K10="El riesgo afecta la imagen de la entidad con algunos usuarios de relevancia frente al logro de los objetivos","Moderado",IF(K10="El riesgo afecta la imagen de de la entidad con efecto publicitario sostenido a nivel del sector justicia","Mayor",IF(K10="El riesgo afecta la imagen de la entidad a nivel nacional, con efecto publicitarios sostenible a nivel país","Catastrófico",IF(K10="Impacto que afecte la ejecución presupuestal en un valor ≥0,5%.","Leve",IF(K10="Impacto que afecte la ejecución presupuestal en un valor ≥1%.","Menor",IF(K10="Impacto que afecte la ejecución presupuestal en un valor ≥5%.","Moderado",IF(K10="Impacto que afecte la ejecución presupuestal en un valor ≥20%.","Mayor",IF(K10="Impacto que afecte la ejecución presupuestal en un valor ≥50%.","Catastrófico",IF(K10="Incumplimiento máximo del 5% de la meta planeada","Leve",IF(K10="Incumplimiento máximo del 15% de la meta planeada","Menor",IF(K10="Incumplimiento máximo del 20% de la meta planeada","Moderado",IF(K10="Incumplimiento máximo del 50% de la meta planeada","Mayor",IF(K10="Incumplimiento máximo del 80% de la meta planeada","Catastrófico",IF(K10="Cualquier afectación a la violacion de los derechos de los ciudadanos se considera con consecuencias altas","Mayor",IF(K10="Cualquier afectación a la violacion de los derechos de los ciudadanos se considera con consecuencias desastrosas","Catastrófico",IF(K10="Afecta la Prestación del Servicio de Administración de Justicia en 5%","Leve",IF(K10="Afecta la Prestación del Servicio de Administración de Justicia en 10%","Menor",IF(K10="Afecta la Prestación del Servicio de Administración de Justicia en 15%","Moderado",IF(K10="Afecta la Prestación del Servicio de Administración de Justicia en 20%","Mayor",IF(K10="Afecta la Prestación del Servicio de Administración de Justicia en más del 50%","Catastrófico",IF(K10="Cualquier acto indebido de los servidores judiciales genera altas consecuencias para la entidad","Mayor",IF(K10="Cualquier acto indebido de los servidores judiciales genera consecuencias desastrosas para la entidad","Catastrófico",IF(K10="Si el hecho llegara a presentarse, tendría consecuencias o efectos mínimos sobre la entidad","Leve",IF(K10="Si el hecho llegara a presentarse, tendría bajo impacto o efecto sobre la entidad","Menor",IF(K10="Si el hecho llegara a presentarse, tendría medianas consecuencias o efectos sobre la entidad","Moderado",IF(K10="Si el hecho llegara a presentarse, tendría altas consecuencias o efectos sobre la entidad","Mayor",IF(K10="Si el hecho llegara a presentarse, tendría desastrosas consecuencias o efectos sobre la entidad","Catastrófico")))))))))))))))))))))))))))))</f>
        <v>Mayor</v>
      </c>
      <c r="M10" s="351" t="str">
        <f>IF(K10="El riesgo afecta la imagen de alguna área de la organización","20%",IF(K10="El riesgo afecta la imagen de la entidad internamente, de conocimiento general, nivel interno, alta dirección, contratista y/o de provedores","40%",IF(K10="El riesgo afecta la imagen de la entidad con algunos usuarios de relevancia frente al logro de los objetivos","60%",IF(K10="El riesgo afecta la imagen de de la entidad con efecto publicitario sostenido a nivel del sector justicia","80%",IF(K10="El riesgo afecta la imagen de la entidad a nivel nacional, con efecto publicitarios sostenible a nivel país","100%",IF(K10="Impacto que afecte la ejecución presupuestal en un valor ≥0,5%.","20%",IF(K10="Impacto que afecte la ejecución presupuestal en un valor ≥1%.","40%",IF(K10="Impacto que afecte la ejecución presupuestal en un valor ≥5%.","60%",IF(K10="Impacto que afecte la ejecución presupuestal en un valor ≥20%.","80%",IF(K10="Impacto que afecte la ejecución presupuestal en un valor ≥50%.","100%",IF(K10="Incumplimiento máximo del 5% de la meta planeada","20%",IF(K10="Incumplimiento máximo del 15% de la meta planeada","40%",IF(K10="Incumplimiento máximo del 20% de la meta planeada","60%",IF(K10="Incumplimiento máximo del 50% de la meta planeada","80%",IF(K10="Incumplimiento máximo del 80% de la meta planeada","100%",IF(K10="Cualquier afectación a la violacion de los derechos de los ciudadanos se considera con consecuencias altas","80%",IF(K10="Cualquier afectación a la violacion de los derechos de los ciudadanos se considera con consecuencias desastrosas","100%",IF(K10="Afecta la Prestación del Servicio de Administración de Justicia en 5%","20%",IF(K10="Afecta la Prestación del Servicio de Administración de Justicia en 10%","40%",IF(K10="Afecta la Prestación del Servicio de Administración de Justicia en 15%","60%",IF(K10="Afecta la Prestación del Servicio de Administración de Justicia en 20%","80%",IF(K10="Afecta la Prestación del Servicio de Administración de Justicia en más del 50%","100%",IF(K10="Cualquier acto indebido de los servidores judiciales genera altas consecuencias para la entidad","80%",IF(K10="Cualquier acto indebido de los servidores judiciales genera consecuencias desastrosas para la entidad","100%",IF(K10="Si el hecho llegara a presentarse, tendría consecuencias o efectos mínimos sobre la entidad","20%",IF(K10="Si el hecho llegara a presentarse, tendría bajo impacto o efecto sobre la entidad","40%",IF(K10="Si el hecho llegara a presentarse, tendría medianas consecuencias o efectos sobre la entidad","60%",IF(K10="Si el hecho llegara a presentarse, tendría altas consecuencias o efectos sobre la entidad","80%",IF(K10="Si el hecho llegara a presentarse, tendría desastrosas consecuencias o efectos sobre la entidad","100%")))))))))))))))))))))))))))))</f>
        <v>80%</v>
      </c>
      <c r="N10" s="351" t="str">
        <f>VLOOKUP((I10&amp;L10),Hoja1!$B$4:$C$28,2,0)</f>
        <v xml:space="preserve">Alto </v>
      </c>
      <c r="O10" s="190">
        <v>1</v>
      </c>
      <c r="P10" s="202" t="s">
        <v>595</v>
      </c>
      <c r="Q10" s="190" t="str">
        <f t="shared" ref="Q10:Q54" si="0">IF(R10="Preventivo","Probabilidad",IF(R10="Detectivo","Probabilidad", IF(R10="Correctivo","Impacto")))</f>
        <v>Probabilidad</v>
      </c>
      <c r="R10" s="190" t="s">
        <v>52</v>
      </c>
      <c r="S10" s="190" t="s">
        <v>57</v>
      </c>
      <c r="T10" s="191">
        <f>VLOOKUP(R10&amp;S10,Hoja1!$Q$4:$R$9,2,0)</f>
        <v>0.45</v>
      </c>
      <c r="U10" s="192" t="s">
        <v>60</v>
      </c>
      <c r="V10" s="192" t="s">
        <v>62</v>
      </c>
      <c r="W10" s="192" t="s">
        <v>65</v>
      </c>
      <c r="X10" s="203">
        <f>IF(Q10="Probabilidad",($J$10*T10),IF(Q10="Impacto"," "))</f>
        <v>0.36000000000000004</v>
      </c>
      <c r="Y10" s="203" t="str">
        <f>IF(Z10&lt;=20%,'Tabla probabilidad'!$B$5,IF(Z10&lt;=40%,'Tabla probabilidad'!$B$6,IF(Z10&lt;=60%,'Tabla probabilidad'!$B$7,IF(Z10&lt;=80%,'Tabla probabilidad'!$B$8,IF(Z10&lt;=100%,'Tabla probabilidad'!$B$9)))))</f>
        <v>Media</v>
      </c>
      <c r="Z10" s="203">
        <f>IF(R10="Preventivo",($J$10-($J$10*T10)),IF(R10="Detectivo",($J$10-($J$10*T10)),IF(R10="Correctivo",($J$10))))</f>
        <v>0.44</v>
      </c>
      <c r="AA10" s="353" t="str">
        <f>IF(AB10&lt;=20%,'Tabla probabilidad'!$B$5,IF(AB10&lt;=40%,'Tabla probabilidad'!$B$6,IF(AB10&lt;=60%,'Tabla probabilidad'!$B$7,IF(AB10&lt;=80%,'Tabla probabilidad'!$B$8,IF(AB10&lt;=100%,'Tabla probabilidad'!$B$9)))))</f>
        <v>Media</v>
      </c>
      <c r="AB10" s="353">
        <f>AVERAGE(Z10:Z14)</f>
        <v>0.44000000000000006</v>
      </c>
      <c r="AC10" s="203" t="str">
        <f t="shared" ref="AC10:AC54" si="1">IF(AD10&lt;=20%,"Leve",IF(AD10&lt;=40%,"Menor",IF(AD10&lt;=60%,"Moderado",IF(AD10&lt;=80%,"Mayor",IF(AD10&lt;=100%,"Catastrófico")))))</f>
        <v>Mayor</v>
      </c>
      <c r="AD10" s="203">
        <f>IF(Q10="Probabilidad",(($M$10-0)),IF(Q10="Impacto",($M$10-($M$10*T10))))</f>
        <v>0.8</v>
      </c>
      <c r="AE10" s="353" t="str">
        <f>IF(AF10&lt;=20%,"Leve",IF(AF10&lt;=40%,"Menor",IF(AF10&lt;=60%,"Moderado",IF(AF10&lt;=80%,"Mayor",IF(AF10&lt;=100%,"Catastrófico")))))</f>
        <v>Mayor</v>
      </c>
      <c r="AF10" s="353">
        <f>AVERAGE(AD10:AD14)</f>
        <v>0.8</v>
      </c>
      <c r="AG10" s="356" t="str">
        <f>VLOOKUP(AA10&amp;AE10,Hoja1!$B$4:$C$28,2,0)</f>
        <v xml:space="preserve">Alto </v>
      </c>
      <c r="AH10" s="351" t="s">
        <v>404</v>
      </c>
      <c r="AI10" s="351"/>
      <c r="AJ10" s="351"/>
      <c r="AK10" s="351"/>
      <c r="AL10" s="351"/>
      <c r="AM10" s="351"/>
      <c r="AN10" s="351"/>
    </row>
    <row r="11" spans="1:298" ht="92.25" customHeight="1" x14ac:dyDescent="0.25">
      <c r="A11" s="351"/>
      <c r="B11" s="357"/>
      <c r="C11" s="351"/>
      <c r="D11" s="402"/>
      <c r="E11" s="351"/>
      <c r="F11" s="402"/>
      <c r="G11" s="351"/>
      <c r="H11" s="351"/>
      <c r="I11" s="362"/>
      <c r="J11" s="363"/>
      <c r="K11" s="351"/>
      <c r="L11" s="352"/>
      <c r="M11" s="352"/>
      <c r="N11" s="351"/>
      <c r="O11" s="190">
        <v>2</v>
      </c>
      <c r="P11" s="202" t="s">
        <v>423</v>
      </c>
      <c r="Q11" s="190" t="str">
        <f t="shared" si="0"/>
        <v>Probabilidad</v>
      </c>
      <c r="R11" s="190" t="s">
        <v>52</v>
      </c>
      <c r="S11" s="190" t="s">
        <v>57</v>
      </c>
      <c r="T11" s="191">
        <f>VLOOKUP(R11&amp;S11,Hoja1!$Q$4:$R$9,2,0)</f>
        <v>0.45</v>
      </c>
      <c r="U11" s="192" t="s">
        <v>60</v>
      </c>
      <c r="V11" s="192" t="s">
        <v>62</v>
      </c>
      <c r="W11" s="192" t="s">
        <v>65</v>
      </c>
      <c r="X11" s="203">
        <f>IF(Q11="Probabilidad",($J$10*T11),IF(Q11="Impacto"," "))</f>
        <v>0.36000000000000004</v>
      </c>
      <c r="Y11" s="203" t="str">
        <f>IF(Z11&lt;=20%,'Tabla probabilidad'!$B$5,IF(Z11&lt;=40%,'Tabla probabilidad'!$B$6,IF(Z11&lt;=60%,'Tabla probabilidad'!$B$7,IF(Z11&lt;=80%,'Tabla probabilidad'!$B$8,IF(Z11&lt;=100%,'Tabla probabilidad'!$B$9)))))</f>
        <v>Media</v>
      </c>
      <c r="Z11" s="243">
        <f t="shared" ref="Z11:Z14" si="2">IF(R11="Preventivo",($J$10-($J$10*T11)),IF(R11="Detectivo",($J$10-($J$10*T11)),IF(R11="Correctivo",($J$10))))</f>
        <v>0.44</v>
      </c>
      <c r="AA11" s="354"/>
      <c r="AB11" s="354"/>
      <c r="AC11" s="203" t="str">
        <f t="shared" si="1"/>
        <v>Mayor</v>
      </c>
      <c r="AD11" s="203">
        <f>IF(Q11="Probabilidad",(($M$10-0)),IF(Q11="Impacto",($M$10-($M$10*T11))))</f>
        <v>0.8</v>
      </c>
      <c r="AE11" s="354"/>
      <c r="AF11" s="354"/>
      <c r="AG11" s="357"/>
      <c r="AH11" s="351"/>
      <c r="AI11" s="351"/>
      <c r="AJ11" s="351"/>
      <c r="AK11" s="351"/>
      <c r="AL11" s="351"/>
      <c r="AM11" s="351"/>
      <c r="AN11" s="351"/>
    </row>
    <row r="12" spans="1:298" ht="86.25" customHeight="1" x14ac:dyDescent="0.25">
      <c r="A12" s="351"/>
      <c r="B12" s="357"/>
      <c r="C12" s="351"/>
      <c r="D12" s="402"/>
      <c r="E12" s="351"/>
      <c r="F12" s="402"/>
      <c r="G12" s="351"/>
      <c r="H12" s="351"/>
      <c r="I12" s="362"/>
      <c r="J12" s="363"/>
      <c r="K12" s="351"/>
      <c r="L12" s="352"/>
      <c r="M12" s="352"/>
      <c r="N12" s="351"/>
      <c r="O12" s="190">
        <v>3</v>
      </c>
      <c r="P12" s="202" t="s">
        <v>426</v>
      </c>
      <c r="Q12" s="195" t="str">
        <f t="shared" si="0"/>
        <v>Probabilidad</v>
      </c>
      <c r="R12" s="195" t="s">
        <v>52</v>
      </c>
      <c r="S12" s="195" t="s">
        <v>57</v>
      </c>
      <c r="T12" s="197">
        <f>VLOOKUP(R12&amp;S12,Hoja1!$Q$4:$R$9,2,0)</f>
        <v>0.45</v>
      </c>
      <c r="U12" s="195" t="s">
        <v>60</v>
      </c>
      <c r="V12" s="195" t="s">
        <v>62</v>
      </c>
      <c r="W12" s="195" t="s">
        <v>65</v>
      </c>
      <c r="X12" s="203">
        <f t="shared" ref="X12:X14" si="3">IF(Q12="Probabilidad",($J$10*T12),IF(Q12="Impacto"," "))</f>
        <v>0.36000000000000004</v>
      </c>
      <c r="Y12" s="203" t="str">
        <f>IF(Z12&lt;=20%,'Tabla probabilidad'!$B$5,IF(Z12&lt;=40%,'Tabla probabilidad'!$B$6,IF(Z12&lt;=60%,'Tabla probabilidad'!$B$7,IF(Z12&lt;=80%,'Tabla probabilidad'!$B$8,IF(Z12&lt;=100%,'Tabla probabilidad'!$B$9)))))</f>
        <v>Media</v>
      </c>
      <c r="Z12" s="243">
        <f t="shared" si="2"/>
        <v>0.44</v>
      </c>
      <c r="AA12" s="354"/>
      <c r="AB12" s="354"/>
      <c r="AC12" s="203" t="str">
        <f t="shared" si="1"/>
        <v>Mayor</v>
      </c>
      <c r="AD12" s="203">
        <f>IF(Q12="Probabilidad",(($M$10-0)),IF(Q12="Impacto",($M$10-($M$10*T12))))</f>
        <v>0.8</v>
      </c>
      <c r="AE12" s="354"/>
      <c r="AF12" s="354"/>
      <c r="AG12" s="357"/>
      <c r="AH12" s="351"/>
      <c r="AI12" s="351"/>
      <c r="AJ12" s="351"/>
      <c r="AK12" s="351"/>
      <c r="AL12" s="351"/>
      <c r="AM12" s="351"/>
      <c r="AN12" s="351"/>
    </row>
    <row r="13" spans="1:298" ht="112.5" customHeight="1" x14ac:dyDescent="0.25">
      <c r="A13" s="351"/>
      <c r="B13" s="357"/>
      <c r="C13" s="351"/>
      <c r="D13" s="402"/>
      <c r="E13" s="351"/>
      <c r="F13" s="402"/>
      <c r="G13" s="351"/>
      <c r="H13" s="351"/>
      <c r="I13" s="362"/>
      <c r="J13" s="363"/>
      <c r="K13" s="351"/>
      <c r="L13" s="352"/>
      <c r="M13" s="352"/>
      <c r="N13" s="351"/>
      <c r="O13" s="190">
        <v>4</v>
      </c>
      <c r="P13" s="102" t="s">
        <v>424</v>
      </c>
      <c r="Q13" s="195" t="str">
        <f t="shared" si="0"/>
        <v>Probabilidad</v>
      </c>
      <c r="R13" s="195" t="s">
        <v>52</v>
      </c>
      <c r="S13" s="195" t="s">
        <v>57</v>
      </c>
      <c r="T13" s="197">
        <f>VLOOKUP(R13&amp;S13,Hoja1!$Q$4:$R$9,2,0)</f>
        <v>0.45</v>
      </c>
      <c r="U13" s="195" t="s">
        <v>59</v>
      </c>
      <c r="V13" s="195" t="s">
        <v>62</v>
      </c>
      <c r="W13" s="195" t="s">
        <v>65</v>
      </c>
      <c r="X13" s="203">
        <f t="shared" si="3"/>
        <v>0.36000000000000004</v>
      </c>
      <c r="Y13" s="203" t="str">
        <f>IF(Z13&lt;=20%,'Tabla probabilidad'!$B$5,IF(Z13&lt;=40%,'Tabla probabilidad'!$B$6,IF(Z13&lt;=60%,'Tabla probabilidad'!$B$7,IF(Z13&lt;=80%,'Tabla probabilidad'!$B$8,IF(Z13&lt;=100%,'Tabla probabilidad'!$B$9)))))</f>
        <v>Media</v>
      </c>
      <c r="Z13" s="243">
        <f t="shared" si="2"/>
        <v>0.44</v>
      </c>
      <c r="AA13" s="354"/>
      <c r="AB13" s="354"/>
      <c r="AC13" s="203" t="str">
        <f t="shared" si="1"/>
        <v>Mayor</v>
      </c>
      <c r="AD13" s="203">
        <f>IF(Q13="Probabilidad",(($M$10-0)),IF(Q13="Impacto",($M$10-($M$10*T13))))</f>
        <v>0.8</v>
      </c>
      <c r="AE13" s="354"/>
      <c r="AF13" s="354"/>
      <c r="AG13" s="357"/>
      <c r="AH13" s="351"/>
      <c r="AI13" s="351"/>
      <c r="AJ13" s="351"/>
      <c r="AK13" s="351"/>
      <c r="AL13" s="351"/>
      <c r="AM13" s="351"/>
      <c r="AN13" s="351"/>
    </row>
    <row r="14" spans="1:298" ht="75" x14ac:dyDescent="0.25">
      <c r="A14" s="351"/>
      <c r="B14" s="358"/>
      <c r="C14" s="351"/>
      <c r="D14" s="402"/>
      <c r="E14" s="351"/>
      <c r="F14" s="402"/>
      <c r="G14" s="351"/>
      <c r="H14" s="351"/>
      <c r="I14" s="362"/>
      <c r="J14" s="363"/>
      <c r="K14" s="351"/>
      <c r="L14" s="352"/>
      <c r="M14" s="352"/>
      <c r="N14" s="351"/>
      <c r="O14" s="190">
        <v>5</v>
      </c>
      <c r="P14" s="218" t="s">
        <v>425</v>
      </c>
      <c r="Q14" s="195" t="str">
        <f t="shared" si="0"/>
        <v>Probabilidad</v>
      </c>
      <c r="R14" s="195" t="s">
        <v>52</v>
      </c>
      <c r="S14" s="195" t="s">
        <v>57</v>
      </c>
      <c r="T14" s="197">
        <f>VLOOKUP(R14&amp;S14,Hoja1!$Q$4:$R$9,2,0)</f>
        <v>0.45</v>
      </c>
      <c r="U14" s="195" t="s">
        <v>60</v>
      </c>
      <c r="V14" s="195" t="s">
        <v>62</v>
      </c>
      <c r="W14" s="195" t="s">
        <v>65</v>
      </c>
      <c r="X14" s="203">
        <f t="shared" si="3"/>
        <v>0.36000000000000004</v>
      </c>
      <c r="Y14" s="203" t="str">
        <f>IF(Z14&lt;=20%,'Tabla probabilidad'!$B$5,IF(Z14&lt;=40%,'Tabla probabilidad'!$B$6,IF(Z14&lt;=60%,'Tabla probabilidad'!$B$7,IF(Z14&lt;=80%,'Tabla probabilidad'!$B$8,IF(Z14&lt;=100%,'Tabla probabilidad'!$B$9)))))</f>
        <v>Media</v>
      </c>
      <c r="Z14" s="243">
        <f t="shared" si="2"/>
        <v>0.44</v>
      </c>
      <c r="AA14" s="355"/>
      <c r="AB14" s="355"/>
      <c r="AC14" s="203" t="str">
        <f t="shared" si="1"/>
        <v>Mayor</v>
      </c>
      <c r="AD14" s="203">
        <f>IF(Q14="Probabilidad",(($M$10-0)),IF(Q14="Impacto",($M$10-($M$10*T14))))</f>
        <v>0.8</v>
      </c>
      <c r="AE14" s="355"/>
      <c r="AF14" s="355"/>
      <c r="AG14" s="358"/>
      <c r="AH14" s="351"/>
      <c r="AI14" s="351"/>
      <c r="AJ14" s="351"/>
      <c r="AK14" s="351"/>
      <c r="AL14" s="351"/>
      <c r="AM14" s="351"/>
      <c r="AN14" s="351"/>
    </row>
    <row r="15" spans="1:298" ht="75.75" customHeight="1" x14ac:dyDescent="0.25">
      <c r="A15" s="351">
        <v>2</v>
      </c>
      <c r="B15" s="356" t="s">
        <v>579</v>
      </c>
      <c r="C15" s="351" t="s">
        <v>407</v>
      </c>
      <c r="D15" s="359" t="s">
        <v>442</v>
      </c>
      <c r="E15" s="356" t="s">
        <v>427</v>
      </c>
      <c r="F15" s="356" t="s">
        <v>428</v>
      </c>
      <c r="G15" s="351" t="s">
        <v>438</v>
      </c>
      <c r="H15" s="356">
        <v>6000</v>
      </c>
      <c r="I15" s="362" t="str">
        <f>IF(H15&lt;=2,'Tabla probabilidad'!$B$5,IF(H15&lt;=24,'Tabla probabilidad'!$B$6,IF(H15&lt;=500,'Tabla probabilidad'!$B$7,IF(H15&lt;=5000,'Tabla probabilidad'!$B$8,IF(H15&gt;5000,'Tabla probabilidad'!$B$9)))))</f>
        <v>Muy Alta</v>
      </c>
      <c r="J15" s="363">
        <f>IF(H15&lt;=2,'Tabla probabilidad'!$D$5,IF(H15&lt;=24,'Tabla probabilidad'!$D$6,IF(H15&lt;=500,'Tabla probabilidad'!$D$7,IF(H15&lt;=5000,'Tabla probabilidad'!$D$8,IF(H15&gt;5000,'Tabla probabilidad'!$D$9)))))</f>
        <v>1</v>
      </c>
      <c r="K15" s="351" t="s">
        <v>576</v>
      </c>
      <c r="L15" s="351" t="str">
        <f>IF(K15="El riesgo afecta la imagen de alguna área de la organización","Leve",IF(K15="El riesgo afecta la imagen de la entidad internamente, de conocimiento general, nivel interno, alta dirección, contratista y/o de provedores","Menor",IF(K15="El riesgo afecta la imagen de la entidad con algunos usuarios de relevancia frente al logro de los objetivos","Moderado",IF(K15="El riesgo afecta la imagen de de la entidad con efecto publicitario sostenido a nivel del sector justicia","Mayor",IF(K15="El riesgo afecta la imagen de la entidad a nivel nacional, con efecto publicitarios sostenible a nivel país","Catastrófico",IF(K15="Impacto que afecte la ejecución presupuestal en un valor ≥0,5%.","Leve",IF(K15="Impacto que afecte la ejecución presupuestal en un valor ≥1%.","Menor",IF(K15="Impacto que afecte la ejecución presupuestal en un valor ≥5%.","Moderado",IF(K15="Impacto que afecte la ejecución presupuestal en un valor ≥20%.","Mayor",IF(K15="Impacto que afecte la ejecución presupuestal en un valor ≥50%.","Catastrófico",IF(K15="Incumplimiento máximo del 5% de la meta planeada","Leve",IF(K15="Incumplimiento máximo del 15% de la meta planeada","Menor",IF(K15="Incumplimiento máximo del 20% de la meta planeada","Moderado",IF(K15="Incumplimiento máximo del 50% de la meta planeada","Mayor",IF(K15="Incumplimiento máximo del 80% de la meta planeada","Catastrófico",IF(K15="Cualquier afectación a la violacion de los derechos de los ciudadanos se considera con consecuencias altas","Mayor",IF(K15="Cualquier afectación a la violacion de los derechos de los ciudadanos se considera con consecuencias desastrosas","Catastrófico",IF(K15="Afecta la Prestación del Servicio de Administración de Justicia en 5%","Leve",IF(K15="Afecta la Prestación del Servicio de Administración de Justicia en 10%","Menor",IF(K15="Afecta la Prestación del Servicio de Administración de Justicia en 15%","Moderado",IF(K15="Afecta la Prestación del Servicio de Administración de Justicia en 20%","Mayor",IF(K15="Afecta la Prestación del Servicio de Administración de Justicia en más del 50%","Catastrófico",IF(K15="Cualquier acto indebido de los servidores judiciales genera altas consecuencias para la entidad","Mayor",IF(K15="Cualquier acto indebido de los servidores judiciales genera consecuencias desastrosas para la entidad","Catastrófico",IF(K15="Si el hecho llegara a presentarse, tendría consecuencias o efectos mínimos sobre la entidad","Leve",IF(K15="Si el hecho llegara a presentarse, tendría bajo impacto o efecto sobre la entidad","Menor",IF(K15="Si el hecho llegara a presentarse, tendría medianas consecuencias o efectos sobre la entidad","Moderado",IF(K15="Si el hecho llegara a presentarse, tendría altas consecuencias o efectos sobre la entidad","Mayor",IF(K15="Si el hecho llegara a presentarse, tendría desastrosas consecuencias o efectos sobre la entidad","Catastrófico")))))))))))))))))))))))))))))</f>
        <v>Mayor</v>
      </c>
      <c r="M15" s="351" t="str">
        <f>IF(K15="El riesgo afecta la imagen de alguna área de la organización","20%",IF(K15="El riesgo afecta la imagen de la entidad internamente, de conocimiento general, nivel interno, alta dirección, contratista y/o de provedores","40%",IF(K15="El riesgo afecta la imagen de la entidad con algunos usuarios de relevancia frente al logro de los objetivos","60%",IF(K15="El riesgo afecta la imagen de de la entidad con efecto publicitario sostenido a nivel del sector justicia","80%",IF(K15="El riesgo afecta la imagen de la entidad a nivel nacional, con efecto publicitarios sostenible a nivel país","100%",IF(K15="Impacto que afecte la ejecución presupuestal en un valor ≥0,5%.","20%",IF(K15="Impacto que afecte la ejecución presupuestal en un valor ≥1%.","40%",IF(K15="Impacto que afecte la ejecución presupuestal en un valor ≥5%.","60%",IF(K15="Impacto que afecte la ejecución presupuestal en un valor ≥20%.","80%",IF(K15="Impacto que afecte la ejecución presupuestal en un valor ≥50%.","100%",IF(K15="Incumplimiento máximo del 5% de la meta planeada","20%",IF(K15="Incumplimiento máximo del 15% de la meta planeada","40%",IF(K15="Incumplimiento máximo del 20% de la meta planeada","60%",IF(K15="Incumplimiento máximo del 50% de la meta planeada","80%",IF(K15="Incumplimiento máximo del 80% de la meta planeada","100%",IF(K15="Cualquier afectación a la violacion de los derechos de los ciudadanos se considera con consecuencias altas","80%",IF(K15="Cualquier afectación a la violacion de los derechos de los ciudadanos se considera con consecuencias desastrosas","100%",IF(K15="Afecta la Prestación del Servicio de Administración de Justicia en 5%","20%",IF(K15="Afecta la Prestación del Servicio de Administración de Justicia en 10%","40%",IF(K15="Afecta la Prestación del Servicio de Administración de Justicia en 15%","60%",IF(K15="Afecta la Prestación del Servicio de Administración de Justicia en 20%","80%",IF(K15="Afecta la Prestación del Servicio de Administración de Justicia en más del 50%","100%",IF(K15="Cualquier acto indebido de los servidores judiciales genera altas consecuencias para la entidad","80%",IF(K15="Cualquier acto indebido de los servidores judiciales genera consecuencias desastrosas para la entidad","100%",IF(K15="Si el hecho llegara a presentarse, tendría consecuencias o efectos mínimos sobre la entidad","20%",IF(K15="Si el hecho llegara a presentarse, tendría bajo impacto o efecto sobre la entidad","40%",IF(K15="Si el hecho llegara a presentarse, tendría medianas consecuencias o efectos sobre la entidad","60%",IF(K15="Si el hecho llegara a presentarse, tendría altas consecuencias o efectos sobre la entidad","80%",IF(K15="Si el hecho llegara a presentarse, tendría desastrosas consecuencias o efectos sobre la entidad","100%")))))))))))))))))))))))))))))</f>
        <v>80%</v>
      </c>
      <c r="N15" s="351" t="str">
        <f>VLOOKUP((I15&amp;L15),Hoja1!$B$4:$C$28,2,0)</f>
        <v xml:space="preserve">Alto </v>
      </c>
      <c r="O15" s="205">
        <v>1</v>
      </c>
      <c r="P15" s="206" t="s">
        <v>429</v>
      </c>
      <c r="Q15" s="205" t="str">
        <f t="shared" si="0"/>
        <v>Probabilidad</v>
      </c>
      <c r="R15" s="205" t="s">
        <v>52</v>
      </c>
      <c r="S15" s="205" t="s">
        <v>57</v>
      </c>
      <c r="T15" s="207">
        <f>VLOOKUP(R15&amp;S15,Hoja1!$Q$4:$R$9,2,0)</f>
        <v>0.45</v>
      </c>
      <c r="U15" s="205" t="s">
        <v>59</v>
      </c>
      <c r="V15" s="205" t="s">
        <v>62</v>
      </c>
      <c r="W15" s="205" t="s">
        <v>65</v>
      </c>
      <c r="X15" s="207">
        <f>IF(Q15="Probabilidad",($J$15*T15),IF(Q15="Impacto"," "))</f>
        <v>0.45</v>
      </c>
      <c r="Y15" s="207" t="str">
        <f>IF(Z15&lt;=20%,'Tabla probabilidad'!$B$5,IF(Z15&lt;=40%,'Tabla probabilidad'!$B$6,IF(Z15&lt;=60%,'Tabla probabilidad'!$B$7,IF(Z15&lt;=80%,'Tabla probabilidad'!$B$8,IF(Z15&lt;=100%,'Tabla probabilidad'!$B$9)))))</f>
        <v>Media</v>
      </c>
      <c r="Z15" s="207">
        <f>IF(R15="Preventivo",($J$15-($J$15*T15)),IF(R15="Detectivo",($J$15-($J$15*T15)),IF(R15="Correctivo",($J$15))))</f>
        <v>0.55000000000000004</v>
      </c>
      <c r="AA15" s="353" t="str">
        <f>IF(AB15&lt;=20%,'Tabla probabilidad'!$B$5,IF(AB15&lt;=40%,'Tabla probabilidad'!$B$6,IF(AB15&lt;=60%,'Tabla probabilidad'!$B$7,IF(AB15&lt;=80%,'Tabla probabilidad'!$B$8,IF(AB15&lt;=100%,'Tabla probabilidad'!$B$9)))))</f>
        <v>Media</v>
      </c>
      <c r="AB15" s="353">
        <f>AVERAGE(Z15:Z19)</f>
        <v>0.55000000000000004</v>
      </c>
      <c r="AC15" s="207" t="str">
        <f t="shared" si="1"/>
        <v>Mayor</v>
      </c>
      <c r="AD15" s="207">
        <f>IF(Q15="Probabilidad",(($M$15-0)),IF(Q15="Impacto",($M$15-($M$15*T15))))</f>
        <v>0.8</v>
      </c>
      <c r="AE15" s="353" t="str">
        <f>IF(AF15&lt;=20%,"Leve",IF(AF15&lt;=40%,"Menor",IF(AF15&lt;=60%,"Moderado",IF(AF15&lt;=80%,"Mayor",IF(AF15&lt;=100%,"Catastrófico")))))</f>
        <v>Mayor</v>
      </c>
      <c r="AF15" s="353">
        <f>AVERAGE(AD15:AD19)</f>
        <v>0.8</v>
      </c>
      <c r="AG15" s="356" t="str">
        <f>VLOOKUP(AA15&amp;AE15,Hoja1!$B$4:$C$28,2,0)</f>
        <v xml:space="preserve">Alto </v>
      </c>
      <c r="AH15" s="351" t="s">
        <v>404</v>
      </c>
      <c r="AI15" s="351"/>
      <c r="AJ15" s="351"/>
      <c r="AK15" s="351"/>
      <c r="AL15" s="351"/>
      <c r="AM15" s="351"/>
      <c r="AN15" s="351"/>
    </row>
    <row r="16" spans="1:298" ht="47.25" customHeight="1" x14ac:dyDescent="0.25">
      <c r="A16" s="351"/>
      <c r="B16" s="357"/>
      <c r="C16" s="351"/>
      <c r="D16" s="360"/>
      <c r="E16" s="357"/>
      <c r="F16" s="357"/>
      <c r="G16" s="351"/>
      <c r="H16" s="357"/>
      <c r="I16" s="362"/>
      <c r="J16" s="363"/>
      <c r="K16" s="351"/>
      <c r="L16" s="352"/>
      <c r="M16" s="352"/>
      <c r="N16" s="351"/>
      <c r="O16" s="205">
        <v>2</v>
      </c>
      <c r="P16" s="206" t="s">
        <v>430</v>
      </c>
      <c r="Q16" s="205" t="str">
        <f t="shared" si="0"/>
        <v>Probabilidad</v>
      </c>
      <c r="R16" s="205" t="s">
        <v>52</v>
      </c>
      <c r="S16" s="205" t="s">
        <v>57</v>
      </c>
      <c r="T16" s="207">
        <f>VLOOKUP(R16&amp;S16,Hoja1!$Q$4:$R$9,2,0)</f>
        <v>0.45</v>
      </c>
      <c r="U16" s="205" t="s">
        <v>59</v>
      </c>
      <c r="V16" s="205" t="s">
        <v>62</v>
      </c>
      <c r="W16" s="205" t="s">
        <v>65</v>
      </c>
      <c r="X16" s="207">
        <f>IF(Q16="Probabilidad",($J$15*T16),IF(Q16="Impacto"," "))</f>
        <v>0.45</v>
      </c>
      <c r="Y16" s="207" t="str">
        <f>IF(Z16&lt;=20%,'Tabla probabilidad'!$B$5,IF(Z16&lt;=40%,'Tabla probabilidad'!$B$6,IF(Z16&lt;=60%,'Tabla probabilidad'!$B$7,IF(Z16&lt;=80%,'Tabla probabilidad'!$B$8,IF(Z16&lt;=100%,'Tabla probabilidad'!$B$9)))))</f>
        <v>Media</v>
      </c>
      <c r="Z16" s="243">
        <f t="shared" ref="Z16:Z19" si="4">IF(R16="Preventivo",($J$15-($J$15*T16)),IF(R16="Detectivo",($J$15-($J$15*T16)),IF(R16="Correctivo",($J$15))))</f>
        <v>0.55000000000000004</v>
      </c>
      <c r="AA16" s="354"/>
      <c r="AB16" s="354"/>
      <c r="AC16" s="207" t="str">
        <f t="shared" si="1"/>
        <v>Mayor</v>
      </c>
      <c r="AD16" s="207">
        <f t="shared" ref="AD16:AD19" si="5">IF(Q16="Probabilidad",(($M$15-0)),IF(Q16="Impacto",($M$15-($M$15*T16))))</f>
        <v>0.8</v>
      </c>
      <c r="AE16" s="354"/>
      <c r="AF16" s="354"/>
      <c r="AG16" s="357"/>
      <c r="AH16" s="351"/>
      <c r="AI16" s="351"/>
      <c r="AJ16" s="351"/>
      <c r="AK16" s="351"/>
      <c r="AL16" s="351"/>
      <c r="AM16" s="351"/>
      <c r="AN16" s="351"/>
    </row>
    <row r="17" spans="1:40" ht="62.25" customHeight="1" x14ac:dyDescent="0.25">
      <c r="A17" s="351"/>
      <c r="B17" s="357"/>
      <c r="C17" s="351"/>
      <c r="D17" s="360"/>
      <c r="E17" s="357"/>
      <c r="F17" s="357"/>
      <c r="G17" s="351"/>
      <c r="H17" s="357"/>
      <c r="I17" s="362"/>
      <c r="J17" s="363"/>
      <c r="K17" s="351"/>
      <c r="L17" s="352"/>
      <c r="M17" s="352"/>
      <c r="N17" s="351"/>
      <c r="O17" s="205">
        <v>3</v>
      </c>
      <c r="P17" s="206" t="s">
        <v>431</v>
      </c>
      <c r="Q17" s="205" t="str">
        <f t="shared" si="0"/>
        <v>Probabilidad</v>
      </c>
      <c r="R17" s="205" t="s">
        <v>52</v>
      </c>
      <c r="S17" s="205" t="s">
        <v>57</v>
      </c>
      <c r="T17" s="207">
        <f>VLOOKUP(R17&amp;S17,Hoja1!$Q$4:$R$9,2,0)</f>
        <v>0.45</v>
      </c>
      <c r="U17" s="205" t="s">
        <v>60</v>
      </c>
      <c r="V17" s="205" t="s">
        <v>62</v>
      </c>
      <c r="W17" s="205" t="s">
        <v>65</v>
      </c>
      <c r="X17" s="220">
        <f t="shared" ref="X17:X19" si="6">IF(Q17="Probabilidad",($J$15*T17),IF(Q17="Impacto"," "))</f>
        <v>0.45</v>
      </c>
      <c r="Y17" s="207" t="str">
        <f>IF(Z17&lt;=20%,'Tabla probabilidad'!$B$5,IF(Z17&lt;=40%,'Tabla probabilidad'!$B$6,IF(Z17&lt;=60%,'Tabla probabilidad'!$B$7,IF(Z17&lt;=80%,'Tabla probabilidad'!$B$8,IF(Z17&lt;=100%,'Tabla probabilidad'!$B$9)))))</f>
        <v>Media</v>
      </c>
      <c r="Z17" s="243">
        <f t="shared" si="4"/>
        <v>0.55000000000000004</v>
      </c>
      <c r="AA17" s="354"/>
      <c r="AB17" s="354"/>
      <c r="AC17" s="207" t="str">
        <f t="shared" si="1"/>
        <v>Mayor</v>
      </c>
      <c r="AD17" s="207">
        <f t="shared" si="5"/>
        <v>0.8</v>
      </c>
      <c r="AE17" s="354"/>
      <c r="AF17" s="354"/>
      <c r="AG17" s="357"/>
      <c r="AH17" s="351"/>
      <c r="AI17" s="351"/>
      <c r="AJ17" s="351"/>
      <c r="AK17" s="351"/>
      <c r="AL17" s="351"/>
      <c r="AM17" s="351"/>
      <c r="AN17" s="351"/>
    </row>
    <row r="18" spans="1:40" ht="51" customHeight="1" x14ac:dyDescent="0.25">
      <c r="A18" s="351"/>
      <c r="B18" s="357"/>
      <c r="C18" s="351"/>
      <c r="D18" s="360"/>
      <c r="E18" s="357"/>
      <c r="F18" s="357"/>
      <c r="G18" s="351"/>
      <c r="H18" s="357"/>
      <c r="I18" s="362"/>
      <c r="J18" s="363"/>
      <c r="K18" s="351"/>
      <c r="L18" s="352"/>
      <c r="M18" s="352"/>
      <c r="N18" s="351"/>
      <c r="O18" s="205">
        <v>4</v>
      </c>
      <c r="P18" s="206" t="s">
        <v>432</v>
      </c>
      <c r="Q18" s="205" t="str">
        <f t="shared" si="0"/>
        <v>Probabilidad</v>
      </c>
      <c r="R18" s="205" t="s">
        <v>52</v>
      </c>
      <c r="S18" s="205" t="s">
        <v>57</v>
      </c>
      <c r="T18" s="207">
        <f>VLOOKUP(R18&amp;S18,Hoja1!$Q$4:$R$9,2,0)</f>
        <v>0.45</v>
      </c>
      <c r="U18" s="205" t="s">
        <v>59</v>
      </c>
      <c r="V18" s="205" t="s">
        <v>62</v>
      </c>
      <c r="W18" s="205" t="s">
        <v>65</v>
      </c>
      <c r="X18" s="220">
        <f t="shared" si="6"/>
        <v>0.45</v>
      </c>
      <c r="Y18" s="207" t="str">
        <f>IF(Z18&lt;=20%,'Tabla probabilidad'!$B$5,IF(Z18&lt;=40%,'Tabla probabilidad'!$B$6,IF(Z18&lt;=60%,'Tabla probabilidad'!$B$7,IF(Z18&lt;=80%,'Tabla probabilidad'!$B$8,IF(Z18&lt;=100%,'Tabla probabilidad'!$B$9)))))</f>
        <v>Media</v>
      </c>
      <c r="Z18" s="243">
        <f t="shared" si="4"/>
        <v>0.55000000000000004</v>
      </c>
      <c r="AA18" s="354"/>
      <c r="AB18" s="354"/>
      <c r="AC18" s="207" t="str">
        <f t="shared" si="1"/>
        <v>Mayor</v>
      </c>
      <c r="AD18" s="207">
        <f t="shared" si="5"/>
        <v>0.8</v>
      </c>
      <c r="AE18" s="354"/>
      <c r="AF18" s="354"/>
      <c r="AG18" s="357"/>
      <c r="AH18" s="351"/>
      <c r="AI18" s="351"/>
      <c r="AJ18" s="351"/>
      <c r="AK18" s="351"/>
      <c r="AL18" s="351"/>
      <c r="AM18" s="351"/>
      <c r="AN18" s="351"/>
    </row>
    <row r="19" spans="1:40" ht="147" customHeight="1" x14ac:dyDescent="0.25">
      <c r="A19" s="351"/>
      <c r="B19" s="358"/>
      <c r="C19" s="351"/>
      <c r="D19" s="361"/>
      <c r="E19" s="358"/>
      <c r="F19" s="358"/>
      <c r="G19" s="351"/>
      <c r="H19" s="358"/>
      <c r="I19" s="362"/>
      <c r="J19" s="363"/>
      <c r="K19" s="351"/>
      <c r="L19" s="352"/>
      <c r="M19" s="352"/>
      <c r="N19" s="351"/>
      <c r="O19" s="205">
        <v>5</v>
      </c>
      <c r="P19" s="221" t="s">
        <v>594</v>
      </c>
      <c r="Q19" s="205" t="str">
        <f t="shared" si="0"/>
        <v>Probabilidad</v>
      </c>
      <c r="R19" s="205" t="s">
        <v>52</v>
      </c>
      <c r="S19" s="205" t="s">
        <v>57</v>
      </c>
      <c r="T19" s="207">
        <f>VLOOKUP(R19&amp;S19,Hoja1!$Q$4:$R$9,2,0)</f>
        <v>0.45</v>
      </c>
      <c r="U19" s="205" t="s">
        <v>59</v>
      </c>
      <c r="V19" s="205" t="s">
        <v>62</v>
      </c>
      <c r="W19" s="205" t="s">
        <v>65</v>
      </c>
      <c r="X19" s="220">
        <f t="shared" si="6"/>
        <v>0.45</v>
      </c>
      <c r="Y19" s="207" t="str">
        <f>IF(Z19&lt;=20%,'Tabla probabilidad'!$B$5,IF(Z19&lt;=40%,'Tabla probabilidad'!$B$6,IF(Z19&lt;=60%,'Tabla probabilidad'!$B$7,IF(Z19&lt;=80%,'Tabla probabilidad'!$B$8,IF(Z19&lt;=100%,'Tabla probabilidad'!$B$9)))))</f>
        <v>Media</v>
      </c>
      <c r="Z19" s="243">
        <f t="shared" si="4"/>
        <v>0.55000000000000004</v>
      </c>
      <c r="AA19" s="355"/>
      <c r="AB19" s="355"/>
      <c r="AC19" s="207" t="str">
        <f t="shared" si="1"/>
        <v>Mayor</v>
      </c>
      <c r="AD19" s="207">
        <f t="shared" si="5"/>
        <v>0.8</v>
      </c>
      <c r="AE19" s="355"/>
      <c r="AF19" s="355"/>
      <c r="AG19" s="358"/>
      <c r="AH19" s="351"/>
      <c r="AI19" s="351"/>
      <c r="AJ19" s="351"/>
      <c r="AK19" s="351"/>
      <c r="AL19" s="351"/>
      <c r="AM19" s="351"/>
      <c r="AN19" s="351"/>
    </row>
    <row r="20" spans="1:40" ht="54.75" customHeight="1" x14ac:dyDescent="0.25">
      <c r="A20" s="351">
        <v>3</v>
      </c>
      <c r="B20" s="356" t="s">
        <v>587</v>
      </c>
      <c r="C20" s="351" t="s">
        <v>433</v>
      </c>
      <c r="D20" s="359" t="s">
        <v>443</v>
      </c>
      <c r="E20" s="351" t="s">
        <v>437</v>
      </c>
      <c r="F20" s="351" t="s">
        <v>434</v>
      </c>
      <c r="G20" s="351" t="s">
        <v>438</v>
      </c>
      <c r="H20" s="351">
        <v>10000</v>
      </c>
      <c r="I20" s="362" t="str">
        <f>IF(H20&lt;=2,'Tabla probabilidad'!$B$5,IF(H20&lt;=24,'Tabla probabilidad'!$B$6,IF(H20&lt;=500,'Tabla probabilidad'!$B$7,IF(H20&lt;=5000,'Tabla probabilidad'!$B$8,IF(H20&gt;5000,'Tabla probabilidad'!$B$9)))))</f>
        <v>Muy Alta</v>
      </c>
      <c r="J20" s="363">
        <f>IF(H20&lt;=2,'Tabla probabilidad'!$D$5,IF(H20&lt;=24,'Tabla probabilidad'!$D$6,IF(H20&lt;=500,'Tabla probabilidad'!$D$7,IF(H20&lt;=5000,'Tabla probabilidad'!$D$8,IF(H20&gt;5000,'Tabla probabilidad'!$D$9)))))</f>
        <v>1</v>
      </c>
      <c r="K20" s="351" t="s">
        <v>413</v>
      </c>
      <c r="L20" s="351" t="str">
        <f>IF(K20="El riesgo afecta la imagen de alguna área de la organización","Leve",IF(K20="El riesgo afecta la imagen de la entidad internamente, de conocimiento general, nivel interno, alta dirección, contratista y/o de provedores","Menor",IF(K20="El riesgo afecta la imagen de la entidad con algunos usuarios de relevancia frente al logro de los objetivos","Moderado",IF(K20="El riesgo afecta la imagen de de la entidad con efecto publicitario sostenido a nivel del sector justicia","Mayor",IF(K20="El riesgo afecta la imagen de la entidad a nivel nacional, con efecto publicitarios sostenible a nivel país","Catastrófico",IF(K20="Impacto que afecte la ejecución presupuestal en un valor ≥0,5%.","Leve",IF(K20="Impacto que afecte la ejecución presupuestal en un valor ≥1%.","Menor",IF(K20="Impacto que afecte la ejecución presupuestal en un valor ≥5%.","Moderado",IF(K20="Impacto que afecte la ejecución presupuestal en un valor ≥20%.","Mayor",IF(K20="Impacto que afecte la ejecución presupuestal en un valor ≥50%.","Catastrófico",IF(K20="Incumplimiento máximo del 5% de la meta planeada","Leve",IF(K20="Incumplimiento máximo del 15% de la meta planeada","Menor",IF(K20="Incumplimiento máximo del 20% de la meta planeada","Moderado",IF(K20="Incumplimiento máximo del 50% de la meta planeada","Mayor",IF(K20="Incumplimiento máximo del 80% de la meta planeada","Catastrófico",IF(K20="Cualquier afectación a la violacion de los derechos de los ciudadanos se considera con consecuencias altas","Mayor",IF(K20="Cualquier afectación a la violacion de los derechos de los ciudadanos se considera con consecuencias desastrosas","Catastrófico",IF(K20="Afecta la Prestación del Servicio de Administración de Justicia en 5%","Leve",IF(K20="Afecta la Prestación del Servicio de Administración de Justicia en 10%","Menor",IF(K20="Afecta la Prestación del Servicio de Administración de Justicia en 15%","Moderado",IF(K20="Afecta la Prestación del Servicio de Administración de Justicia en 20%","Mayor",IF(K20="Afecta la Prestación del Servicio de Administración de Justicia en más del 50%","Catastrófico",IF(K20="Cualquier acto indebido de los servidores judiciales genera altas consecuencias para la entidad","Mayor",IF(K20="Cualquier acto indebido de los servidores judiciales genera consecuencias desastrosas para la entidad","Catastrófico",IF(K20="Si el hecho llegara a presentarse, tendría consecuencias o efectos mínimos sobre la entidad","Leve",IF(K20="Si el hecho llegara a presentarse, tendría bajo impacto o efecto sobre la entidad","Menor",IF(K20="Si el hecho llegara a presentarse, tendría medianas consecuencias o efectos sobre la entidad","Moderado",IF(K20="Si el hecho llegara a presentarse, tendría altas consecuencias o efectos sobre la entidad","Mayor",IF(K20="Si el hecho llegara a presentarse, tendría desastrosas consecuencias o efectos sobre la entidad","Catastrófico")))))))))))))))))))))))))))))</f>
        <v>Moderado</v>
      </c>
      <c r="M20" s="351" t="str">
        <f>IF(K20="El riesgo afecta la imagen de alguna área de la organización","20%",IF(K20="El riesgo afecta la imagen de la entidad internamente, de conocimiento general, nivel interno, alta dirección, contratista y/o de provedores","40%",IF(K20="El riesgo afecta la imagen de la entidad con algunos usuarios de relevancia frente al logro de los objetivos","60%",IF(K20="El riesgo afecta la imagen de de la entidad con efecto publicitario sostenido a nivel del sector justicia","80%",IF(K20="El riesgo afecta la imagen de la entidad a nivel nacional, con efecto publicitarios sostenible a nivel país","100%",IF(K20="Impacto que afecte la ejecución presupuestal en un valor ≥0,5%.","20%",IF(K20="Impacto que afecte la ejecución presupuestal en un valor ≥1%.","40%",IF(K20="Impacto que afecte la ejecución presupuestal en un valor ≥5%.","60%",IF(K20="Impacto que afecte la ejecución presupuestal en un valor ≥20%.","80%",IF(K20="Impacto que afecte la ejecución presupuestal en un valor ≥50%.","100%",IF(K20="Incumplimiento máximo del 5% de la meta planeada","20%",IF(K20="Incumplimiento máximo del 15% de la meta planeada","40%",IF(K20="Incumplimiento máximo del 20% de la meta planeada","60%",IF(K20="Incumplimiento máximo del 50% de la meta planeada","80%",IF(K20="Incumplimiento máximo del 80% de la meta planeada","100%",IF(K20="Cualquier afectación a la violacion de los derechos de los ciudadanos se considera con consecuencias altas","80%",IF(K20="Cualquier afectación a la violacion de los derechos de los ciudadanos se considera con consecuencias desastrosas","100%",IF(K20="Afecta la Prestación del Servicio de Administración de Justicia en 5%","20%",IF(K20="Afecta la Prestación del Servicio de Administración de Justicia en 10%","40%",IF(K20="Afecta la Prestación del Servicio de Administración de Justicia en 15%","60%",IF(K20="Afecta la Prestación del Servicio de Administración de Justicia en 20%","80%",IF(K20="Afecta la Prestación del Servicio de Administración de Justicia en más del 50%","100%",IF(K20="Cualquier acto indebido de los servidores judiciales genera altas consecuencias para la entidad","80%",IF(K20="Cualquier acto indebido de los servidores judiciales genera consecuencias desastrosas para la entidad","100%",IF(K20="Si el hecho llegara a presentarse, tendría consecuencias o efectos mínimos sobre la entidad","20%",IF(K20="Si el hecho llegara a presentarse, tendría bajo impacto o efecto sobre la entidad","40%",IF(K20="Si el hecho llegara a presentarse, tendría medianas consecuencias o efectos sobre la entidad","60%",IF(K20="Si el hecho llegara a presentarse, tendría altas consecuencias o efectos sobre la entidad","80%",IF(K20="Si el hecho llegara a presentarse, tendría desastrosas consecuencias o efectos sobre la entidad","100%")))))))))))))))))))))))))))))</f>
        <v>60%</v>
      </c>
      <c r="N20" s="351" t="str">
        <f>VLOOKUP((I20&amp;L20),Hoja1!$B$4:$C$28,2,0)</f>
        <v xml:space="preserve">Alto </v>
      </c>
      <c r="O20" s="205">
        <v>1</v>
      </c>
      <c r="P20" s="206" t="s">
        <v>440</v>
      </c>
      <c r="Q20" s="205" t="str">
        <f t="shared" si="0"/>
        <v>Probabilidad</v>
      </c>
      <c r="R20" s="205" t="s">
        <v>52</v>
      </c>
      <c r="S20" s="205" t="s">
        <v>57</v>
      </c>
      <c r="T20" s="207">
        <f>VLOOKUP(R20&amp;S20,Hoja1!$Q$4:$R$9,2,0)</f>
        <v>0.45</v>
      </c>
      <c r="U20" s="205" t="s">
        <v>59</v>
      </c>
      <c r="V20" s="205" t="s">
        <v>62</v>
      </c>
      <c r="W20" s="205" t="s">
        <v>65</v>
      </c>
      <c r="X20" s="207">
        <f>IF(Q20="Probabilidad",($J$20*T20),IF(Q20="Impacto"," "))</f>
        <v>0.45</v>
      </c>
      <c r="Y20" s="207" t="str">
        <f>IF(Z20&lt;=20%,'Tabla probabilidad'!$B$5,IF(Z20&lt;=40%,'Tabla probabilidad'!$B$6,IF(Z20&lt;=60%,'Tabla probabilidad'!$B$7,IF(Z20&lt;=80%,'Tabla probabilidad'!$B$8,IF(Z20&lt;=100%,'Tabla probabilidad'!$B$9)))))</f>
        <v>Media</v>
      </c>
      <c r="Z20" s="207">
        <f>IF(R20="Preventivo",($J$20-($J$20*T20)),IF(R20="Detectivo",($J$20-($J$20*T20)),IF(R20="Correctivo",($J$20))))</f>
        <v>0.55000000000000004</v>
      </c>
      <c r="AA20" s="353" t="str">
        <f>IF(AB20&lt;=20%,'Tabla probabilidad'!$B$5,IF(AB20&lt;=40%,'Tabla probabilidad'!$B$6,IF(AB20&lt;=60%,'Tabla probabilidad'!$B$7,IF(AB20&lt;=80%,'Tabla probabilidad'!$B$8,IF(AB20&lt;=100%,'Tabla probabilidad'!$B$9)))))</f>
        <v>Media</v>
      </c>
      <c r="AB20" s="353">
        <f>AVERAGE(Z20:Z24)</f>
        <v>0.55000000000000004</v>
      </c>
      <c r="AC20" s="207" t="str">
        <f t="shared" si="1"/>
        <v>Moderado</v>
      </c>
      <c r="AD20" s="207">
        <f>IF(Q20="Probabilidad",(($M$20-0)),IF(Q20="Impacto",($M$20-($M$20*T20))))</f>
        <v>0.6</v>
      </c>
      <c r="AE20" s="353" t="str">
        <f>IF(AF20&lt;=20%,"Leve",IF(AF20&lt;=40%,"Menor",IF(AF20&lt;=60%,"Moderado",IF(AF20&lt;=80%,"Mayor",IF(AF20&lt;=100%,"Catastrófico")))))</f>
        <v>Moderado</v>
      </c>
      <c r="AF20" s="353">
        <f>AVERAGE(AD20:AD24)</f>
        <v>0.6</v>
      </c>
      <c r="AG20" s="356" t="str">
        <f>VLOOKUP(AA20&amp;AE20,Hoja1!$B$4:$C$28,2,0)</f>
        <v>Moderado</v>
      </c>
      <c r="AH20" s="351" t="s">
        <v>406</v>
      </c>
      <c r="AI20" s="351"/>
      <c r="AJ20" s="351"/>
      <c r="AK20" s="351"/>
      <c r="AL20" s="351"/>
      <c r="AM20" s="351"/>
      <c r="AN20" s="351"/>
    </row>
    <row r="21" spans="1:40" ht="60.75" customHeight="1" x14ac:dyDescent="0.25">
      <c r="A21" s="351"/>
      <c r="B21" s="357"/>
      <c r="C21" s="351"/>
      <c r="D21" s="360"/>
      <c r="E21" s="351"/>
      <c r="F21" s="351"/>
      <c r="G21" s="351"/>
      <c r="H21" s="351"/>
      <c r="I21" s="362"/>
      <c r="J21" s="363"/>
      <c r="K21" s="351"/>
      <c r="L21" s="352"/>
      <c r="M21" s="352"/>
      <c r="N21" s="351"/>
      <c r="O21" s="205">
        <v>2</v>
      </c>
      <c r="P21" s="227" t="s">
        <v>435</v>
      </c>
      <c r="Q21" s="205" t="str">
        <f t="shared" si="0"/>
        <v>Probabilidad</v>
      </c>
      <c r="R21" s="205" t="s">
        <v>52</v>
      </c>
      <c r="S21" s="205" t="s">
        <v>57</v>
      </c>
      <c r="T21" s="207">
        <f>VLOOKUP(R21&amp;S21,Hoja1!$Q$4:$R$9,2,0)</f>
        <v>0.45</v>
      </c>
      <c r="U21" s="205" t="s">
        <v>59</v>
      </c>
      <c r="V21" s="205" t="s">
        <v>62</v>
      </c>
      <c r="W21" s="205" t="s">
        <v>65</v>
      </c>
      <c r="X21" s="220">
        <f t="shared" ref="X21:X24" si="7">IF(Q21="Probabilidad",($J$20*T21),IF(Q21="Impacto"," "))</f>
        <v>0.45</v>
      </c>
      <c r="Y21" s="207" t="str">
        <f>IF(Z21&lt;=20%,'Tabla probabilidad'!$B$5,IF(Z21&lt;=40%,'Tabla probabilidad'!$B$6,IF(Z21&lt;=60%,'Tabla probabilidad'!$B$7,IF(Z21&lt;=80%,'Tabla probabilidad'!$B$8,IF(Z21&lt;=100%,'Tabla probabilidad'!$B$9)))))</f>
        <v>Media</v>
      </c>
      <c r="Z21" s="243">
        <f t="shared" ref="Z21:Z24" si="8">IF(R21="Preventivo",($J$20-($J$20*T21)),IF(R21="Detectivo",($J$20-($J$20*T21)),IF(R21="Correctivo",($J$20))))</f>
        <v>0.55000000000000004</v>
      </c>
      <c r="AA21" s="354"/>
      <c r="AB21" s="354"/>
      <c r="AC21" s="207" t="str">
        <f t="shared" si="1"/>
        <v>Moderado</v>
      </c>
      <c r="AD21" s="207">
        <f t="shared" ref="AD21:AD24" si="9">IF(Q21="Probabilidad",(($M$20-0)),IF(Q21="Impacto",($M$20-($M$20*T21))))</f>
        <v>0.6</v>
      </c>
      <c r="AE21" s="354"/>
      <c r="AF21" s="354"/>
      <c r="AG21" s="357"/>
      <c r="AH21" s="351"/>
      <c r="AI21" s="351"/>
      <c r="AJ21" s="351"/>
      <c r="AK21" s="351"/>
      <c r="AL21" s="351"/>
      <c r="AM21" s="351"/>
      <c r="AN21" s="351"/>
    </row>
    <row r="22" spans="1:40" ht="69" customHeight="1" x14ac:dyDescent="0.25">
      <c r="A22" s="351"/>
      <c r="B22" s="357"/>
      <c r="C22" s="351"/>
      <c r="D22" s="360"/>
      <c r="E22" s="351"/>
      <c r="F22" s="351"/>
      <c r="G22" s="351"/>
      <c r="H22" s="351"/>
      <c r="I22" s="362"/>
      <c r="J22" s="363"/>
      <c r="K22" s="351"/>
      <c r="L22" s="352"/>
      <c r="M22" s="352"/>
      <c r="N22" s="351"/>
      <c r="O22" s="205">
        <v>3</v>
      </c>
      <c r="P22" s="227" t="s">
        <v>436</v>
      </c>
      <c r="Q22" s="205" t="str">
        <f t="shared" si="0"/>
        <v>Probabilidad</v>
      </c>
      <c r="R22" s="205" t="s">
        <v>52</v>
      </c>
      <c r="S22" s="205" t="s">
        <v>57</v>
      </c>
      <c r="T22" s="207">
        <f>VLOOKUP(R22&amp;S22,Hoja1!$Q$4:$R$9,2,0)</f>
        <v>0.45</v>
      </c>
      <c r="U22" s="205" t="s">
        <v>59</v>
      </c>
      <c r="V22" s="205" t="s">
        <v>62</v>
      </c>
      <c r="W22" s="205" t="s">
        <v>65</v>
      </c>
      <c r="X22" s="220">
        <f t="shared" si="7"/>
        <v>0.45</v>
      </c>
      <c r="Y22" s="207" t="str">
        <f>IF(Z22&lt;=20%,'Tabla probabilidad'!$B$5,IF(Z22&lt;=40%,'Tabla probabilidad'!$B$6,IF(Z22&lt;=60%,'Tabla probabilidad'!$B$7,IF(Z22&lt;=80%,'Tabla probabilidad'!$B$8,IF(Z22&lt;=100%,'Tabla probabilidad'!$B$9)))))</f>
        <v>Media</v>
      </c>
      <c r="Z22" s="243">
        <f t="shared" si="8"/>
        <v>0.55000000000000004</v>
      </c>
      <c r="AA22" s="354"/>
      <c r="AB22" s="354"/>
      <c r="AC22" s="207" t="str">
        <f t="shared" si="1"/>
        <v>Moderado</v>
      </c>
      <c r="AD22" s="207">
        <f t="shared" si="9"/>
        <v>0.6</v>
      </c>
      <c r="AE22" s="354"/>
      <c r="AF22" s="354"/>
      <c r="AG22" s="357"/>
      <c r="AH22" s="351"/>
      <c r="AI22" s="351"/>
      <c r="AJ22" s="351"/>
      <c r="AK22" s="351"/>
      <c r="AL22" s="351"/>
      <c r="AM22" s="351"/>
      <c r="AN22" s="351"/>
    </row>
    <row r="23" spans="1:40" ht="75.75" customHeight="1" x14ac:dyDescent="0.25">
      <c r="A23" s="351"/>
      <c r="B23" s="357"/>
      <c r="C23" s="351"/>
      <c r="D23" s="360"/>
      <c r="E23" s="351"/>
      <c r="F23" s="351"/>
      <c r="G23" s="351"/>
      <c r="H23" s="351"/>
      <c r="I23" s="362"/>
      <c r="J23" s="363"/>
      <c r="K23" s="351"/>
      <c r="L23" s="352"/>
      <c r="M23" s="352"/>
      <c r="N23" s="351"/>
      <c r="O23" s="205">
        <v>4</v>
      </c>
      <c r="P23" s="227" t="s">
        <v>439</v>
      </c>
      <c r="Q23" s="205" t="str">
        <f t="shared" si="0"/>
        <v>Probabilidad</v>
      </c>
      <c r="R23" s="205" t="s">
        <v>52</v>
      </c>
      <c r="S23" s="205" t="s">
        <v>57</v>
      </c>
      <c r="T23" s="207">
        <f>VLOOKUP(R23&amp;S23,Hoja1!$Q$4:$R$9,2,0)</f>
        <v>0.45</v>
      </c>
      <c r="U23" s="205" t="s">
        <v>59</v>
      </c>
      <c r="V23" s="205" t="s">
        <v>62</v>
      </c>
      <c r="W23" s="205" t="s">
        <v>65</v>
      </c>
      <c r="X23" s="220">
        <f t="shared" si="7"/>
        <v>0.45</v>
      </c>
      <c r="Y23" s="207" t="str">
        <f>IF(Z23&lt;=20%,'Tabla probabilidad'!$B$5,IF(Z23&lt;=40%,'Tabla probabilidad'!$B$6,IF(Z23&lt;=60%,'Tabla probabilidad'!$B$7,IF(Z23&lt;=80%,'Tabla probabilidad'!$B$8,IF(Z23&lt;=100%,'Tabla probabilidad'!$B$9)))))</f>
        <v>Media</v>
      </c>
      <c r="Z23" s="243">
        <f t="shared" si="8"/>
        <v>0.55000000000000004</v>
      </c>
      <c r="AA23" s="354"/>
      <c r="AB23" s="354"/>
      <c r="AC23" s="207" t="str">
        <f t="shared" si="1"/>
        <v>Moderado</v>
      </c>
      <c r="AD23" s="207">
        <f t="shared" si="9"/>
        <v>0.6</v>
      </c>
      <c r="AE23" s="354"/>
      <c r="AF23" s="354"/>
      <c r="AG23" s="357"/>
      <c r="AH23" s="351"/>
      <c r="AI23" s="351"/>
      <c r="AJ23" s="351"/>
      <c r="AK23" s="351"/>
      <c r="AL23" s="351"/>
      <c r="AM23" s="351"/>
      <c r="AN23" s="351"/>
    </row>
    <row r="24" spans="1:40" ht="75" x14ac:dyDescent="0.25">
      <c r="A24" s="351"/>
      <c r="B24" s="358"/>
      <c r="C24" s="351"/>
      <c r="D24" s="361"/>
      <c r="E24" s="351"/>
      <c r="F24" s="351"/>
      <c r="G24" s="351"/>
      <c r="H24" s="351"/>
      <c r="I24" s="362"/>
      <c r="J24" s="363"/>
      <c r="K24" s="351"/>
      <c r="L24" s="352"/>
      <c r="M24" s="352"/>
      <c r="N24" s="351"/>
      <c r="O24" s="205">
        <v>5</v>
      </c>
      <c r="P24" s="241" t="s">
        <v>423</v>
      </c>
      <c r="Q24" s="205" t="str">
        <f t="shared" si="0"/>
        <v>Probabilidad</v>
      </c>
      <c r="R24" s="205" t="s">
        <v>52</v>
      </c>
      <c r="S24" s="205" t="s">
        <v>57</v>
      </c>
      <c r="T24" s="207">
        <f>VLOOKUP(R24&amp;S24,Hoja1!$Q$4:$R$9,2,0)</f>
        <v>0.45</v>
      </c>
      <c r="U24" s="205" t="s">
        <v>59</v>
      </c>
      <c r="V24" s="205" t="s">
        <v>62</v>
      </c>
      <c r="W24" s="205" t="s">
        <v>65</v>
      </c>
      <c r="X24" s="220">
        <f t="shared" si="7"/>
        <v>0.45</v>
      </c>
      <c r="Y24" s="207" t="str">
        <f>IF(Z24&lt;=20%,'Tabla probabilidad'!$B$5,IF(Z24&lt;=40%,'Tabla probabilidad'!$B$6,IF(Z24&lt;=60%,'Tabla probabilidad'!$B$7,IF(Z24&lt;=80%,'Tabla probabilidad'!$B$8,IF(Z24&lt;=100%,'Tabla probabilidad'!$B$9)))))</f>
        <v>Media</v>
      </c>
      <c r="Z24" s="243">
        <f t="shared" si="8"/>
        <v>0.55000000000000004</v>
      </c>
      <c r="AA24" s="355"/>
      <c r="AB24" s="355"/>
      <c r="AC24" s="207" t="str">
        <f t="shared" si="1"/>
        <v>Moderado</v>
      </c>
      <c r="AD24" s="207">
        <f t="shared" si="9"/>
        <v>0.6</v>
      </c>
      <c r="AE24" s="355"/>
      <c r="AF24" s="355"/>
      <c r="AG24" s="358"/>
      <c r="AH24" s="351"/>
      <c r="AI24" s="351"/>
      <c r="AJ24" s="351"/>
      <c r="AK24" s="351"/>
      <c r="AL24" s="351"/>
      <c r="AM24" s="351"/>
      <c r="AN24" s="351"/>
    </row>
    <row r="25" spans="1:40" ht="50.1" customHeight="1" x14ac:dyDescent="0.25">
      <c r="A25" s="356">
        <v>4</v>
      </c>
      <c r="B25" s="356" t="s">
        <v>586</v>
      </c>
      <c r="C25" s="351" t="s">
        <v>433</v>
      </c>
      <c r="D25" s="402" t="s">
        <v>494</v>
      </c>
      <c r="E25" s="356" t="s">
        <v>492</v>
      </c>
      <c r="F25" s="356" t="s">
        <v>493</v>
      </c>
      <c r="G25" s="351" t="s">
        <v>438</v>
      </c>
      <c r="H25" s="351">
        <v>10000</v>
      </c>
      <c r="I25" s="362" t="str">
        <f>IF(H25&lt;=2,'Tabla probabilidad'!$B$5,IF(H25&lt;=24,'Tabla probabilidad'!$B$6,IF(H25&lt;=500,'Tabla probabilidad'!$B$7,IF(H25&lt;=5000,'Tabla probabilidad'!$B$8,IF(H25&gt;5000,'Tabla probabilidad'!$B$9)))))</f>
        <v>Muy Alta</v>
      </c>
      <c r="J25" s="363">
        <f>IF(H25&lt;=2,'Tabla probabilidad'!$D$5,IF(H25&lt;=24,'Tabla probabilidad'!$D$6,IF(H25&lt;=500,'Tabla probabilidad'!$D$7,IF(H25&lt;=5000,'Tabla probabilidad'!$D$8,IF(H25&gt;5000,'Tabla probabilidad'!$D$9)))))</f>
        <v>1</v>
      </c>
      <c r="K25" s="351" t="s">
        <v>413</v>
      </c>
      <c r="L25" s="351" t="str">
        <f>IF(K25="El riesgo afecta la imagen de alguna área de la organización","Leve",IF(K25="El riesgo afecta la imagen de la entidad internamente, de conocimiento general, nivel interno, alta dirección, contratista y/o de provedores","Menor",IF(K25="El riesgo afecta la imagen de la entidad con algunos usuarios de relevancia frente al logro de los objetivos","Moderado",IF(K25="El riesgo afecta la imagen de de la entidad con efecto publicitario sostenido a nivel del sector justicia","Mayor",IF(K25="El riesgo afecta la imagen de la entidad a nivel nacional, con efecto publicitarios sostenible a nivel país","Catastrófico",IF(K25="Impacto que afecte la ejecución presupuestal en un valor ≥0,5%.","Leve",IF(K25="Impacto que afecte la ejecución presupuestal en un valor ≥1%.","Menor",IF(K25="Impacto que afecte la ejecución presupuestal en un valor ≥5%.","Moderado",IF(K25="Impacto que afecte la ejecución presupuestal en un valor ≥20%.","Mayor",IF(K25="Impacto que afecte la ejecución presupuestal en un valor ≥50%.","Catastrófico",IF(K25="Incumplimiento máximo del 5% de la meta planeada","Leve",IF(K25="Incumplimiento máximo del 15% de la meta planeada","Menor",IF(K25="Incumplimiento máximo del 20% de la meta planeada","Moderado",IF(K25="Incumplimiento máximo del 50% de la meta planeada","Mayor",IF(K25="Incumplimiento máximo del 80% de la meta planeada","Catastrófico",IF(K25="Cualquier afectación a la violacion de los derechos de los ciudadanos se considera con consecuencias altas","Mayor",IF(K25="Cualquier afectación a la violacion de los derechos de los ciudadanos se considera con consecuencias desastrosas","Catastrófico",IF(K25="Afecta la Prestación del Servicio de Administración de Justicia en 5%","Leve",IF(K25="Afecta la Prestación del Servicio de Administración de Justicia en 10%","Menor",IF(K25="Afecta la Prestación del Servicio de Administración de Justicia en 15%","Moderado",IF(K25="Afecta la Prestación del Servicio de Administración de Justicia en 20%","Mayor",IF(K25="Afecta la Prestación del Servicio de Administración de Justicia en más del 50%","Catastrófico",IF(K25="Cualquier acto indebido de los servidores judiciales genera altas consecuencias para la entidad","Mayor",IF(K25="Cualquier acto indebido de los servidores judiciales genera consecuencias desastrosas para la entidad","Catastrófico",IF(K25="Si el hecho llegara a presentarse, tendría consecuencias o efectos mínimos sobre la entidad","Leve",IF(K25="Si el hecho llegara a presentarse, tendría bajo impacto o efecto sobre la entidad","Menor",IF(K25="Si el hecho llegara a presentarse, tendría medianas consecuencias o efectos sobre la entidad","Moderado",IF(K25="Si el hecho llegara a presentarse, tendría altas consecuencias o efectos sobre la entidad","Mayor",IF(K25="Si el hecho llegara a presentarse, tendría desastrosas consecuencias o efectos sobre la entidad","Catastrófico")))))))))))))))))))))))))))))</f>
        <v>Moderado</v>
      </c>
      <c r="M25" s="351" t="str">
        <f>IF(K25="El riesgo afecta la imagen de alguna área de la organización","20%",IF(K25="El riesgo afecta la imagen de la entidad internamente, de conocimiento general, nivel interno, alta dirección, contratista y/o de provedores","40%",IF(K25="El riesgo afecta la imagen de la entidad con algunos usuarios de relevancia frente al logro de los objetivos","60%",IF(K25="El riesgo afecta la imagen de de la entidad con efecto publicitario sostenido a nivel del sector justicia","80%",IF(K25="El riesgo afecta la imagen de la entidad a nivel nacional, con efecto publicitarios sostenible a nivel país","100%",IF(K25="Impacto que afecte la ejecución presupuestal en un valor ≥0,5%.","20%",IF(K25="Impacto que afecte la ejecución presupuestal en un valor ≥1%.","40%",IF(K25="Impacto que afecte la ejecución presupuestal en un valor ≥5%.","60%",IF(K25="Impacto que afecte la ejecución presupuestal en un valor ≥20%.","80%",IF(K25="Impacto que afecte la ejecución presupuestal en un valor ≥50%.","100%",IF(K25="Incumplimiento máximo del 5% de la meta planeada","20%",IF(K25="Incumplimiento máximo del 15% de la meta planeada","40%",IF(K25="Incumplimiento máximo del 20% de la meta planeada","60%",IF(K25="Incumplimiento máximo del 50% de la meta planeada","80%",IF(K25="Incumplimiento máximo del 80% de la meta planeada","100%",IF(K25="Cualquier afectación a la violacion de los derechos de los ciudadanos se considera con consecuencias altas","80%",IF(K25="Cualquier afectación a la violacion de los derechos de los ciudadanos se considera con consecuencias desastrosas","100%",IF(K25="Afecta la Prestación del Servicio de Administración de Justicia en 5%","20%",IF(K25="Afecta la Prestación del Servicio de Administración de Justicia en 10%","40%",IF(K25="Afecta la Prestación del Servicio de Administración de Justicia en 15%","60%",IF(K25="Afecta la Prestación del Servicio de Administración de Justicia en 20%","80%",IF(K25="Afecta la Prestación del Servicio de Administración de Justicia en más del 50%","100%",IF(K25="Cualquier acto indebido de los servidores judiciales genera altas consecuencias para la entidad","80%",IF(K25="Cualquier acto indebido de los servidores judiciales genera consecuencias desastrosas para la entidad","100%",IF(K25="Si el hecho llegara a presentarse, tendría consecuencias o efectos mínimos sobre la entidad","20%",IF(K25="Si el hecho llegara a presentarse, tendría bajo impacto o efecto sobre la entidad","40%",IF(K25="Si el hecho llegara a presentarse, tendría medianas consecuencias o efectos sobre la entidad","60%",IF(K25="Si el hecho llegara a presentarse, tendría altas consecuencias o efectos sobre la entidad","80%",IF(K25="Si el hecho llegara a presentarse, tendría desastrosas consecuencias o efectos sobre la entidad","100%")))))))))))))))))))))))))))))</f>
        <v>60%</v>
      </c>
      <c r="N25" s="351" t="str">
        <f>VLOOKUP((I25&amp;L25),Hoja1!$B$4:$C$28,2,0)</f>
        <v xml:space="preserve">Alto </v>
      </c>
      <c r="O25" s="242">
        <v>1</v>
      </c>
      <c r="P25" s="227" t="s">
        <v>497</v>
      </c>
      <c r="Q25" s="242" t="str">
        <f t="shared" si="0"/>
        <v>Probabilidad</v>
      </c>
      <c r="R25" s="242" t="s">
        <v>52</v>
      </c>
      <c r="S25" s="242" t="s">
        <v>57</v>
      </c>
      <c r="T25" s="243">
        <f>VLOOKUP(R25&amp;S25,Hoja1!$Q$4:$R$9,2,0)</f>
        <v>0.45</v>
      </c>
      <c r="U25" s="242" t="s">
        <v>59</v>
      </c>
      <c r="V25" s="242" t="s">
        <v>62</v>
      </c>
      <c r="W25" s="242" t="s">
        <v>65</v>
      </c>
      <c r="X25" s="243">
        <f>IF(Q25="Probabilidad",($J$25*T25),IF(Q25="Impacto"," "))</f>
        <v>0.45</v>
      </c>
      <c r="Y25" s="243" t="str">
        <f>IF(Z25&lt;=20%,'Tabla probabilidad'!$B$5,IF(Z25&lt;=40%,'Tabla probabilidad'!$B$6,IF(Z25&lt;=60%,'Tabla probabilidad'!$B$7,IF(Z25&lt;=80%,'Tabla probabilidad'!$B$8,IF(Z25&lt;=100%,'Tabla probabilidad'!$B$9)))))</f>
        <v>Media</v>
      </c>
      <c r="Z25" s="243">
        <f>IF(R25="Preventivo",($J$25-($J$25*T25)),IF(R25="Detectivo",($J$25-($J$25*T25)),IF(R25="Correctivo",($J$25))))</f>
        <v>0.55000000000000004</v>
      </c>
      <c r="AA25" s="353" t="str">
        <f>IF(AB25&lt;=20%,'Tabla probabilidad'!$B$5,IF(AB25&lt;=40%,'Tabla probabilidad'!$B$6,IF(AB25&lt;=60%,'Tabla probabilidad'!$B$7,IF(AB25&lt;=80%,'Tabla probabilidad'!$B$8,IF(AB25&lt;=100%,'Tabla probabilidad'!$B$9)))))</f>
        <v>Media</v>
      </c>
      <c r="AB25" s="353">
        <f>AVERAGE(Z25:Z29)</f>
        <v>0.55000000000000004</v>
      </c>
      <c r="AC25" s="243" t="str">
        <f t="shared" si="1"/>
        <v>Moderado</v>
      </c>
      <c r="AD25" s="243">
        <f>IF(Q25="Probabilidad",(($M$25-0)),IF(Q25="Impacto",($M$25-($M$25*T25))))</f>
        <v>0.6</v>
      </c>
      <c r="AE25" s="353" t="str">
        <f>IF(AF25&lt;=20%,"Leve",IF(AF25&lt;=40%,"Menor",IF(AF25&lt;=60%,"Moderado",IF(AF25&lt;=80%,"Mayor",IF(AF25&lt;=100%,"Catastrófico")))))</f>
        <v>Moderado</v>
      </c>
      <c r="AF25" s="353">
        <f>AVERAGE(AD25:AD29)</f>
        <v>0.6</v>
      </c>
      <c r="AG25" s="356" t="str">
        <f>VLOOKUP(AA25&amp;AE25,Hoja1!$B$4:$C$28,2,0)</f>
        <v>Moderado</v>
      </c>
      <c r="AH25" s="351" t="s">
        <v>406</v>
      </c>
      <c r="AI25" s="351"/>
      <c r="AJ25" s="351"/>
      <c r="AK25" s="351"/>
      <c r="AL25" s="351"/>
      <c r="AM25" s="351"/>
      <c r="AN25" s="351"/>
    </row>
    <row r="26" spans="1:40" ht="62.25" customHeight="1" x14ac:dyDescent="0.25">
      <c r="A26" s="357"/>
      <c r="B26" s="357"/>
      <c r="C26" s="351"/>
      <c r="D26" s="402"/>
      <c r="E26" s="357"/>
      <c r="F26" s="357"/>
      <c r="G26" s="351"/>
      <c r="H26" s="351"/>
      <c r="I26" s="362"/>
      <c r="J26" s="363"/>
      <c r="K26" s="351"/>
      <c r="L26" s="352"/>
      <c r="M26" s="352"/>
      <c r="N26" s="351"/>
      <c r="O26" s="242">
        <v>2</v>
      </c>
      <c r="P26" s="227" t="s">
        <v>496</v>
      </c>
      <c r="Q26" s="242" t="str">
        <f t="shared" si="0"/>
        <v>Probabilidad</v>
      </c>
      <c r="R26" s="242" t="s">
        <v>52</v>
      </c>
      <c r="S26" s="242" t="s">
        <v>57</v>
      </c>
      <c r="T26" s="243">
        <f>VLOOKUP(R26&amp;S26,Hoja1!$Q$4:$R$9,2,0)</f>
        <v>0.45</v>
      </c>
      <c r="U26" s="242" t="s">
        <v>59</v>
      </c>
      <c r="V26" s="242" t="s">
        <v>62</v>
      </c>
      <c r="W26" s="242" t="s">
        <v>65</v>
      </c>
      <c r="X26" s="243">
        <f t="shared" ref="X26:X29" si="10">IF(Q26="Probabilidad",($J$25*T26),IF(Q26="Impacto"," "))</f>
        <v>0.45</v>
      </c>
      <c r="Y26" s="243" t="str">
        <f>IF(Z26&lt;=20%,'Tabla probabilidad'!$B$5,IF(Z26&lt;=40%,'Tabla probabilidad'!$B$6,IF(Z26&lt;=60%,'Tabla probabilidad'!$B$7,IF(Z26&lt;=80%,'Tabla probabilidad'!$B$8,IF(Z26&lt;=100%,'Tabla probabilidad'!$B$9)))))</f>
        <v>Media</v>
      </c>
      <c r="Z26" s="243">
        <f t="shared" ref="Z26:Z29" si="11">IF(R26="Preventivo",($J$25-($J$25*T26)),IF(R26="Detectivo",($J$25-($J$25*T26)),IF(R26="Correctivo",($J$25))))</f>
        <v>0.55000000000000004</v>
      </c>
      <c r="AA26" s="354"/>
      <c r="AB26" s="354"/>
      <c r="AC26" s="243" t="str">
        <f t="shared" si="1"/>
        <v>Moderado</v>
      </c>
      <c r="AD26" s="243">
        <f t="shared" ref="AD26:AD29" si="12">IF(Q26="Probabilidad",(($M$25-0)),IF(Q26="Impacto",($M$25-($M$25*T26))))</f>
        <v>0.6</v>
      </c>
      <c r="AE26" s="354"/>
      <c r="AF26" s="354"/>
      <c r="AG26" s="357"/>
      <c r="AH26" s="351"/>
      <c r="AI26" s="351"/>
      <c r="AJ26" s="351"/>
      <c r="AK26" s="351"/>
      <c r="AL26" s="351"/>
      <c r="AM26" s="351"/>
      <c r="AN26" s="351"/>
    </row>
    <row r="27" spans="1:40" ht="61.5" customHeight="1" x14ac:dyDescent="0.25">
      <c r="A27" s="357"/>
      <c r="B27" s="357"/>
      <c r="C27" s="351"/>
      <c r="D27" s="402"/>
      <c r="E27" s="357"/>
      <c r="F27" s="357"/>
      <c r="G27" s="351"/>
      <c r="H27" s="351"/>
      <c r="I27" s="362"/>
      <c r="J27" s="363"/>
      <c r="K27" s="351"/>
      <c r="L27" s="352"/>
      <c r="M27" s="352"/>
      <c r="N27" s="351"/>
      <c r="O27" s="242">
        <v>3</v>
      </c>
      <c r="P27" s="227" t="s">
        <v>498</v>
      </c>
      <c r="Q27" s="242" t="str">
        <f t="shared" si="0"/>
        <v>Probabilidad</v>
      </c>
      <c r="R27" s="242" t="s">
        <v>52</v>
      </c>
      <c r="S27" s="242" t="s">
        <v>57</v>
      </c>
      <c r="T27" s="243">
        <f>VLOOKUP(R27&amp;S27,Hoja1!$Q$4:$R$9,2,0)</f>
        <v>0.45</v>
      </c>
      <c r="U27" s="242" t="s">
        <v>60</v>
      </c>
      <c r="V27" s="242" t="s">
        <v>62</v>
      </c>
      <c r="W27" s="242" t="s">
        <v>66</v>
      </c>
      <c r="X27" s="243">
        <f t="shared" si="10"/>
        <v>0.45</v>
      </c>
      <c r="Y27" s="243" t="str">
        <f>IF(Z27&lt;=20%,'Tabla probabilidad'!$B$5,IF(Z27&lt;=40%,'Tabla probabilidad'!$B$6,IF(Z27&lt;=60%,'Tabla probabilidad'!$B$7,IF(Z27&lt;=80%,'Tabla probabilidad'!$B$8,IF(Z27&lt;=100%,'Tabla probabilidad'!$B$9)))))</f>
        <v>Media</v>
      </c>
      <c r="Z27" s="243">
        <f t="shared" si="11"/>
        <v>0.55000000000000004</v>
      </c>
      <c r="AA27" s="354"/>
      <c r="AB27" s="354"/>
      <c r="AC27" s="243" t="str">
        <f t="shared" si="1"/>
        <v>Moderado</v>
      </c>
      <c r="AD27" s="243">
        <f t="shared" si="12"/>
        <v>0.6</v>
      </c>
      <c r="AE27" s="354"/>
      <c r="AF27" s="354"/>
      <c r="AG27" s="357"/>
      <c r="AH27" s="351"/>
      <c r="AI27" s="351"/>
      <c r="AJ27" s="351"/>
      <c r="AK27" s="351"/>
      <c r="AL27" s="351"/>
      <c r="AM27" s="351"/>
      <c r="AN27" s="351"/>
    </row>
    <row r="28" spans="1:40" ht="73.5" customHeight="1" x14ac:dyDescent="0.25">
      <c r="A28" s="357"/>
      <c r="B28" s="357"/>
      <c r="C28" s="351"/>
      <c r="D28" s="402"/>
      <c r="E28" s="357"/>
      <c r="F28" s="357"/>
      <c r="G28" s="351"/>
      <c r="H28" s="351"/>
      <c r="I28" s="362"/>
      <c r="J28" s="363"/>
      <c r="K28" s="351"/>
      <c r="L28" s="352"/>
      <c r="M28" s="352"/>
      <c r="N28" s="351"/>
      <c r="O28" s="242">
        <v>4</v>
      </c>
      <c r="P28" s="227" t="s">
        <v>499</v>
      </c>
      <c r="Q28" s="242" t="str">
        <f t="shared" si="0"/>
        <v>Probabilidad</v>
      </c>
      <c r="R28" s="242" t="s">
        <v>52</v>
      </c>
      <c r="S28" s="242" t="s">
        <v>57</v>
      </c>
      <c r="T28" s="243">
        <f>VLOOKUP(R28&amp;S28,Hoja1!$Q$4:$R$9,2,0)</f>
        <v>0.45</v>
      </c>
      <c r="U28" s="242" t="s">
        <v>60</v>
      </c>
      <c r="V28" s="242" t="s">
        <v>62</v>
      </c>
      <c r="W28" s="242" t="s">
        <v>65</v>
      </c>
      <c r="X28" s="243">
        <f t="shared" si="10"/>
        <v>0.45</v>
      </c>
      <c r="Y28" s="243" t="str">
        <f>IF(Z28&lt;=20%,'Tabla probabilidad'!$B$5,IF(Z28&lt;=40%,'Tabla probabilidad'!$B$6,IF(Z28&lt;=60%,'Tabla probabilidad'!$B$7,IF(Z28&lt;=80%,'Tabla probabilidad'!$B$8,IF(Z28&lt;=100%,'Tabla probabilidad'!$B$9)))))</f>
        <v>Media</v>
      </c>
      <c r="Z28" s="243">
        <f t="shared" si="11"/>
        <v>0.55000000000000004</v>
      </c>
      <c r="AA28" s="354"/>
      <c r="AB28" s="354"/>
      <c r="AC28" s="243" t="str">
        <f t="shared" si="1"/>
        <v>Moderado</v>
      </c>
      <c r="AD28" s="243">
        <f t="shared" si="12"/>
        <v>0.6</v>
      </c>
      <c r="AE28" s="354"/>
      <c r="AF28" s="354"/>
      <c r="AG28" s="357"/>
      <c r="AH28" s="351"/>
      <c r="AI28" s="351"/>
      <c r="AJ28" s="351"/>
      <c r="AK28" s="351"/>
      <c r="AL28" s="351"/>
      <c r="AM28" s="351"/>
      <c r="AN28" s="351"/>
    </row>
    <row r="29" spans="1:40" ht="108" customHeight="1" x14ac:dyDescent="0.25">
      <c r="A29" s="358"/>
      <c r="B29" s="358"/>
      <c r="C29" s="351"/>
      <c r="D29" s="402"/>
      <c r="E29" s="358"/>
      <c r="F29" s="358"/>
      <c r="G29" s="351"/>
      <c r="H29" s="351"/>
      <c r="I29" s="362"/>
      <c r="J29" s="363"/>
      <c r="K29" s="351"/>
      <c r="L29" s="352"/>
      <c r="M29" s="352"/>
      <c r="N29" s="351"/>
      <c r="O29" s="242">
        <v>5</v>
      </c>
      <c r="P29" s="227" t="s">
        <v>495</v>
      </c>
      <c r="Q29" s="242" t="str">
        <f t="shared" si="0"/>
        <v>Probabilidad</v>
      </c>
      <c r="R29" s="242" t="s">
        <v>52</v>
      </c>
      <c r="S29" s="242" t="s">
        <v>57</v>
      </c>
      <c r="T29" s="243">
        <f>VLOOKUP(R29&amp;S29,Hoja1!$Q$4:$R$9,2,0)</f>
        <v>0.45</v>
      </c>
      <c r="U29" s="242" t="s">
        <v>59</v>
      </c>
      <c r="V29" s="242" t="s">
        <v>62</v>
      </c>
      <c r="W29" s="242" t="s">
        <v>65</v>
      </c>
      <c r="X29" s="243">
        <f t="shared" si="10"/>
        <v>0.45</v>
      </c>
      <c r="Y29" s="243" t="str">
        <f>IF(Z29&lt;=20%,'Tabla probabilidad'!$B$5,IF(Z29&lt;=40%,'Tabla probabilidad'!$B$6,IF(Z29&lt;=60%,'Tabla probabilidad'!$B$7,IF(Z29&lt;=80%,'Tabla probabilidad'!$B$8,IF(Z29&lt;=100%,'Tabla probabilidad'!$B$9)))))</f>
        <v>Media</v>
      </c>
      <c r="Z29" s="243">
        <f t="shared" si="11"/>
        <v>0.55000000000000004</v>
      </c>
      <c r="AA29" s="355"/>
      <c r="AB29" s="355"/>
      <c r="AC29" s="243" t="str">
        <f t="shared" si="1"/>
        <v>Moderado</v>
      </c>
      <c r="AD29" s="243">
        <f t="shared" si="12"/>
        <v>0.6</v>
      </c>
      <c r="AE29" s="355"/>
      <c r="AF29" s="355"/>
      <c r="AG29" s="358"/>
      <c r="AH29" s="351"/>
      <c r="AI29" s="351"/>
      <c r="AJ29" s="351"/>
      <c r="AK29" s="351"/>
      <c r="AL29" s="351"/>
      <c r="AM29" s="351"/>
      <c r="AN29" s="351"/>
    </row>
    <row r="30" spans="1:40" ht="60" x14ac:dyDescent="0.25">
      <c r="A30" s="356">
        <v>5</v>
      </c>
      <c r="B30" s="356" t="s">
        <v>580</v>
      </c>
      <c r="C30" s="351" t="s">
        <v>433</v>
      </c>
      <c r="D30" s="402" t="s">
        <v>502</v>
      </c>
      <c r="E30" s="356" t="s">
        <v>500</v>
      </c>
      <c r="F30" s="356" t="s">
        <v>501</v>
      </c>
      <c r="G30" s="351" t="s">
        <v>41</v>
      </c>
      <c r="H30" s="351">
        <v>10000</v>
      </c>
      <c r="I30" s="362" t="str">
        <f>IF(H30&lt;=2,'Tabla probabilidad'!$B$5,IF(H30&lt;=24,'Tabla probabilidad'!$B$6,IF(H30&lt;=500,'Tabla probabilidad'!$B$7,IF(H30&lt;=5000,'Tabla probabilidad'!$B$8,IF(H30&gt;5000,'Tabla probabilidad'!$B$9)))))</f>
        <v>Muy Alta</v>
      </c>
      <c r="J30" s="363">
        <f>IF(H30&lt;=2,'Tabla probabilidad'!$D$5,IF(H30&lt;=24,'Tabla probabilidad'!$D$6,IF(H30&lt;=500,'Tabla probabilidad'!$D$7,IF(H30&lt;=5000,'Tabla probabilidad'!$D$8,IF(H30&gt;5000,'Tabla probabilidad'!$D$9)))))</f>
        <v>1</v>
      </c>
      <c r="K30" s="351" t="s">
        <v>413</v>
      </c>
      <c r="L30" s="351" t="str">
        <f>IF(K30="El riesgo afecta la imagen de alguna área de la organización","Leve",IF(K30="El riesgo afecta la imagen de la entidad internamente, de conocimiento general, nivel interno, alta dirección, contratista y/o de provedores","Menor",IF(K30="El riesgo afecta la imagen de la entidad con algunos usuarios de relevancia frente al logro de los objetivos","Moderado",IF(K30="El riesgo afecta la imagen de de la entidad con efecto publicitario sostenido a nivel del sector justicia","Mayor",IF(K30="El riesgo afecta la imagen de la entidad a nivel nacional, con efecto publicitarios sostenible a nivel país","Catastrófico",IF(K30="Impacto que afecte la ejecución presupuestal en un valor ≥0,5%.","Leve",IF(K30="Impacto que afecte la ejecución presupuestal en un valor ≥1%.","Menor",IF(K30="Impacto que afecte la ejecución presupuestal en un valor ≥5%.","Moderado",IF(K30="Impacto que afecte la ejecución presupuestal en un valor ≥20%.","Mayor",IF(K30="Impacto que afecte la ejecución presupuestal en un valor ≥50%.","Catastrófico",IF(K30="Incumplimiento máximo del 5% de la meta planeada","Leve",IF(K30="Incumplimiento máximo del 15% de la meta planeada","Menor",IF(K30="Incumplimiento máximo del 20% de la meta planeada","Moderado",IF(K30="Incumplimiento máximo del 50% de la meta planeada","Mayor",IF(K30="Incumplimiento máximo del 80% de la meta planeada","Catastrófico",IF(K30="Cualquier afectación a la violacion de los derechos de los ciudadanos se considera con consecuencias altas","Mayor",IF(K30="Cualquier afectación a la violacion de los derechos de los ciudadanos se considera con consecuencias desastrosas","Catastrófico",IF(K30="Afecta la Prestación del Servicio de Administración de Justicia en 5%","Leve",IF(K30="Afecta la Prestación del Servicio de Administración de Justicia en 10%","Menor",IF(K30="Afecta la Prestación del Servicio de Administración de Justicia en 15%","Moderado",IF(K30="Afecta la Prestación del Servicio de Administración de Justicia en 20%","Mayor",IF(K30="Afecta la Prestación del Servicio de Administración de Justicia en más del 50%","Catastrófico",IF(K30="Cualquier acto indebido de los servidores judiciales genera altas consecuencias para la entidad","Mayor",IF(K30="Cualquier acto indebido de los servidores judiciales genera consecuencias desastrosas para la entidad","Catastrófico",IF(K30="Si el hecho llegara a presentarse, tendría consecuencias o efectos mínimos sobre la entidad","Leve",IF(K30="Si el hecho llegara a presentarse, tendría bajo impacto o efecto sobre la entidad","Menor",IF(K30="Si el hecho llegara a presentarse, tendría medianas consecuencias o efectos sobre la entidad","Moderado",IF(K30="Si el hecho llegara a presentarse, tendría altas consecuencias o efectos sobre la entidad","Mayor",IF(K30="Si el hecho llegara a presentarse, tendría desastrosas consecuencias o efectos sobre la entidad","Catastrófico")))))))))))))))))))))))))))))</f>
        <v>Moderado</v>
      </c>
      <c r="M30" s="351" t="str">
        <f>IF(K30="El riesgo afecta la imagen de alguna área de la organización","20%",IF(K30="El riesgo afecta la imagen de la entidad internamente, de conocimiento general, nivel interno, alta dirección, contratista y/o de provedores","40%",IF(K30="El riesgo afecta la imagen de la entidad con algunos usuarios de relevancia frente al logro de los objetivos","60%",IF(K30="El riesgo afecta la imagen de de la entidad con efecto publicitario sostenido a nivel del sector justicia","80%",IF(K30="El riesgo afecta la imagen de la entidad a nivel nacional, con efecto publicitarios sostenible a nivel país","100%",IF(K30="Impacto que afecte la ejecución presupuestal en un valor ≥0,5%.","20%",IF(K30="Impacto que afecte la ejecución presupuestal en un valor ≥1%.","40%",IF(K30="Impacto que afecte la ejecución presupuestal en un valor ≥5%.","60%",IF(K30="Impacto que afecte la ejecución presupuestal en un valor ≥20%.","80%",IF(K30="Impacto que afecte la ejecución presupuestal en un valor ≥50%.","100%",IF(K30="Incumplimiento máximo del 5% de la meta planeada","20%",IF(K30="Incumplimiento máximo del 15% de la meta planeada","40%",IF(K30="Incumplimiento máximo del 20% de la meta planeada","60%",IF(K30="Incumplimiento máximo del 50% de la meta planeada","80%",IF(K30="Incumplimiento máximo del 80% de la meta planeada","100%",IF(K30="Cualquier afectación a la violacion de los derechos de los ciudadanos se considera con consecuencias altas","80%",IF(K30="Cualquier afectación a la violacion de los derechos de los ciudadanos se considera con consecuencias desastrosas","100%",IF(K30="Afecta la Prestación del Servicio de Administración de Justicia en 5%","20%",IF(K30="Afecta la Prestación del Servicio de Administración de Justicia en 10%","40%",IF(K30="Afecta la Prestación del Servicio de Administración de Justicia en 15%","60%",IF(K30="Afecta la Prestación del Servicio de Administración de Justicia en 20%","80%",IF(K30="Afecta la Prestación del Servicio de Administración de Justicia en más del 50%","100%",IF(K30="Cualquier acto indebido de los servidores judiciales genera altas consecuencias para la entidad","80%",IF(K30="Cualquier acto indebido de los servidores judiciales genera consecuencias desastrosas para la entidad","100%",IF(K30="Si el hecho llegara a presentarse, tendría consecuencias o efectos mínimos sobre la entidad","20%",IF(K30="Si el hecho llegara a presentarse, tendría bajo impacto o efecto sobre la entidad","40%",IF(K30="Si el hecho llegara a presentarse, tendría medianas consecuencias o efectos sobre la entidad","60%",IF(K30="Si el hecho llegara a presentarse, tendría altas consecuencias o efectos sobre la entidad","80%",IF(K30="Si el hecho llegara a presentarse, tendría desastrosas consecuencias o efectos sobre la entidad","100%")))))))))))))))))))))))))))))</f>
        <v>60%</v>
      </c>
      <c r="N30" s="351" t="str">
        <f>VLOOKUP((I30&amp;L30),Hoja1!$B$4:$C$28,2,0)</f>
        <v xml:space="preserve">Alto </v>
      </c>
      <c r="O30" s="242">
        <v>1</v>
      </c>
      <c r="P30" s="227" t="s">
        <v>503</v>
      </c>
      <c r="Q30" s="242" t="str">
        <f t="shared" ref="Q30:Q34" si="13">IF(R30="Preventivo","Probabilidad",IF(R30="Detectivo","Probabilidad", IF(R30="Correctivo","Impacto")))</f>
        <v>Probabilidad</v>
      </c>
      <c r="R30" s="242" t="s">
        <v>52</v>
      </c>
      <c r="S30" s="242" t="s">
        <v>57</v>
      </c>
      <c r="T30" s="243">
        <f>VLOOKUP(R30&amp;S30,Hoja1!$Q$4:$R$9,2,0)</f>
        <v>0.45</v>
      </c>
      <c r="U30" s="242" t="s">
        <v>59</v>
      </c>
      <c r="V30" s="242" t="s">
        <v>62</v>
      </c>
      <c r="W30" s="242" t="s">
        <v>65</v>
      </c>
      <c r="X30" s="243">
        <f>IF(Q30="Probabilidad",($J$30*T30),IF(Q30="Impacto"," "))</f>
        <v>0.45</v>
      </c>
      <c r="Y30" s="243" t="str">
        <f>IF(Z30&lt;=20%,'Tabla probabilidad'!$B$5,IF(Z30&lt;=40%,'Tabla probabilidad'!$B$6,IF(Z30&lt;=60%,'Tabla probabilidad'!$B$7,IF(Z30&lt;=80%,'Tabla probabilidad'!$B$8,IF(Z30&lt;=100%,'Tabla probabilidad'!$B$9)))))</f>
        <v>Media</v>
      </c>
      <c r="Z30" s="243">
        <f>IF(R30="Preventivo",($J$30-($J$30*T30)),IF(R30="Detectivo",($J$30-($J$30*T30)),IF(R30="Correctivo",($J$30))))</f>
        <v>0.55000000000000004</v>
      </c>
      <c r="AA30" s="353" t="str">
        <f>IF(AB30&lt;=20%,'Tabla probabilidad'!$B$5,IF(AB30&lt;=40%,'Tabla probabilidad'!$B$6,IF(AB30&lt;=60%,'Tabla probabilidad'!$B$7,IF(AB30&lt;=80%,'Tabla probabilidad'!$B$8,IF(AB30&lt;=100%,'Tabla probabilidad'!$B$9)))))</f>
        <v>Media</v>
      </c>
      <c r="AB30" s="353">
        <f>AVERAGE(Z30:Z34)</f>
        <v>0.55000000000000004</v>
      </c>
      <c r="AC30" s="243" t="str">
        <f t="shared" ref="AC30:AC34" si="14">IF(AD30&lt;=20%,"Leve",IF(AD30&lt;=40%,"Menor",IF(AD30&lt;=60%,"Moderado",IF(AD30&lt;=80%,"Mayor",IF(AD30&lt;=100%,"Catastrófico")))))</f>
        <v>Moderado</v>
      </c>
      <c r="AD30" s="243">
        <f>IF(Q30="Probabilidad",(($M$30-0)),IF(Q30="Impacto",($M$30-($M$30*T30))))</f>
        <v>0.6</v>
      </c>
      <c r="AE30" s="353" t="str">
        <f>IF(AF30&lt;=20%,"Leve",IF(AF30&lt;=40%,"Menor",IF(AF30&lt;=60%,"Moderado",IF(AF30&lt;=80%,"Mayor",IF(AF30&lt;=100%,"Catastrófico")))))</f>
        <v>Moderado</v>
      </c>
      <c r="AF30" s="353">
        <f>AVERAGE(AD30:AD34)</f>
        <v>0.6</v>
      </c>
      <c r="AG30" s="356" t="str">
        <f>VLOOKUP(AA30&amp;AE30,Hoja1!$B$4:$C$28,2,0)</f>
        <v>Moderado</v>
      </c>
      <c r="AH30" s="351" t="s">
        <v>406</v>
      </c>
      <c r="AI30" s="351"/>
      <c r="AJ30" s="351"/>
      <c r="AK30" s="351"/>
      <c r="AL30" s="351"/>
      <c r="AM30" s="351"/>
      <c r="AN30" s="351"/>
    </row>
    <row r="31" spans="1:40" ht="75" x14ac:dyDescent="0.25">
      <c r="A31" s="357"/>
      <c r="B31" s="357"/>
      <c r="C31" s="351"/>
      <c r="D31" s="402"/>
      <c r="E31" s="357"/>
      <c r="F31" s="357"/>
      <c r="G31" s="351"/>
      <c r="H31" s="351"/>
      <c r="I31" s="362"/>
      <c r="J31" s="363"/>
      <c r="K31" s="351"/>
      <c r="L31" s="352"/>
      <c r="M31" s="352"/>
      <c r="N31" s="351"/>
      <c r="O31" s="242">
        <v>2</v>
      </c>
      <c r="P31" s="245" t="s">
        <v>504</v>
      </c>
      <c r="Q31" s="242" t="str">
        <f t="shared" si="13"/>
        <v>Probabilidad</v>
      </c>
      <c r="R31" s="242" t="s">
        <v>52</v>
      </c>
      <c r="S31" s="242" t="s">
        <v>57</v>
      </c>
      <c r="T31" s="243">
        <f>VLOOKUP(R31&amp;S31,Hoja1!$Q$4:$R$9,2,0)</f>
        <v>0.45</v>
      </c>
      <c r="U31" s="242" t="s">
        <v>59</v>
      </c>
      <c r="V31" s="242" t="s">
        <v>62</v>
      </c>
      <c r="W31" s="242" t="s">
        <v>65</v>
      </c>
      <c r="X31" s="243">
        <f t="shared" ref="X31:X34" si="15">IF(Q31="Probabilidad",($J$30*T31),IF(Q31="Impacto"," "))</f>
        <v>0.45</v>
      </c>
      <c r="Y31" s="243" t="str">
        <f>IF(Z31&lt;=20%,'Tabla probabilidad'!$B$5,IF(Z31&lt;=40%,'Tabla probabilidad'!$B$6,IF(Z31&lt;=60%,'Tabla probabilidad'!$B$7,IF(Z31&lt;=80%,'Tabla probabilidad'!$B$8,IF(Z31&lt;=100%,'Tabla probabilidad'!$B$9)))))</f>
        <v>Media</v>
      </c>
      <c r="Z31" s="243">
        <f t="shared" ref="Z31:Z34" si="16">IF(R31="Preventivo",($J$30-($J$30*T31)),IF(R31="Detectivo",($J$30-($J$30*T31)),IF(R31="Correctivo",($J$30))))</f>
        <v>0.55000000000000004</v>
      </c>
      <c r="AA31" s="354"/>
      <c r="AB31" s="354"/>
      <c r="AC31" s="243" t="str">
        <f t="shared" si="14"/>
        <v>Moderado</v>
      </c>
      <c r="AD31" s="243">
        <f t="shared" ref="AD31:AD34" si="17">IF(Q31="Probabilidad",(($M$30-0)),IF(Q31="Impacto",($M$30-($M$30*T31))))</f>
        <v>0.6</v>
      </c>
      <c r="AE31" s="354"/>
      <c r="AF31" s="354"/>
      <c r="AG31" s="357"/>
      <c r="AH31" s="351"/>
      <c r="AI31" s="351"/>
      <c r="AJ31" s="351"/>
      <c r="AK31" s="351"/>
      <c r="AL31" s="351"/>
      <c r="AM31" s="351"/>
      <c r="AN31" s="351"/>
    </row>
    <row r="32" spans="1:40" ht="75" x14ac:dyDescent="0.25">
      <c r="A32" s="357"/>
      <c r="B32" s="357"/>
      <c r="C32" s="351"/>
      <c r="D32" s="402"/>
      <c r="E32" s="357"/>
      <c r="F32" s="357"/>
      <c r="G32" s="351"/>
      <c r="H32" s="351"/>
      <c r="I32" s="362"/>
      <c r="J32" s="363"/>
      <c r="K32" s="351"/>
      <c r="L32" s="352"/>
      <c r="M32" s="352"/>
      <c r="N32" s="351"/>
      <c r="O32" s="242">
        <v>3</v>
      </c>
      <c r="P32" s="227" t="s">
        <v>505</v>
      </c>
      <c r="Q32" s="242" t="str">
        <f t="shared" si="13"/>
        <v>Probabilidad</v>
      </c>
      <c r="R32" s="242" t="s">
        <v>52</v>
      </c>
      <c r="S32" s="242" t="s">
        <v>57</v>
      </c>
      <c r="T32" s="243">
        <f>VLOOKUP(R32&amp;S32,Hoja1!$Q$4:$R$9,2,0)</f>
        <v>0.45</v>
      </c>
      <c r="U32" s="242" t="s">
        <v>60</v>
      </c>
      <c r="V32" s="242" t="s">
        <v>62</v>
      </c>
      <c r="W32" s="242" t="s">
        <v>66</v>
      </c>
      <c r="X32" s="243">
        <f t="shared" si="15"/>
        <v>0.45</v>
      </c>
      <c r="Y32" s="243" t="str">
        <f>IF(Z32&lt;=20%,'Tabla probabilidad'!$B$5,IF(Z32&lt;=40%,'Tabla probabilidad'!$B$6,IF(Z32&lt;=60%,'Tabla probabilidad'!$B$7,IF(Z32&lt;=80%,'Tabla probabilidad'!$B$8,IF(Z32&lt;=100%,'Tabla probabilidad'!$B$9)))))</f>
        <v>Media</v>
      </c>
      <c r="Z32" s="243">
        <f t="shared" si="16"/>
        <v>0.55000000000000004</v>
      </c>
      <c r="AA32" s="354"/>
      <c r="AB32" s="354"/>
      <c r="AC32" s="243" t="str">
        <f t="shared" si="14"/>
        <v>Moderado</v>
      </c>
      <c r="AD32" s="243">
        <f t="shared" si="17"/>
        <v>0.6</v>
      </c>
      <c r="AE32" s="354"/>
      <c r="AF32" s="354"/>
      <c r="AG32" s="357"/>
      <c r="AH32" s="351"/>
      <c r="AI32" s="351"/>
      <c r="AJ32" s="351"/>
      <c r="AK32" s="351"/>
      <c r="AL32" s="351"/>
      <c r="AM32" s="351"/>
      <c r="AN32" s="351"/>
    </row>
    <row r="33" spans="1:40" ht="105" x14ac:dyDescent="0.25">
      <c r="A33" s="357"/>
      <c r="B33" s="357"/>
      <c r="C33" s="351"/>
      <c r="D33" s="402"/>
      <c r="E33" s="357"/>
      <c r="F33" s="357"/>
      <c r="G33" s="351"/>
      <c r="H33" s="351"/>
      <c r="I33" s="362"/>
      <c r="J33" s="363"/>
      <c r="K33" s="351"/>
      <c r="L33" s="352"/>
      <c r="M33" s="352"/>
      <c r="N33" s="351"/>
      <c r="O33" s="242">
        <v>4</v>
      </c>
      <c r="P33" s="227" t="s">
        <v>605</v>
      </c>
      <c r="Q33" s="242" t="str">
        <f t="shared" si="13"/>
        <v>Probabilidad</v>
      </c>
      <c r="R33" s="242" t="s">
        <v>52</v>
      </c>
      <c r="S33" s="242" t="s">
        <v>57</v>
      </c>
      <c r="T33" s="243">
        <f>VLOOKUP(R33&amp;S33,Hoja1!$Q$4:$R$9,2,0)</f>
        <v>0.45</v>
      </c>
      <c r="U33" s="242" t="s">
        <v>59</v>
      </c>
      <c r="V33" s="242" t="s">
        <v>62</v>
      </c>
      <c r="W33" s="242" t="s">
        <v>65</v>
      </c>
      <c r="X33" s="243">
        <f t="shared" si="15"/>
        <v>0.45</v>
      </c>
      <c r="Y33" s="243" t="str">
        <f>IF(Z33&lt;=20%,'Tabla probabilidad'!$B$5,IF(Z33&lt;=40%,'Tabla probabilidad'!$B$6,IF(Z33&lt;=60%,'Tabla probabilidad'!$B$7,IF(Z33&lt;=80%,'Tabla probabilidad'!$B$8,IF(Z33&lt;=100%,'Tabla probabilidad'!$B$9)))))</f>
        <v>Media</v>
      </c>
      <c r="Z33" s="243">
        <f t="shared" si="16"/>
        <v>0.55000000000000004</v>
      </c>
      <c r="AA33" s="354"/>
      <c r="AB33" s="354"/>
      <c r="AC33" s="243" t="str">
        <f t="shared" si="14"/>
        <v>Moderado</v>
      </c>
      <c r="AD33" s="243">
        <f t="shared" si="17"/>
        <v>0.6</v>
      </c>
      <c r="AE33" s="354"/>
      <c r="AF33" s="354"/>
      <c r="AG33" s="357"/>
      <c r="AH33" s="351"/>
      <c r="AI33" s="351"/>
      <c r="AJ33" s="351"/>
      <c r="AK33" s="351"/>
      <c r="AL33" s="351"/>
      <c r="AM33" s="351"/>
      <c r="AN33" s="351"/>
    </row>
    <row r="34" spans="1:40" ht="60" x14ac:dyDescent="0.25">
      <c r="A34" s="358"/>
      <c r="B34" s="358"/>
      <c r="C34" s="351"/>
      <c r="D34" s="402"/>
      <c r="E34" s="358"/>
      <c r="F34" s="358"/>
      <c r="G34" s="351"/>
      <c r="H34" s="351"/>
      <c r="I34" s="362"/>
      <c r="J34" s="363"/>
      <c r="K34" s="351"/>
      <c r="L34" s="352"/>
      <c r="M34" s="352"/>
      <c r="N34" s="351"/>
      <c r="O34" s="242">
        <v>5</v>
      </c>
      <c r="P34" s="227" t="s">
        <v>511</v>
      </c>
      <c r="Q34" s="242" t="str">
        <f t="shared" si="13"/>
        <v>Probabilidad</v>
      </c>
      <c r="R34" s="242" t="s">
        <v>52</v>
      </c>
      <c r="S34" s="242" t="s">
        <v>57</v>
      </c>
      <c r="T34" s="243">
        <f>VLOOKUP(R34&amp;S34,Hoja1!$Q$4:$R$9,2,0)</f>
        <v>0.45</v>
      </c>
      <c r="U34" s="242" t="s">
        <v>59</v>
      </c>
      <c r="V34" s="242" t="s">
        <v>62</v>
      </c>
      <c r="W34" s="242" t="s">
        <v>65</v>
      </c>
      <c r="X34" s="243">
        <f t="shared" si="15"/>
        <v>0.45</v>
      </c>
      <c r="Y34" s="243" t="str">
        <f>IF(Z34&lt;=20%,'Tabla probabilidad'!$B$5,IF(Z34&lt;=40%,'Tabla probabilidad'!$B$6,IF(Z34&lt;=60%,'Tabla probabilidad'!$B$7,IF(Z34&lt;=80%,'Tabla probabilidad'!$B$8,IF(Z34&lt;=100%,'Tabla probabilidad'!$B$9)))))</f>
        <v>Media</v>
      </c>
      <c r="Z34" s="243">
        <f t="shared" si="16"/>
        <v>0.55000000000000004</v>
      </c>
      <c r="AA34" s="355"/>
      <c r="AB34" s="355"/>
      <c r="AC34" s="243" t="str">
        <f t="shared" si="14"/>
        <v>Moderado</v>
      </c>
      <c r="AD34" s="243">
        <f t="shared" si="17"/>
        <v>0.6</v>
      </c>
      <c r="AE34" s="355"/>
      <c r="AF34" s="355"/>
      <c r="AG34" s="358"/>
      <c r="AH34" s="351"/>
      <c r="AI34" s="351"/>
      <c r="AJ34" s="351"/>
      <c r="AK34" s="351"/>
      <c r="AL34" s="351"/>
      <c r="AM34" s="351"/>
      <c r="AN34" s="351"/>
    </row>
    <row r="35" spans="1:40" ht="50.1" customHeight="1" x14ac:dyDescent="0.25">
      <c r="A35" s="356">
        <v>6</v>
      </c>
      <c r="B35" s="356" t="s">
        <v>581</v>
      </c>
      <c r="C35" s="351" t="s">
        <v>433</v>
      </c>
      <c r="D35" s="402" t="s">
        <v>506</v>
      </c>
      <c r="E35" s="356" t="s">
        <v>507</v>
      </c>
      <c r="F35" s="356" t="s">
        <v>508</v>
      </c>
      <c r="G35" s="351" t="s">
        <v>41</v>
      </c>
      <c r="H35" s="351">
        <v>10000</v>
      </c>
      <c r="I35" s="362" t="str">
        <f>IF(H35&lt;=2,'Tabla probabilidad'!$B$5,IF(H35&lt;=24,'Tabla probabilidad'!$B$6,IF(H35&lt;=500,'Tabla probabilidad'!$B$7,IF(H35&lt;=5000,'Tabla probabilidad'!$B$8,IF(H35&gt;5000,'Tabla probabilidad'!$B$9)))))</f>
        <v>Muy Alta</v>
      </c>
      <c r="J35" s="363">
        <f>IF(H35&lt;=2,'Tabla probabilidad'!$D$5,IF(H35&lt;=24,'Tabla probabilidad'!$D$6,IF(H35&lt;=500,'Tabla probabilidad'!$D$7,IF(H35&lt;=5000,'Tabla probabilidad'!$D$8,IF(H35&gt;5000,'Tabla probabilidad'!$D$9)))))</f>
        <v>1</v>
      </c>
      <c r="K35" s="351" t="s">
        <v>413</v>
      </c>
      <c r="L35" s="351" t="str">
        <f>IF(K35="El riesgo afecta la imagen de alguna área de la organización","Leve",IF(K35="El riesgo afecta la imagen de la entidad internamente, de conocimiento general, nivel interno, alta dirección, contratista y/o de provedores","Menor",IF(K35="El riesgo afecta la imagen de la entidad con algunos usuarios de relevancia frente al logro de los objetivos","Moderado",IF(K35="El riesgo afecta la imagen de de la entidad con efecto publicitario sostenido a nivel del sector justicia","Mayor",IF(K35="El riesgo afecta la imagen de la entidad a nivel nacional, con efecto publicitarios sostenible a nivel país","Catastrófico",IF(K35="Impacto que afecte la ejecución presupuestal en un valor ≥0,5%.","Leve",IF(K35="Impacto que afecte la ejecución presupuestal en un valor ≥1%.","Menor",IF(K35="Impacto que afecte la ejecución presupuestal en un valor ≥5%.","Moderado",IF(K35="Impacto que afecte la ejecución presupuestal en un valor ≥20%.","Mayor",IF(K35="Impacto que afecte la ejecución presupuestal en un valor ≥50%.","Catastrófico",IF(K35="Incumplimiento máximo del 5% de la meta planeada","Leve",IF(K35="Incumplimiento máximo del 15% de la meta planeada","Menor",IF(K35="Incumplimiento máximo del 20% de la meta planeada","Moderado",IF(K35="Incumplimiento máximo del 50% de la meta planeada","Mayor",IF(K35="Incumplimiento máximo del 80% de la meta planeada","Catastrófico",IF(K35="Cualquier afectación a la violacion de los derechos de los ciudadanos se considera con consecuencias altas","Mayor",IF(K35="Cualquier afectación a la violacion de los derechos de los ciudadanos se considera con consecuencias desastrosas","Catastrófico",IF(K35="Afecta la Prestación del Servicio de Administración de Justicia en 5%","Leve",IF(K35="Afecta la Prestación del Servicio de Administración de Justicia en 10%","Menor",IF(K35="Afecta la Prestación del Servicio de Administración de Justicia en 15%","Moderado",IF(K35="Afecta la Prestación del Servicio de Administración de Justicia en 20%","Mayor",IF(K35="Afecta la Prestación del Servicio de Administración de Justicia en más del 50%","Catastrófico",IF(K35="Cualquier acto indebido de los servidores judiciales genera altas consecuencias para la entidad","Mayor",IF(K35="Cualquier acto indebido de los servidores judiciales genera consecuencias desastrosas para la entidad","Catastrófico",IF(K35="Si el hecho llegara a presentarse, tendría consecuencias o efectos mínimos sobre la entidad","Leve",IF(K35="Si el hecho llegara a presentarse, tendría bajo impacto o efecto sobre la entidad","Menor",IF(K35="Si el hecho llegara a presentarse, tendría medianas consecuencias o efectos sobre la entidad","Moderado",IF(K35="Si el hecho llegara a presentarse, tendría altas consecuencias o efectos sobre la entidad","Mayor",IF(K35="Si el hecho llegara a presentarse, tendría desastrosas consecuencias o efectos sobre la entidad","Catastrófico")))))))))))))))))))))))))))))</f>
        <v>Moderado</v>
      </c>
      <c r="M35" s="351" t="str">
        <f>IF(K35="El riesgo afecta la imagen de alguna área de la organización","20%",IF(K35="El riesgo afecta la imagen de la entidad internamente, de conocimiento general, nivel interno, alta dirección, contratista y/o de provedores","40%",IF(K35="El riesgo afecta la imagen de la entidad con algunos usuarios de relevancia frente al logro de los objetivos","60%",IF(K35="El riesgo afecta la imagen de de la entidad con efecto publicitario sostenido a nivel del sector justicia","80%",IF(K35="El riesgo afecta la imagen de la entidad a nivel nacional, con efecto publicitarios sostenible a nivel país","100%",IF(K35="Impacto que afecte la ejecución presupuestal en un valor ≥0,5%.","20%",IF(K35="Impacto que afecte la ejecución presupuestal en un valor ≥1%.","40%",IF(K35="Impacto que afecte la ejecución presupuestal en un valor ≥5%.","60%",IF(K35="Impacto que afecte la ejecución presupuestal en un valor ≥20%.","80%",IF(K35="Impacto que afecte la ejecución presupuestal en un valor ≥50%.","100%",IF(K35="Incumplimiento máximo del 5% de la meta planeada","20%",IF(K35="Incumplimiento máximo del 15% de la meta planeada","40%",IF(K35="Incumplimiento máximo del 20% de la meta planeada","60%",IF(K35="Incumplimiento máximo del 50% de la meta planeada","80%",IF(K35="Incumplimiento máximo del 80% de la meta planeada","100%",IF(K35="Cualquier afectación a la violacion de los derechos de los ciudadanos se considera con consecuencias altas","80%",IF(K35="Cualquier afectación a la violacion de los derechos de los ciudadanos se considera con consecuencias desastrosas","100%",IF(K35="Afecta la Prestación del Servicio de Administración de Justicia en 5%","20%",IF(K35="Afecta la Prestación del Servicio de Administración de Justicia en 10%","40%",IF(K35="Afecta la Prestación del Servicio de Administración de Justicia en 15%","60%",IF(K35="Afecta la Prestación del Servicio de Administración de Justicia en 20%","80%",IF(K35="Afecta la Prestación del Servicio de Administración de Justicia en más del 50%","100%",IF(K35="Cualquier acto indebido de los servidores judiciales genera altas consecuencias para la entidad","80%",IF(K35="Cualquier acto indebido de los servidores judiciales genera consecuencias desastrosas para la entidad","100%",IF(K35="Si el hecho llegara a presentarse, tendría consecuencias o efectos mínimos sobre la entidad","20%",IF(K35="Si el hecho llegara a presentarse, tendría bajo impacto o efecto sobre la entidad","40%",IF(K35="Si el hecho llegara a presentarse, tendría medianas consecuencias o efectos sobre la entidad","60%",IF(K35="Si el hecho llegara a presentarse, tendría altas consecuencias o efectos sobre la entidad","80%",IF(K35="Si el hecho llegara a presentarse, tendría desastrosas consecuencias o efectos sobre la entidad","100%")))))))))))))))))))))))))))))</f>
        <v>60%</v>
      </c>
      <c r="N35" s="351" t="str">
        <f>VLOOKUP((I35&amp;L35),Hoja1!$B$4:$C$28,2,0)</f>
        <v xml:space="preserve">Alto </v>
      </c>
      <c r="O35" s="242">
        <v>1</v>
      </c>
      <c r="P35" s="246" t="s">
        <v>510</v>
      </c>
      <c r="Q35" s="242" t="str">
        <f t="shared" ref="Q35:Q39" si="18">IF(R35="Preventivo","Probabilidad",IF(R35="Detectivo","Probabilidad", IF(R35="Correctivo","Impacto")))</f>
        <v>Probabilidad</v>
      </c>
      <c r="R35" s="242" t="s">
        <v>52</v>
      </c>
      <c r="S35" s="242" t="s">
        <v>57</v>
      </c>
      <c r="T35" s="243">
        <f>VLOOKUP(R35&amp;S35,Hoja1!$Q$4:$R$9,2,0)</f>
        <v>0.45</v>
      </c>
      <c r="U35" s="242" t="s">
        <v>59</v>
      </c>
      <c r="V35" s="242" t="s">
        <v>62</v>
      </c>
      <c r="W35" s="242" t="s">
        <v>65</v>
      </c>
      <c r="X35" s="243">
        <f>IF(Q35="Probabilidad",($J$30*T35),IF(Q35="Impacto"," "))</f>
        <v>0.45</v>
      </c>
      <c r="Y35" s="243" t="str">
        <f>IF(Z35&lt;=20%,'Tabla probabilidad'!$B$5,IF(Z35&lt;=40%,'Tabla probabilidad'!$B$6,IF(Z35&lt;=60%,'Tabla probabilidad'!$B$7,IF(Z35&lt;=80%,'Tabla probabilidad'!$B$8,IF(Z35&lt;=100%,'Tabla probabilidad'!$B$9)))))</f>
        <v>Media</v>
      </c>
      <c r="Z35" s="243">
        <f>IF(R35="Preventivo",($J$30-($J$30*T35)),IF(R35="Detectivo",($J$30-($J$30*T35)),IF(R35="Correctivo",($J$30))))</f>
        <v>0.55000000000000004</v>
      </c>
      <c r="AA35" s="353" t="str">
        <f>IF(AB35&lt;=20%,'Tabla probabilidad'!$B$5,IF(AB35&lt;=40%,'Tabla probabilidad'!$B$6,IF(AB35&lt;=60%,'Tabla probabilidad'!$B$7,IF(AB35&lt;=80%,'Tabla probabilidad'!$B$8,IF(AB35&lt;=100%,'Tabla probabilidad'!$B$9)))))</f>
        <v>Media</v>
      </c>
      <c r="AB35" s="353">
        <f>AVERAGE(Z35:Z39)</f>
        <v>0.55000000000000004</v>
      </c>
      <c r="AC35" s="243" t="str">
        <f t="shared" ref="AC35:AC39" si="19">IF(AD35&lt;=20%,"Leve",IF(AD35&lt;=40%,"Menor",IF(AD35&lt;=60%,"Moderado",IF(AD35&lt;=80%,"Mayor",IF(AD35&lt;=100%,"Catastrófico")))))</f>
        <v>Moderado</v>
      </c>
      <c r="AD35" s="243">
        <f>IF(Q35="Probabilidad",(($M$30-0)),IF(Q35="Impacto",($M$30-($M$30*T35))))</f>
        <v>0.6</v>
      </c>
      <c r="AE35" s="353" t="str">
        <f>IF(AF35&lt;=20%,"Leve",IF(AF35&lt;=40%,"Menor",IF(AF35&lt;=60%,"Moderado",IF(AF35&lt;=80%,"Mayor",IF(AF35&lt;=100%,"Catastrófico")))))</f>
        <v>Moderado</v>
      </c>
      <c r="AF35" s="353">
        <f>AVERAGE(AD35:AD39)</f>
        <v>0.6</v>
      </c>
      <c r="AG35" s="356" t="str">
        <f>VLOOKUP(AA35&amp;AE35,Hoja1!$B$4:$C$28,2,0)</f>
        <v>Moderado</v>
      </c>
      <c r="AH35" s="351" t="s">
        <v>406</v>
      </c>
      <c r="AI35" s="351"/>
      <c r="AJ35" s="351"/>
      <c r="AK35" s="351"/>
      <c r="AL35" s="351"/>
      <c r="AM35" s="351"/>
      <c r="AN35" s="351"/>
    </row>
    <row r="36" spans="1:40" ht="60" x14ac:dyDescent="0.25">
      <c r="A36" s="357"/>
      <c r="B36" s="357"/>
      <c r="C36" s="351"/>
      <c r="D36" s="402"/>
      <c r="E36" s="357"/>
      <c r="F36" s="357"/>
      <c r="G36" s="351"/>
      <c r="H36" s="351"/>
      <c r="I36" s="362"/>
      <c r="J36" s="363"/>
      <c r="K36" s="351"/>
      <c r="L36" s="352"/>
      <c r="M36" s="352"/>
      <c r="N36" s="351"/>
      <c r="O36" s="242">
        <v>2</v>
      </c>
      <c r="P36" s="246" t="s">
        <v>512</v>
      </c>
      <c r="Q36" s="242" t="str">
        <f t="shared" si="18"/>
        <v>Probabilidad</v>
      </c>
      <c r="R36" s="242" t="s">
        <v>52</v>
      </c>
      <c r="S36" s="242" t="s">
        <v>57</v>
      </c>
      <c r="T36" s="243">
        <f>VLOOKUP(R36&amp;S36,Hoja1!$Q$4:$R$9,2,0)</f>
        <v>0.45</v>
      </c>
      <c r="U36" s="242" t="s">
        <v>59</v>
      </c>
      <c r="V36" s="242" t="s">
        <v>62</v>
      </c>
      <c r="W36" s="242" t="s">
        <v>65</v>
      </c>
      <c r="X36" s="243">
        <f t="shared" ref="X36:X39" si="20">IF(Q36="Probabilidad",($J$30*T36),IF(Q36="Impacto"," "))</f>
        <v>0.45</v>
      </c>
      <c r="Y36" s="243" t="str">
        <f>IF(Z36&lt;=20%,'Tabla probabilidad'!$B$5,IF(Z36&lt;=40%,'Tabla probabilidad'!$B$6,IF(Z36&lt;=60%,'Tabla probabilidad'!$B$7,IF(Z36&lt;=80%,'Tabla probabilidad'!$B$8,IF(Z36&lt;=100%,'Tabla probabilidad'!$B$9)))))</f>
        <v>Media</v>
      </c>
      <c r="Z36" s="243">
        <f t="shared" ref="Z36:Z39" si="21">IF(R36="Preventivo",($J$30-($J$30*T36)),IF(R36="Detectivo",($J$30-($J$30*T36)),IF(R36="Correctivo",($J$30))))</f>
        <v>0.55000000000000004</v>
      </c>
      <c r="AA36" s="354"/>
      <c r="AB36" s="354"/>
      <c r="AC36" s="243" t="str">
        <f t="shared" si="19"/>
        <v>Moderado</v>
      </c>
      <c r="AD36" s="243">
        <f t="shared" ref="AD36:AD39" si="22">IF(Q36="Probabilidad",(($M$30-0)),IF(Q36="Impacto",($M$30-($M$30*T36))))</f>
        <v>0.6</v>
      </c>
      <c r="AE36" s="354"/>
      <c r="AF36" s="354"/>
      <c r="AG36" s="357"/>
      <c r="AH36" s="351"/>
      <c r="AI36" s="351"/>
      <c r="AJ36" s="351"/>
      <c r="AK36" s="351"/>
      <c r="AL36" s="351"/>
      <c r="AM36" s="351"/>
      <c r="AN36" s="351"/>
    </row>
    <row r="37" spans="1:40" ht="60" x14ac:dyDescent="0.25">
      <c r="A37" s="357"/>
      <c r="B37" s="357"/>
      <c r="C37" s="351"/>
      <c r="D37" s="402"/>
      <c r="E37" s="357"/>
      <c r="F37" s="357"/>
      <c r="G37" s="351"/>
      <c r="H37" s="351"/>
      <c r="I37" s="362"/>
      <c r="J37" s="363"/>
      <c r="K37" s="351"/>
      <c r="L37" s="352"/>
      <c r="M37" s="352"/>
      <c r="N37" s="351"/>
      <c r="O37" s="242">
        <v>3</v>
      </c>
      <c r="P37" s="245" t="s">
        <v>513</v>
      </c>
      <c r="Q37" s="242" t="str">
        <f t="shared" si="18"/>
        <v>Probabilidad</v>
      </c>
      <c r="R37" s="242" t="s">
        <v>52</v>
      </c>
      <c r="S37" s="242" t="s">
        <v>57</v>
      </c>
      <c r="T37" s="243">
        <f>VLOOKUP(R37&amp;S37,Hoja1!$Q$4:$R$9,2,0)</f>
        <v>0.45</v>
      </c>
      <c r="U37" s="242" t="s">
        <v>60</v>
      </c>
      <c r="V37" s="242" t="s">
        <v>62</v>
      </c>
      <c r="W37" s="242" t="s">
        <v>66</v>
      </c>
      <c r="X37" s="243">
        <f t="shared" si="20"/>
        <v>0.45</v>
      </c>
      <c r="Y37" s="243" t="str">
        <f>IF(Z37&lt;=20%,'Tabla probabilidad'!$B$5,IF(Z37&lt;=40%,'Tabla probabilidad'!$B$6,IF(Z37&lt;=60%,'Tabla probabilidad'!$B$7,IF(Z37&lt;=80%,'Tabla probabilidad'!$B$8,IF(Z37&lt;=100%,'Tabla probabilidad'!$B$9)))))</f>
        <v>Media</v>
      </c>
      <c r="Z37" s="243">
        <f t="shared" si="21"/>
        <v>0.55000000000000004</v>
      </c>
      <c r="AA37" s="354"/>
      <c r="AB37" s="354"/>
      <c r="AC37" s="243" t="str">
        <f t="shared" si="19"/>
        <v>Moderado</v>
      </c>
      <c r="AD37" s="243">
        <f t="shared" si="22"/>
        <v>0.6</v>
      </c>
      <c r="AE37" s="354"/>
      <c r="AF37" s="354"/>
      <c r="AG37" s="357"/>
      <c r="AH37" s="351"/>
      <c r="AI37" s="351"/>
      <c r="AJ37" s="351"/>
      <c r="AK37" s="351"/>
      <c r="AL37" s="351"/>
      <c r="AM37" s="351"/>
      <c r="AN37" s="351"/>
    </row>
    <row r="38" spans="1:40" ht="47.25" customHeight="1" x14ac:dyDescent="0.25">
      <c r="A38" s="357"/>
      <c r="B38" s="357"/>
      <c r="C38" s="351"/>
      <c r="D38" s="402"/>
      <c r="E38" s="357"/>
      <c r="F38" s="357"/>
      <c r="G38" s="351"/>
      <c r="H38" s="351"/>
      <c r="I38" s="362"/>
      <c r="J38" s="363"/>
      <c r="K38" s="351"/>
      <c r="L38" s="352"/>
      <c r="M38" s="352"/>
      <c r="N38" s="351"/>
      <c r="O38" s="242">
        <v>4</v>
      </c>
      <c r="P38" s="227" t="s">
        <v>509</v>
      </c>
      <c r="Q38" s="242" t="str">
        <f t="shared" si="18"/>
        <v>Probabilidad</v>
      </c>
      <c r="R38" s="242" t="s">
        <v>52</v>
      </c>
      <c r="S38" s="242" t="s">
        <v>57</v>
      </c>
      <c r="T38" s="243">
        <f>VLOOKUP(R38&amp;S38,Hoja1!$Q$4:$R$9,2,0)</f>
        <v>0.45</v>
      </c>
      <c r="U38" s="242" t="s">
        <v>59</v>
      </c>
      <c r="V38" s="242" t="s">
        <v>62</v>
      </c>
      <c r="W38" s="242" t="s">
        <v>65</v>
      </c>
      <c r="X38" s="243">
        <f t="shared" si="20"/>
        <v>0.45</v>
      </c>
      <c r="Y38" s="243" t="str">
        <f>IF(Z38&lt;=20%,'Tabla probabilidad'!$B$5,IF(Z38&lt;=40%,'Tabla probabilidad'!$B$6,IF(Z38&lt;=60%,'Tabla probabilidad'!$B$7,IF(Z38&lt;=80%,'Tabla probabilidad'!$B$8,IF(Z38&lt;=100%,'Tabla probabilidad'!$B$9)))))</f>
        <v>Media</v>
      </c>
      <c r="Z38" s="243">
        <f t="shared" si="21"/>
        <v>0.55000000000000004</v>
      </c>
      <c r="AA38" s="354"/>
      <c r="AB38" s="354"/>
      <c r="AC38" s="243" t="str">
        <f t="shared" si="19"/>
        <v>Moderado</v>
      </c>
      <c r="AD38" s="243">
        <f t="shared" si="22"/>
        <v>0.6</v>
      </c>
      <c r="AE38" s="354"/>
      <c r="AF38" s="354"/>
      <c r="AG38" s="357"/>
      <c r="AH38" s="351"/>
      <c r="AI38" s="351"/>
      <c r="AJ38" s="351"/>
      <c r="AK38" s="351"/>
      <c r="AL38" s="351"/>
      <c r="AM38" s="351"/>
      <c r="AN38" s="351"/>
    </row>
    <row r="39" spans="1:40" ht="45.75" thickBot="1" x14ac:dyDescent="0.3">
      <c r="A39" s="358"/>
      <c r="B39" s="358"/>
      <c r="C39" s="351"/>
      <c r="D39" s="402"/>
      <c r="E39" s="358"/>
      <c r="F39" s="358"/>
      <c r="G39" s="351"/>
      <c r="H39" s="351"/>
      <c r="I39" s="362"/>
      <c r="J39" s="363"/>
      <c r="K39" s="351"/>
      <c r="L39" s="352"/>
      <c r="M39" s="352"/>
      <c r="N39" s="351"/>
      <c r="O39" s="242">
        <v>5</v>
      </c>
      <c r="P39" s="227" t="s">
        <v>510</v>
      </c>
      <c r="Q39" s="242" t="str">
        <f t="shared" si="18"/>
        <v>Probabilidad</v>
      </c>
      <c r="R39" s="242" t="s">
        <v>52</v>
      </c>
      <c r="S39" s="242" t="s">
        <v>57</v>
      </c>
      <c r="T39" s="243">
        <f>VLOOKUP(R39&amp;S39,Hoja1!$Q$4:$R$9,2,0)</f>
        <v>0.45</v>
      </c>
      <c r="U39" s="242" t="s">
        <v>59</v>
      </c>
      <c r="V39" s="242" t="s">
        <v>62</v>
      </c>
      <c r="W39" s="242" t="s">
        <v>65</v>
      </c>
      <c r="X39" s="243">
        <f t="shared" si="20"/>
        <v>0.45</v>
      </c>
      <c r="Y39" s="243" t="str">
        <f>IF(Z39&lt;=20%,'Tabla probabilidad'!$B$5,IF(Z39&lt;=40%,'Tabla probabilidad'!$B$6,IF(Z39&lt;=60%,'Tabla probabilidad'!$B$7,IF(Z39&lt;=80%,'Tabla probabilidad'!$B$8,IF(Z39&lt;=100%,'Tabla probabilidad'!$B$9)))))</f>
        <v>Media</v>
      </c>
      <c r="Z39" s="243">
        <f t="shared" si="21"/>
        <v>0.55000000000000004</v>
      </c>
      <c r="AA39" s="355"/>
      <c r="AB39" s="355"/>
      <c r="AC39" s="243" t="str">
        <f t="shared" si="19"/>
        <v>Moderado</v>
      </c>
      <c r="AD39" s="243">
        <f t="shared" si="22"/>
        <v>0.6</v>
      </c>
      <c r="AE39" s="355"/>
      <c r="AF39" s="355"/>
      <c r="AG39" s="358"/>
      <c r="AH39" s="351"/>
      <c r="AI39" s="351"/>
      <c r="AJ39" s="351"/>
      <c r="AK39" s="351"/>
      <c r="AL39" s="351"/>
      <c r="AM39" s="351"/>
      <c r="AN39" s="351"/>
    </row>
    <row r="40" spans="1:40" ht="66.75" customHeight="1" thickBot="1" x14ac:dyDescent="0.3">
      <c r="A40" s="351">
        <v>7</v>
      </c>
      <c r="B40" s="356" t="s">
        <v>582</v>
      </c>
      <c r="C40" s="351" t="s">
        <v>456</v>
      </c>
      <c r="D40" s="359" t="s">
        <v>467</v>
      </c>
      <c r="E40" s="351" t="s">
        <v>455</v>
      </c>
      <c r="F40" s="351" t="s">
        <v>460</v>
      </c>
      <c r="G40" s="351" t="s">
        <v>438</v>
      </c>
      <c r="H40" s="351">
        <v>10000</v>
      </c>
      <c r="I40" s="362" t="str">
        <f>IF(H40&lt;=2,'Tabla probabilidad'!$B$5,IF(H40&lt;=24,'Tabla probabilidad'!$B$6,IF(H40&lt;=500,'Tabla probabilidad'!$B$7,IF(H40&lt;=5000,'Tabla probabilidad'!$B$8,IF(H40&gt;5000,'Tabla probabilidad'!$B$9)))))</f>
        <v>Muy Alta</v>
      </c>
      <c r="J40" s="363">
        <f>IF(H40&lt;=2,'Tabla probabilidad'!$D$5,IF(H40&lt;=24,'Tabla probabilidad'!$D$6,IF(H40&lt;=500,'Tabla probabilidad'!$D$7,IF(H40&lt;=5000,'Tabla probabilidad'!$D$8,IF(H40&gt;5000,'Tabla probabilidad'!$D$9)))))</f>
        <v>1</v>
      </c>
      <c r="K40" s="351" t="s">
        <v>453</v>
      </c>
      <c r="L40" s="351" t="str">
        <f>IF(K40="El riesgo afecta la imagen de alguna área de la organización","Leve",IF(K40="El riesgo afecta la imagen de la entidad internamente, de conocimiento general, nivel interno, alta dirección, contratista y/o de provedores","Menor",IF(K40="El riesgo afecta la imagen de la entidad con algunos usuarios de relevancia frente al logro de los objetivos","Moderado",IF(K40="El riesgo afecta la imagen de de la entidad con efecto publicitario sostenido a nivel del sector justicia","Mayor",IF(K40="El riesgo afecta la imagen de la entidad a nivel nacional, con efecto publicitarios sostenible a nivel país","Catastrófico",IF(K40="Impacto que afecte la ejecución presupuestal en un valor ≥0,5%.","Leve",IF(K40="Impacto que afecte la ejecución presupuestal en un valor ≥1%.","Menor",IF(K40="Impacto que afecte la ejecución presupuestal en un valor ≥5%.","Moderado",IF(K40="Impacto que afecte la ejecución presupuestal en un valor ≥20%.","Mayor",IF(K40="Impacto que afecte la ejecución presupuestal en un valor ≥50%.","Catastrófico",IF(K40="Incumplimiento máximo del 5% de la meta planeada","Leve",IF(K40="Incumplimiento máximo del 15% de la meta planeada","Menor",IF(K40="Incumplimiento máximo del 20% de la meta planeada","Moderado",IF(K40="Incumplimiento máximo del 50% de la meta planeada","Mayor",IF(K40="Incumplimiento máximo del 80% de la meta planeada","Catastrófico",IF(K40="Cualquier afectación a la violacion de los derechos de los ciudadanos se considera con consecuencias altas","Mayor",IF(K40="Cualquier afectación a la violacion de los derechos de los ciudadanos se considera con consecuencias desastrosas","Catastrófico",IF(K40="Afecta la Prestación del Servicio de Administración de Justicia en 5%","Leve",IF(K40="Afecta la Prestación del Servicio de Administración de Justicia en 10%","Menor",IF(K40="Afecta la Prestación del Servicio de Administración de Justicia en 15%","Moderado",IF(K40="Afecta la Prestación del Servicio de Administración de Justicia en 20%","Mayor",IF(K40="Afecta la Prestación del Servicio de Administración de Justicia en más del 50%","Catastrófico",IF(K40="Cualquier acto indebido de los servidores judiciales genera altas consecuencias para la entidad","Mayor",IF(K40="Cualquier acto indebido de los servidores judiciales genera consecuencias desastrosas para la entidad","Catastrófico",IF(K40="Si el hecho llegara a presentarse, tendría consecuencias o efectos mínimos sobre la entidad","Leve",IF(K40="Si el hecho llegara a presentarse, tendría bajo impacto o efecto sobre la entidad","Menor",IF(K40="Si el hecho llegara a presentarse, tendría medianas consecuencias o efectos sobre la entidad","Moderado",IF(K40="Si el hecho llegara a presentarse, tendría altas consecuencias o efectos sobre la entidad","Mayor",IF(K40="Si el hecho llegara a presentarse, tendría desastrosas consecuencias o efectos sobre la entidad","Catastrófico")))))))))))))))))))))))))))))</f>
        <v>Mayor</v>
      </c>
      <c r="M40" s="351" t="str">
        <f>IF(K40="El riesgo afecta la imagen de alguna área de la organización","20%",IF(K40="El riesgo afecta la imagen de la entidad internamente, de conocimiento general, nivel interno, alta dirección, contratista y/o de provedores","40%",IF(K40="El riesgo afecta la imagen de la entidad con algunos usuarios de relevancia frente al logro de los objetivos","60%",IF(K40="El riesgo afecta la imagen de de la entidad con efecto publicitario sostenido a nivel del sector justicia","80%",IF(K40="El riesgo afecta la imagen de la entidad a nivel nacional, con efecto publicitarios sostenible a nivel país","100%",IF(K40="Impacto que afecte la ejecución presupuestal en un valor ≥0,5%.","20%",IF(K40="Impacto que afecte la ejecución presupuestal en un valor ≥1%.","40%",IF(K40="Impacto que afecte la ejecución presupuestal en un valor ≥5%.","60%",IF(K40="Impacto que afecte la ejecución presupuestal en un valor ≥20%.","80%",IF(K40="Impacto que afecte la ejecución presupuestal en un valor ≥50%.","100%",IF(K40="Incumplimiento máximo del 5% de la meta planeada","20%",IF(K40="Incumplimiento máximo del 15% de la meta planeada","40%",IF(K40="Incumplimiento máximo del 20% de la meta planeada","60%",IF(K40="Incumplimiento máximo del 50% de la meta planeada","80%",IF(K40="Incumplimiento máximo del 80% de la meta planeada","100%",IF(K40="Cualquier afectación a la violacion de los derechos de los ciudadanos se considera con consecuencias altas","80%",IF(K40="Cualquier afectación a la violacion de los derechos de los ciudadanos se considera con consecuencias desastrosas","100%",IF(K40="Afecta la Prestación del Servicio de Administración de Justicia en 5%","20%",IF(K40="Afecta la Prestación del Servicio de Administración de Justicia en 10%","40%",IF(K40="Afecta la Prestación del Servicio de Administración de Justicia en 15%","60%",IF(K40="Afecta la Prestación del Servicio de Administración de Justicia en 20%","80%",IF(K40="Afecta la Prestación del Servicio de Administración de Justicia en más del 50%","100%",IF(K40="Cualquier acto indebido de los servidores judiciales genera altas consecuencias para la entidad","80%",IF(K40="Cualquier acto indebido de los servidores judiciales genera consecuencias desastrosas para la entidad","100%",IF(K40="Si el hecho llegara a presentarse, tendría consecuencias o efectos mínimos sobre la entidad","20%",IF(K40="Si el hecho llegara a presentarse, tendría bajo impacto o efecto sobre la entidad","40%",IF(K40="Si el hecho llegara a presentarse, tendría medianas consecuencias o efectos sobre la entidad","60%",IF(K40="Si el hecho llegara a presentarse, tendría altas consecuencias o efectos sobre la entidad","80%",IF(K40="Si el hecho llegara a presentarse, tendría desastrosas consecuencias o efectos sobre la entidad","100%")))))))))))))))))))))))))))))</f>
        <v>80%</v>
      </c>
      <c r="N40" s="351" t="str">
        <f>VLOOKUP((I40&amp;L40),Hoja1!$B$4:$C$28,2,0)</f>
        <v xml:space="preserve">Alto </v>
      </c>
      <c r="O40" s="219">
        <v>1</v>
      </c>
      <c r="P40" s="234" t="s">
        <v>457</v>
      </c>
      <c r="Q40" s="219" t="str">
        <f t="shared" si="0"/>
        <v>Probabilidad</v>
      </c>
      <c r="R40" s="219" t="s">
        <v>52</v>
      </c>
      <c r="S40" s="219" t="s">
        <v>57</v>
      </c>
      <c r="T40" s="220">
        <f>VLOOKUP(R40&amp;S40,Hoja1!$Q$4:$R$9,2,0)</f>
        <v>0.45</v>
      </c>
      <c r="U40" s="219" t="s">
        <v>59</v>
      </c>
      <c r="V40" s="219" t="s">
        <v>62</v>
      </c>
      <c r="W40" s="219" t="s">
        <v>65</v>
      </c>
      <c r="X40" s="220">
        <f>IF(Q40="Probabilidad",($J$40*T40),IF(Q40="Impacto"," "))</f>
        <v>0.45</v>
      </c>
      <c r="Y40" s="220" t="str">
        <f>IF(Z40&lt;=20%,'Tabla probabilidad'!$B$5,IF(Z40&lt;=40%,'Tabla probabilidad'!$B$6,IF(Z40&lt;=60%,'Tabla probabilidad'!$B$7,IF(Z40&lt;=80%,'Tabla probabilidad'!$B$8,IF(Z40&lt;=100%,'Tabla probabilidad'!$B$9)))))</f>
        <v>Media</v>
      </c>
      <c r="Z40" s="220">
        <f>IF(R40="Preventivo",(J40-(J40*T40)),IF(R40="Detectivo",(J40-(J40*T40)),IF(R40="Correctivo",(J40))))</f>
        <v>0.55000000000000004</v>
      </c>
      <c r="AA40" s="353" t="str">
        <f>IF(AB40&lt;=20%,'Tabla probabilidad'!$B$5,IF(AB40&lt;=40%,'Tabla probabilidad'!$B$6,IF(AB40&lt;=60%,'Tabla probabilidad'!$B$7,IF(AB40&lt;=80%,'Tabla probabilidad'!$B$8,IF(AB40&lt;=100%,'Tabla probabilidad'!$B$9)))))</f>
        <v>Media</v>
      </c>
      <c r="AB40" s="353">
        <f>AVERAGE(Z40:Z44)</f>
        <v>0.55000000000000004</v>
      </c>
      <c r="AC40" s="220" t="str">
        <f t="shared" si="1"/>
        <v>Mayor</v>
      </c>
      <c r="AD40" s="220">
        <f>IF(Q40="Probabilidad",(($M$40-0)),IF(Q40="Impacto",($M$40-($M$40*T40))))</f>
        <v>0.8</v>
      </c>
      <c r="AE40" s="353" t="str">
        <f>IF(AF40&lt;=20%,"Leve",IF(AF40&lt;=40%,"Menor",IF(AF40&lt;=60%,"Moderado",IF(AF40&lt;=80%,"Mayor",IF(AF40&lt;=100%,"Catastrófico")))))</f>
        <v>Mayor</v>
      </c>
      <c r="AF40" s="353">
        <f>AVERAGE(AD40:AD44)</f>
        <v>0.8</v>
      </c>
      <c r="AG40" s="356" t="str">
        <f>VLOOKUP(AA40&amp;AE40,Hoja1!$B$4:$C$28,2,0)</f>
        <v xml:space="preserve">Alto </v>
      </c>
      <c r="AH40" s="351" t="s">
        <v>404</v>
      </c>
      <c r="AI40" s="351"/>
      <c r="AJ40" s="351"/>
      <c r="AK40" s="351"/>
      <c r="AL40" s="351"/>
      <c r="AM40" s="351"/>
      <c r="AN40" s="351"/>
    </row>
    <row r="41" spans="1:40" ht="48.75" customHeight="1" x14ac:dyDescent="0.25">
      <c r="A41" s="351"/>
      <c r="B41" s="357"/>
      <c r="C41" s="351"/>
      <c r="D41" s="360"/>
      <c r="E41" s="351"/>
      <c r="F41" s="351"/>
      <c r="G41" s="351"/>
      <c r="H41" s="351"/>
      <c r="I41" s="362"/>
      <c r="J41" s="363"/>
      <c r="K41" s="351"/>
      <c r="L41" s="352"/>
      <c r="M41" s="352"/>
      <c r="N41" s="351"/>
      <c r="O41" s="219">
        <v>2</v>
      </c>
      <c r="P41" s="234" t="s">
        <v>458</v>
      </c>
      <c r="Q41" s="219" t="str">
        <f t="shared" si="0"/>
        <v>Probabilidad</v>
      </c>
      <c r="R41" s="219" t="s">
        <v>52</v>
      </c>
      <c r="S41" s="219" t="s">
        <v>57</v>
      </c>
      <c r="T41" s="220">
        <f>VLOOKUP(R41&amp;S41,Hoja1!$Q$4:$R$9,2,0)</f>
        <v>0.45</v>
      </c>
      <c r="U41" s="219" t="s">
        <v>59</v>
      </c>
      <c r="V41" s="219" t="s">
        <v>62</v>
      </c>
      <c r="W41" s="219" t="s">
        <v>65</v>
      </c>
      <c r="X41" s="220">
        <f t="shared" ref="X41:X44" si="23">IF(Q41="Probabilidad",($J$40*T41),IF(Q41="Impacto"," "))</f>
        <v>0.45</v>
      </c>
      <c r="Y41" s="220" t="str">
        <f>IF(Z41&lt;=20%,'Tabla probabilidad'!$B$5,IF(Z41&lt;=40%,'Tabla probabilidad'!$B$6,IF(Z41&lt;=60%,'Tabla probabilidad'!$B$7,IF(Z41&lt;=80%,'Tabla probabilidad'!$B$8,IF(Z41&lt;=100%,'Tabla probabilidad'!$B$9)))))</f>
        <v>Media</v>
      </c>
      <c r="Z41" s="220">
        <f>IF(R41="Preventivo",(J40-(J40*T41)),IF(R41="Detectivo",(J40-(J40*T41)),IF(R41="Correctivo",(J40))))</f>
        <v>0.55000000000000004</v>
      </c>
      <c r="AA41" s="354"/>
      <c r="AB41" s="354"/>
      <c r="AC41" s="220" t="str">
        <f t="shared" si="1"/>
        <v>Mayor</v>
      </c>
      <c r="AD41" s="220">
        <f t="shared" ref="AD41:AD44" si="24">IF(Q41="Probabilidad",(($M$40-0)),IF(Q41="Impacto",($M$40-($M$40*T41))))</f>
        <v>0.8</v>
      </c>
      <c r="AE41" s="354"/>
      <c r="AF41" s="354"/>
      <c r="AG41" s="357"/>
      <c r="AH41" s="351"/>
      <c r="AI41" s="351"/>
      <c r="AJ41" s="351"/>
      <c r="AK41" s="351"/>
      <c r="AL41" s="351"/>
      <c r="AM41" s="351"/>
      <c r="AN41" s="351"/>
    </row>
    <row r="42" spans="1:40" ht="76.5" customHeight="1" x14ac:dyDescent="0.25">
      <c r="A42" s="351"/>
      <c r="B42" s="357"/>
      <c r="C42" s="351"/>
      <c r="D42" s="360"/>
      <c r="E42" s="351"/>
      <c r="F42" s="351"/>
      <c r="G42" s="351"/>
      <c r="H42" s="351"/>
      <c r="I42" s="362"/>
      <c r="J42" s="363"/>
      <c r="K42" s="351"/>
      <c r="L42" s="352"/>
      <c r="M42" s="352"/>
      <c r="N42" s="351"/>
      <c r="O42" s="219">
        <v>3</v>
      </c>
      <c r="P42" s="235" t="s">
        <v>459</v>
      </c>
      <c r="Q42" s="219" t="str">
        <f t="shared" si="0"/>
        <v>Probabilidad</v>
      </c>
      <c r="R42" s="219" t="s">
        <v>52</v>
      </c>
      <c r="S42" s="219" t="s">
        <v>57</v>
      </c>
      <c r="T42" s="220">
        <f>VLOOKUP(R42&amp;S42,Hoja1!$Q$4:$R$9,2,0)</f>
        <v>0.45</v>
      </c>
      <c r="U42" s="219" t="s">
        <v>59</v>
      </c>
      <c r="V42" s="219" t="s">
        <v>62</v>
      </c>
      <c r="W42" s="219" t="s">
        <v>65</v>
      </c>
      <c r="X42" s="220">
        <f t="shared" si="23"/>
        <v>0.45</v>
      </c>
      <c r="Y42" s="220" t="str">
        <f>IF(Z42&lt;=20%,'Tabla probabilidad'!$B$5,IF(Z42&lt;=40%,'Tabla probabilidad'!$B$6,IF(Z42&lt;=60%,'Tabla probabilidad'!$B$7,IF(Z42&lt;=80%,'Tabla probabilidad'!$B$8,IF(Z42&lt;=100%,'Tabla probabilidad'!$B$9)))))</f>
        <v>Media</v>
      </c>
      <c r="Z42" s="220">
        <f>IF(R42="Preventivo",(J40-(J40*T42)),IF(R42="Detectivo",(J40-(J40*T42)),IF(R42="Correctivo",(J40))))</f>
        <v>0.55000000000000004</v>
      </c>
      <c r="AA42" s="354"/>
      <c r="AB42" s="354"/>
      <c r="AC42" s="220" t="str">
        <f t="shared" si="1"/>
        <v>Mayor</v>
      </c>
      <c r="AD42" s="220">
        <f t="shared" si="24"/>
        <v>0.8</v>
      </c>
      <c r="AE42" s="354"/>
      <c r="AF42" s="354"/>
      <c r="AG42" s="357"/>
      <c r="AH42" s="351"/>
      <c r="AI42" s="351"/>
      <c r="AJ42" s="351"/>
      <c r="AK42" s="351"/>
      <c r="AL42" s="351"/>
      <c r="AM42" s="351"/>
      <c r="AN42" s="351"/>
    </row>
    <row r="43" spans="1:40" ht="54" customHeight="1" x14ac:dyDescent="0.25">
      <c r="A43" s="351"/>
      <c r="B43" s="357"/>
      <c r="C43" s="351"/>
      <c r="D43" s="360"/>
      <c r="E43" s="351"/>
      <c r="F43" s="351"/>
      <c r="G43" s="351"/>
      <c r="H43" s="351"/>
      <c r="I43" s="362"/>
      <c r="J43" s="363"/>
      <c r="K43" s="351"/>
      <c r="L43" s="352"/>
      <c r="M43" s="352"/>
      <c r="N43" s="351"/>
      <c r="O43" s="219">
        <v>4</v>
      </c>
      <c r="P43" s="235" t="s">
        <v>461</v>
      </c>
      <c r="Q43" s="219" t="str">
        <f t="shared" si="0"/>
        <v>Probabilidad</v>
      </c>
      <c r="R43" s="219" t="s">
        <v>52</v>
      </c>
      <c r="S43" s="219" t="s">
        <v>57</v>
      </c>
      <c r="T43" s="220">
        <f>VLOOKUP(R43&amp;S43,Hoja1!$Q$4:$R$9,2,0)</f>
        <v>0.45</v>
      </c>
      <c r="U43" s="219" t="s">
        <v>59</v>
      </c>
      <c r="V43" s="219" t="s">
        <v>62</v>
      </c>
      <c r="W43" s="219" t="s">
        <v>65</v>
      </c>
      <c r="X43" s="220">
        <f t="shared" si="23"/>
        <v>0.45</v>
      </c>
      <c r="Y43" s="220" t="str">
        <f>IF(Z43&lt;=20%,'Tabla probabilidad'!$B$5,IF(Z43&lt;=40%,'Tabla probabilidad'!$B$6,IF(Z43&lt;=60%,'Tabla probabilidad'!$B$7,IF(Z43&lt;=80%,'Tabla probabilidad'!$B$8,IF(Z43&lt;=100%,'Tabla probabilidad'!$B$9)))))</f>
        <v>Media</v>
      </c>
      <c r="Z43" s="220">
        <f>IF(R43="Preventivo",(J40-(J40*T43)),IF(R43="Detectivo",(J40-(J40*T43)),IF(R43="Correctivo",(J40))))</f>
        <v>0.55000000000000004</v>
      </c>
      <c r="AA43" s="354"/>
      <c r="AB43" s="354"/>
      <c r="AC43" s="220" t="str">
        <f t="shared" si="1"/>
        <v>Mayor</v>
      </c>
      <c r="AD43" s="220">
        <f t="shared" si="24"/>
        <v>0.8</v>
      </c>
      <c r="AE43" s="354"/>
      <c r="AF43" s="354"/>
      <c r="AG43" s="357"/>
      <c r="AH43" s="351"/>
      <c r="AI43" s="351"/>
      <c r="AJ43" s="351"/>
      <c r="AK43" s="351"/>
      <c r="AL43" s="351"/>
      <c r="AM43" s="351"/>
      <c r="AN43" s="351"/>
    </row>
    <row r="44" spans="1:40" ht="61.5" customHeight="1" x14ac:dyDescent="0.25">
      <c r="A44" s="351"/>
      <c r="B44" s="358"/>
      <c r="C44" s="351"/>
      <c r="D44" s="361"/>
      <c r="E44" s="351"/>
      <c r="F44" s="351"/>
      <c r="G44" s="351"/>
      <c r="H44" s="351"/>
      <c r="I44" s="362"/>
      <c r="J44" s="363"/>
      <c r="K44" s="351"/>
      <c r="L44" s="352"/>
      <c r="M44" s="352"/>
      <c r="N44" s="351"/>
      <c r="O44" s="219">
        <v>5</v>
      </c>
      <c r="P44" s="238" t="s">
        <v>468</v>
      </c>
      <c r="Q44" s="239" t="str">
        <f t="shared" si="0"/>
        <v>Probabilidad</v>
      </c>
      <c r="R44" s="239" t="s">
        <v>52</v>
      </c>
      <c r="S44" s="239" t="s">
        <v>57</v>
      </c>
      <c r="T44" s="240">
        <f>VLOOKUP(R44&amp;S44,Hoja1!$Q$4:$R$9,2,0)</f>
        <v>0.45</v>
      </c>
      <c r="U44" s="239" t="s">
        <v>59</v>
      </c>
      <c r="V44" s="239" t="s">
        <v>62</v>
      </c>
      <c r="W44" s="239" t="s">
        <v>65</v>
      </c>
      <c r="X44" s="220">
        <f t="shared" si="23"/>
        <v>0.45</v>
      </c>
      <c r="Y44" s="220" t="str">
        <f>IF(Z44&lt;=20%,'Tabla probabilidad'!$B$5,IF(Z44&lt;=40%,'Tabla probabilidad'!$B$6,IF(Z44&lt;=60%,'Tabla probabilidad'!$B$7,IF(Z44&lt;=80%,'Tabla probabilidad'!$B$8,IF(Z44&lt;=100%,'Tabla probabilidad'!$B$9)))))</f>
        <v>Media</v>
      </c>
      <c r="Z44" s="220">
        <f>IF(R44="Preventivo",(J40-(J40*T44)),IF(R44="Detectivo",(J40-(J40*T44)),IF(R44="Correctivo",(J40))))</f>
        <v>0.55000000000000004</v>
      </c>
      <c r="AA44" s="355"/>
      <c r="AB44" s="355"/>
      <c r="AC44" s="220" t="str">
        <f t="shared" si="1"/>
        <v>Mayor</v>
      </c>
      <c r="AD44" s="220">
        <f t="shared" si="24"/>
        <v>0.8</v>
      </c>
      <c r="AE44" s="355"/>
      <c r="AF44" s="355"/>
      <c r="AG44" s="358"/>
      <c r="AH44" s="351"/>
      <c r="AI44" s="351"/>
      <c r="AJ44" s="351"/>
      <c r="AK44" s="351"/>
      <c r="AL44" s="351"/>
      <c r="AM44" s="351"/>
      <c r="AN44" s="351"/>
    </row>
    <row r="45" spans="1:40" ht="61.5" customHeight="1" x14ac:dyDescent="0.25">
      <c r="A45" s="351">
        <v>8</v>
      </c>
      <c r="B45" s="356" t="s">
        <v>583</v>
      </c>
      <c r="C45" s="351" t="s">
        <v>575</v>
      </c>
      <c r="D45" s="359" t="s">
        <v>465</v>
      </c>
      <c r="E45" s="351" t="s">
        <v>463</v>
      </c>
      <c r="F45" s="351" t="s">
        <v>464</v>
      </c>
      <c r="G45" s="351" t="s">
        <v>43</v>
      </c>
      <c r="H45" s="351">
        <v>10000</v>
      </c>
      <c r="I45" s="362" t="str">
        <f>IF(H45&lt;=2,'Tabla probabilidad'!$B$5,IF(H45&lt;=24,'Tabla probabilidad'!$B$6,IF(H45&lt;=500,'Tabla probabilidad'!$B$7,IF(H45&lt;=5000,'Tabla probabilidad'!$B$8,IF(H45&gt;5000,'Tabla probabilidad'!$B$9)))))</f>
        <v>Muy Alta</v>
      </c>
      <c r="J45" s="363">
        <f>IF(H45&lt;=2,'Tabla probabilidad'!$D$5,IF(H45&lt;=24,'Tabla probabilidad'!$D$6,IF(H45&lt;=500,'Tabla probabilidad'!$D$7,IF(H45&lt;=5000,'Tabla probabilidad'!$D$8,IF(H45&gt;5000,'Tabla probabilidad'!$D$9)))))</f>
        <v>1</v>
      </c>
      <c r="K45" s="351" t="s">
        <v>445</v>
      </c>
      <c r="L45" s="351" t="str">
        <f>IF(K45="El riesgo afecta la imagen de alguna área de la organización","Leve",IF(K45="El riesgo afecta la imagen de la entidad internamente, de conocimiento general, nivel interno, alta dirección, contratista y/o de provedores","Menor",IF(K45="El riesgo afecta la imagen de la entidad con algunos usuarios de relevancia frente al logro de los objetivos","Moderado",IF(K45="El riesgo afecta la imagen de de la entidad con efecto publicitario sostenido a nivel del sector justicia","Mayor",IF(K45="El riesgo afecta la imagen de la entidad a nivel nacional, con efecto publicitarios sostenible a nivel país","Catastrófico",IF(K45="Impacto que afecte la ejecución presupuestal en un valor ≥0,5%.","Leve",IF(K45="Impacto que afecte la ejecución presupuestal en un valor ≥1%.","Menor",IF(K45="Impacto que afecte la ejecución presupuestal en un valor ≥5%.","Moderado",IF(K45="Impacto que afecte la ejecución presupuestal en un valor ≥20%.","Mayor",IF(K45="Impacto que afecte la ejecución presupuestal en un valor ≥50%.","Catastrófico",IF(K45="Incumplimiento máximo del 5% de la meta planeada","Leve",IF(K45="Incumplimiento máximo del 15% de la meta planeada","Menor",IF(K45="Incumplimiento máximo del 20% de la meta planeada","Moderado",IF(K45="Incumplimiento máximo del 50% de la meta planeada","Mayor",IF(K45="Incumplimiento máximo del 80% de la meta planeada","Catastrófico",IF(K45="Cualquier afectación a la violacion de los derechos de los ciudadanos se considera con consecuencias altas","Mayor",IF(K45="Cualquier afectación a la violacion de los derechos de los ciudadanos se considera con consecuencias desastrosas","Catastrófico",IF(K45="Afecta la Prestación del Servicio de Administración de Justicia en 5%","Leve",IF(K45="Afecta la Prestación del Servicio de Administración de Justicia en 10%","Menor",IF(K45="Afecta la Prestación del Servicio de Administración de Justicia en 15%","Moderado",IF(K45="Afecta la Prestación del Servicio de Administración de Justicia en 20%","Mayor",IF(K45="Afecta la Prestación del Servicio de Administración de Justicia en más del 50%","Catastrófico",IF(K45="Cualquier acto indebido de los servidores judiciales genera altas consecuencias para la entidad","Mayor",IF(K45="Cualquier acto indebido de los servidores judiciales genera consecuencias desastrosas para la entidad","Catastrófico",IF(K45="Si el hecho llegara a presentarse, tendría consecuencias o efectos mínimos sobre la entidad","Leve",IF(K45="Si el hecho llegara a presentarse, tendría bajo impacto o efecto sobre la entidad","Menor",IF(K45="Si el hecho llegara a presentarse, tendría medianas consecuencias o efectos sobre la entidad","Moderado",IF(K45="Si el hecho llegara a presentarse, tendría altas consecuencias o efectos sobre la entidad","Mayor",IF(K45="Si el hecho llegara a presentarse, tendría desastrosas consecuencias o efectos sobre la entidad","Catastrófico")))))))))))))))))))))))))))))</f>
        <v>Mayor</v>
      </c>
      <c r="M45" s="351" t="str">
        <f>IF(K45="El riesgo afecta la imagen de alguna área de la organización","20%",IF(K45="El riesgo afecta la imagen de la entidad internamente, de conocimiento general, nivel interno, alta dirección, contratista y/o de provedores","40%",IF(K45="El riesgo afecta la imagen de la entidad con algunos usuarios de relevancia frente al logro de los objetivos","60%",IF(K45="El riesgo afecta la imagen de de la entidad con efecto publicitario sostenido a nivel del sector justicia","80%",IF(K45="El riesgo afecta la imagen de la entidad a nivel nacional, con efecto publicitarios sostenible a nivel país","100%",IF(K45="Impacto que afecte la ejecución presupuestal en un valor ≥0,5%.","20%",IF(K45="Impacto que afecte la ejecución presupuestal en un valor ≥1%.","40%",IF(K45="Impacto que afecte la ejecución presupuestal en un valor ≥5%.","60%",IF(K45="Impacto que afecte la ejecución presupuestal en un valor ≥20%.","80%",IF(K45="Impacto que afecte la ejecución presupuestal en un valor ≥50%.","100%",IF(K45="Incumplimiento máximo del 5% de la meta planeada","20%",IF(K45="Incumplimiento máximo del 15% de la meta planeada","40%",IF(K45="Incumplimiento máximo del 20% de la meta planeada","60%",IF(K45="Incumplimiento máximo del 50% de la meta planeada","80%",IF(K45="Incumplimiento máximo del 80% de la meta planeada","100%",IF(K45="Cualquier afectación a la violacion de los derechos de los ciudadanos se considera con consecuencias altas","80%",IF(K45="Cualquier afectación a la violacion de los derechos de los ciudadanos se considera con consecuencias desastrosas","100%",IF(K45="Afecta la Prestación del Servicio de Administración de Justicia en 5%","20%",IF(K45="Afecta la Prestación del Servicio de Administración de Justicia en 10%","40%",IF(K45="Afecta la Prestación del Servicio de Administración de Justicia en 15%","60%",IF(K45="Afecta la Prestación del Servicio de Administración de Justicia en 20%","80%",IF(K45="Afecta la Prestación del Servicio de Administración de Justicia en más del 50%","100%",IF(K45="Cualquier acto indebido de los servidores judiciales genera altas consecuencias para la entidad","80%",IF(K45="Cualquier acto indebido de los servidores judiciales genera consecuencias desastrosas para la entidad","100%",IF(K45="Si el hecho llegara a presentarse, tendría consecuencias o efectos mínimos sobre la entidad","20%",IF(K45="Si el hecho llegara a presentarse, tendría bajo impacto o efecto sobre la entidad","40%",IF(K45="Si el hecho llegara a presentarse, tendría medianas consecuencias o efectos sobre la entidad","60%",IF(K45="Si el hecho llegara a presentarse, tendría altas consecuencias o efectos sobre la entidad","80%",IF(K45="Si el hecho llegara a presentarse, tendría desastrosas consecuencias o efectos sobre la entidad","100%")))))))))))))))))))))))))))))</f>
        <v>80%</v>
      </c>
      <c r="N45" s="351" t="str">
        <f>VLOOKUP((I45&amp;L45),Hoja1!$B$4:$C$28,2,0)</f>
        <v xml:space="preserve">Alto </v>
      </c>
      <c r="O45" s="219">
        <v>1</v>
      </c>
      <c r="P45" s="236" t="s">
        <v>591</v>
      </c>
      <c r="Q45" s="219" t="str">
        <f t="shared" si="0"/>
        <v>Probabilidad</v>
      </c>
      <c r="R45" s="219" t="s">
        <v>52</v>
      </c>
      <c r="S45" s="219" t="s">
        <v>57</v>
      </c>
      <c r="T45" s="220">
        <f>VLOOKUP(R45&amp;S45,Hoja1!$Q$4:$R$9,2,0)</f>
        <v>0.45</v>
      </c>
      <c r="U45" s="219" t="s">
        <v>59</v>
      </c>
      <c r="V45" s="219" t="s">
        <v>62</v>
      </c>
      <c r="W45" s="219" t="s">
        <v>65</v>
      </c>
      <c r="X45" s="220">
        <f>IF(Q45="Probabilidad",($J$45*T45),IF(Q45="Impacto"," "))</f>
        <v>0.45</v>
      </c>
      <c r="Y45" s="220" t="str">
        <f>IF(Z45&lt;=20%,'Tabla probabilidad'!$B$5,IF(Z45&lt;=40%,'Tabla probabilidad'!$B$6,IF(Z45&lt;=60%,'Tabla probabilidad'!$B$7,IF(Z45&lt;=80%,'Tabla probabilidad'!$B$8,IF(Z45&lt;=100%,'Tabla probabilidad'!$B$9)))))</f>
        <v>Media</v>
      </c>
      <c r="Z45" s="220">
        <f>IF(R45="Preventivo",(J45-(J45*T45)),IF(R45="Detectivo",(J45-(J45*T45)),IF(R45="Correctivo",(J45))))</f>
        <v>0.55000000000000004</v>
      </c>
      <c r="AA45" s="353" t="str">
        <f>IF(AB45&lt;=20%,'Tabla probabilidad'!$B$5,IF(AB45&lt;=40%,'Tabla probabilidad'!$B$6,IF(AB45&lt;=60%,'Tabla probabilidad'!$B$7,IF(AB45&lt;=80%,'Tabla probabilidad'!$B$8,IF(AB45&lt;=100%,'Tabla probabilidad'!$B$9)))))</f>
        <v>Media</v>
      </c>
      <c r="AB45" s="353">
        <f>AVERAGE(Z45:Z49)</f>
        <v>0.59000000000000008</v>
      </c>
      <c r="AC45" s="220" t="str">
        <f t="shared" si="1"/>
        <v>Mayor</v>
      </c>
      <c r="AD45" s="220">
        <f>IF(Q45="Probabilidad",(($M$45-0)),IF(Q45="Impacto",($M$45-($M$45*T45))))</f>
        <v>0.8</v>
      </c>
      <c r="AE45" s="353" t="str">
        <f>IF(AF45&lt;=20%,"Leve",IF(AF45&lt;=40%,"Menor",IF(AF45&lt;=60%,"Moderado",IF(AF45&lt;=80%,"Mayor",IF(AF45&lt;=100%,"Catastrófico")))))</f>
        <v>Mayor</v>
      </c>
      <c r="AF45" s="353">
        <f>AVERAGE(AD45:AD49)</f>
        <v>0.8</v>
      </c>
      <c r="AG45" s="356" t="str">
        <f>VLOOKUP(AA45&amp;AE45,Hoja1!$B$4:$C$28,2,0)</f>
        <v xml:space="preserve">Alto </v>
      </c>
      <c r="AH45" s="351" t="s">
        <v>404</v>
      </c>
      <c r="AI45" s="351"/>
      <c r="AJ45" s="351"/>
      <c r="AK45" s="351"/>
      <c r="AL45" s="351"/>
      <c r="AM45" s="351"/>
      <c r="AN45" s="351"/>
    </row>
    <row r="46" spans="1:40" ht="38.25" x14ac:dyDescent="0.25">
      <c r="A46" s="351"/>
      <c r="B46" s="357"/>
      <c r="C46" s="351"/>
      <c r="D46" s="360"/>
      <c r="E46" s="351"/>
      <c r="F46" s="351"/>
      <c r="G46" s="351"/>
      <c r="H46" s="351"/>
      <c r="I46" s="362"/>
      <c r="J46" s="363"/>
      <c r="K46" s="351"/>
      <c r="L46" s="352"/>
      <c r="M46" s="352"/>
      <c r="N46" s="351"/>
      <c r="O46" s="219">
        <v>2</v>
      </c>
      <c r="P46" s="236" t="s">
        <v>592</v>
      </c>
      <c r="Q46" s="219" t="str">
        <f t="shared" si="0"/>
        <v>Probabilidad</v>
      </c>
      <c r="R46" s="219" t="s">
        <v>52</v>
      </c>
      <c r="S46" s="219" t="s">
        <v>57</v>
      </c>
      <c r="T46" s="220">
        <f>VLOOKUP(R46&amp;S46,Hoja1!$Q$4:$R$9,2,0)</f>
        <v>0.45</v>
      </c>
      <c r="U46" s="219" t="s">
        <v>59</v>
      </c>
      <c r="V46" s="219" t="s">
        <v>62</v>
      </c>
      <c r="W46" s="219" t="s">
        <v>65</v>
      </c>
      <c r="X46" s="220">
        <f t="shared" ref="X46:X49" si="25">IF(Q46="Probabilidad",($J$45*T46),IF(Q46="Impacto"," "))</f>
        <v>0.45</v>
      </c>
      <c r="Y46" s="220" t="str">
        <f>IF(Z46&lt;=20%,'Tabla probabilidad'!$B$5,IF(Z46&lt;=40%,'Tabla probabilidad'!$B$6,IF(Z46&lt;=60%,'Tabla probabilidad'!$B$7,IF(Z46&lt;=80%,'Tabla probabilidad'!$B$8,IF(Z46&lt;=100%,'Tabla probabilidad'!$B$9)))))</f>
        <v>Media</v>
      </c>
      <c r="Z46" s="220">
        <f>IF(R46="Preventivo",(J45-(J45*T46)),IF(R46="Detectivo",(J45-(J45*T46)),IF(R46="Correctivo",(J45))))</f>
        <v>0.55000000000000004</v>
      </c>
      <c r="AA46" s="354"/>
      <c r="AB46" s="354"/>
      <c r="AC46" s="220" t="str">
        <f t="shared" si="1"/>
        <v>Mayor</v>
      </c>
      <c r="AD46" s="220">
        <f t="shared" ref="AD46:AD49" si="26">IF(Q46="Probabilidad",(($M$45-0)),IF(Q46="Impacto",($M$45-($M$45*T46))))</f>
        <v>0.8</v>
      </c>
      <c r="AE46" s="354"/>
      <c r="AF46" s="354"/>
      <c r="AG46" s="357"/>
      <c r="AH46" s="351"/>
      <c r="AI46" s="351"/>
      <c r="AJ46" s="351"/>
      <c r="AK46" s="351"/>
      <c r="AL46" s="351"/>
      <c r="AM46" s="351"/>
      <c r="AN46" s="351"/>
    </row>
    <row r="47" spans="1:40" ht="76.5" x14ac:dyDescent="0.25">
      <c r="A47" s="351"/>
      <c r="B47" s="357"/>
      <c r="C47" s="351"/>
      <c r="D47" s="360"/>
      <c r="E47" s="351"/>
      <c r="F47" s="351"/>
      <c r="G47" s="351"/>
      <c r="H47" s="351"/>
      <c r="I47" s="362"/>
      <c r="J47" s="363"/>
      <c r="K47" s="351"/>
      <c r="L47" s="352"/>
      <c r="M47" s="352"/>
      <c r="N47" s="351"/>
      <c r="O47" s="219">
        <v>3</v>
      </c>
      <c r="P47" s="236" t="s">
        <v>593</v>
      </c>
      <c r="Q47" s="219" t="str">
        <f t="shared" si="0"/>
        <v>Probabilidad</v>
      </c>
      <c r="R47" s="219" t="s">
        <v>52</v>
      </c>
      <c r="S47" s="219" t="s">
        <v>57</v>
      </c>
      <c r="T47" s="220">
        <f>VLOOKUP(R47&amp;S47,Hoja1!$Q$4:$R$9,2,0)</f>
        <v>0.45</v>
      </c>
      <c r="U47" s="219" t="s">
        <v>60</v>
      </c>
      <c r="V47" s="219" t="s">
        <v>62</v>
      </c>
      <c r="W47" s="219" t="s">
        <v>65</v>
      </c>
      <c r="X47" s="220">
        <f t="shared" si="25"/>
        <v>0.45</v>
      </c>
      <c r="Y47" s="220" t="str">
        <f>IF(Z47&lt;=20%,'Tabla probabilidad'!$B$5,IF(Z47&lt;=40%,'Tabla probabilidad'!$B$6,IF(Z47&lt;=60%,'Tabla probabilidad'!$B$7,IF(Z47&lt;=80%,'Tabla probabilidad'!$B$8,IF(Z47&lt;=100%,'Tabla probabilidad'!$B$9)))))</f>
        <v>Media</v>
      </c>
      <c r="Z47" s="220">
        <f>IF(R47="Preventivo",(J45-(J45*T47)),IF(R47="Detectivo",(J45-(J45*T47)),IF(R47="Correctivo",(J45))))</f>
        <v>0.55000000000000004</v>
      </c>
      <c r="AA47" s="354"/>
      <c r="AB47" s="354"/>
      <c r="AC47" s="220" t="str">
        <f t="shared" si="1"/>
        <v>Mayor</v>
      </c>
      <c r="AD47" s="220">
        <f t="shared" si="26"/>
        <v>0.8</v>
      </c>
      <c r="AE47" s="354"/>
      <c r="AF47" s="354"/>
      <c r="AG47" s="357"/>
      <c r="AH47" s="351"/>
      <c r="AI47" s="351"/>
      <c r="AJ47" s="351"/>
      <c r="AK47" s="351"/>
      <c r="AL47" s="351"/>
      <c r="AM47" s="351"/>
      <c r="AN47" s="351"/>
    </row>
    <row r="48" spans="1:40" ht="51.75" thickBot="1" x14ac:dyDescent="0.3">
      <c r="A48" s="351"/>
      <c r="B48" s="357"/>
      <c r="C48" s="351"/>
      <c r="D48" s="360"/>
      <c r="E48" s="351"/>
      <c r="F48" s="351"/>
      <c r="G48" s="351"/>
      <c r="H48" s="351"/>
      <c r="I48" s="362"/>
      <c r="J48" s="363"/>
      <c r="K48" s="351"/>
      <c r="L48" s="352"/>
      <c r="M48" s="352"/>
      <c r="N48" s="351"/>
      <c r="O48" s="219">
        <v>4</v>
      </c>
      <c r="P48" s="237" t="s">
        <v>466</v>
      </c>
      <c r="Q48" s="219" t="str">
        <f t="shared" si="0"/>
        <v>Probabilidad</v>
      </c>
      <c r="R48" s="219" t="s">
        <v>53</v>
      </c>
      <c r="S48" s="219" t="s">
        <v>57</v>
      </c>
      <c r="T48" s="220">
        <f>VLOOKUP(R48&amp;S48,Hoja1!$Q$4:$R$9,2,0)</f>
        <v>0.35</v>
      </c>
      <c r="U48" s="219" t="s">
        <v>59</v>
      </c>
      <c r="V48" s="219" t="s">
        <v>62</v>
      </c>
      <c r="W48" s="219" t="s">
        <v>65</v>
      </c>
      <c r="X48" s="220">
        <f t="shared" si="25"/>
        <v>0.35</v>
      </c>
      <c r="Y48" s="220" t="str">
        <f>IF(Z48&lt;=20%,'Tabla probabilidad'!$B$5,IF(Z48&lt;=40%,'Tabla probabilidad'!$B$6,IF(Z48&lt;=60%,'Tabla probabilidad'!$B$7,IF(Z48&lt;=80%,'Tabla probabilidad'!$B$8,IF(Z48&lt;=100%,'Tabla probabilidad'!$B$9)))))</f>
        <v>Alta</v>
      </c>
      <c r="Z48" s="220">
        <f>IF(R48="Preventivo",(J45-(J45*T48)),IF(R48="Detectivo",(J45-(J45*T48)),IF(R48="Correctivo",(J45))))</f>
        <v>0.65</v>
      </c>
      <c r="AA48" s="354"/>
      <c r="AB48" s="354"/>
      <c r="AC48" s="220" t="str">
        <f t="shared" si="1"/>
        <v>Mayor</v>
      </c>
      <c r="AD48" s="220">
        <f t="shared" si="26"/>
        <v>0.8</v>
      </c>
      <c r="AE48" s="354"/>
      <c r="AF48" s="354"/>
      <c r="AG48" s="357"/>
      <c r="AH48" s="351"/>
      <c r="AI48" s="351"/>
      <c r="AJ48" s="351"/>
      <c r="AK48" s="351"/>
      <c r="AL48" s="351"/>
      <c r="AM48" s="351"/>
      <c r="AN48" s="351"/>
    </row>
    <row r="49" spans="1:40" ht="60.75" thickBot="1" x14ac:dyDescent="0.3">
      <c r="A49" s="351"/>
      <c r="B49" s="358"/>
      <c r="C49" s="351"/>
      <c r="D49" s="361"/>
      <c r="E49" s="351"/>
      <c r="F49" s="351"/>
      <c r="G49" s="351"/>
      <c r="H49" s="351"/>
      <c r="I49" s="362"/>
      <c r="J49" s="363"/>
      <c r="K49" s="351"/>
      <c r="L49" s="352"/>
      <c r="M49" s="352"/>
      <c r="N49" s="351"/>
      <c r="O49" s="219">
        <v>5</v>
      </c>
      <c r="P49" s="228" t="s">
        <v>462</v>
      </c>
      <c r="Q49" s="219" t="str">
        <f t="shared" si="0"/>
        <v>Probabilidad</v>
      </c>
      <c r="R49" s="219" t="s">
        <v>53</v>
      </c>
      <c r="S49" s="219" t="s">
        <v>57</v>
      </c>
      <c r="T49" s="220">
        <f>VLOOKUP(R49&amp;S49,Hoja1!$Q$4:$R$9,2,0)</f>
        <v>0.35</v>
      </c>
      <c r="U49" s="219" t="s">
        <v>59</v>
      </c>
      <c r="V49" s="219" t="s">
        <v>62</v>
      </c>
      <c r="W49" s="219" t="s">
        <v>65</v>
      </c>
      <c r="X49" s="220">
        <f t="shared" si="25"/>
        <v>0.35</v>
      </c>
      <c r="Y49" s="220" t="str">
        <f>IF(Z49&lt;=20%,'Tabla probabilidad'!$B$5,IF(Z49&lt;=40%,'Tabla probabilidad'!$B$6,IF(Z49&lt;=60%,'Tabla probabilidad'!$B$7,IF(Z49&lt;=80%,'Tabla probabilidad'!$B$8,IF(Z49&lt;=100%,'Tabla probabilidad'!$B$9)))))</f>
        <v>Alta</v>
      </c>
      <c r="Z49" s="220">
        <f>IF(R49="Preventivo",(J45-(J45*T49)),IF(R49="Detectivo",(J45-(J45*T49)),IF(R49="Correctivo",(J45))))</f>
        <v>0.65</v>
      </c>
      <c r="AA49" s="355"/>
      <c r="AB49" s="355"/>
      <c r="AC49" s="220" t="str">
        <f t="shared" si="1"/>
        <v>Mayor</v>
      </c>
      <c r="AD49" s="220">
        <f t="shared" si="26"/>
        <v>0.8</v>
      </c>
      <c r="AE49" s="355"/>
      <c r="AF49" s="355"/>
      <c r="AG49" s="358"/>
      <c r="AH49" s="351"/>
      <c r="AI49" s="351"/>
      <c r="AJ49" s="351"/>
      <c r="AK49" s="351"/>
      <c r="AL49" s="351"/>
      <c r="AM49" s="351"/>
      <c r="AN49" s="351"/>
    </row>
    <row r="50" spans="1:40" ht="48" customHeight="1" x14ac:dyDescent="0.25">
      <c r="A50" s="351">
        <v>9</v>
      </c>
      <c r="B50" s="356" t="s">
        <v>584</v>
      </c>
      <c r="C50" s="351" t="s">
        <v>456</v>
      </c>
      <c r="D50" s="359" t="s">
        <v>470</v>
      </c>
      <c r="E50" s="351" t="s">
        <v>475</v>
      </c>
      <c r="F50" s="351" t="s">
        <v>469</v>
      </c>
      <c r="G50" s="351" t="s">
        <v>438</v>
      </c>
      <c r="H50" s="351">
        <v>10000</v>
      </c>
      <c r="I50" s="362" t="str">
        <f>IF(H50&lt;=2,'Tabla probabilidad'!$B$5,IF(H50&lt;=24,'Tabla probabilidad'!$B$6,IF(H50&lt;=500,'Tabla probabilidad'!$B$7,IF(H50&lt;=5000,'Tabla probabilidad'!$B$8,IF(H50&gt;5000,'Tabla probabilidad'!$B$9)))))</f>
        <v>Muy Alta</v>
      </c>
      <c r="J50" s="363">
        <f>IF(H50&lt;=2,'Tabla probabilidad'!$D$5,IF(H50&lt;=24,'Tabla probabilidad'!$D$6,IF(H50&lt;=500,'Tabla probabilidad'!$D$7,IF(H50&lt;=5000,'Tabla probabilidad'!$D$8,IF(H50&gt;5000,'Tabla probabilidad'!$D$9)))))</f>
        <v>1</v>
      </c>
      <c r="K50" s="351" t="s">
        <v>452</v>
      </c>
      <c r="L50" s="351" t="str">
        <f>IF(K50="El riesgo afecta la imagen de alguna área de la organización","Leve",IF(K50="El riesgo afecta la imagen de la entidad internamente, de conocimiento general, nivel interno, alta dirección, contratista y/o de provedores","Menor",IF(K50="El riesgo afecta la imagen de la entidad con algunos usuarios de relevancia frente al logro de los objetivos","Moderado",IF(K50="El riesgo afecta la imagen de de la entidad con efecto publicitario sostenido a nivel del sector justicia","Mayor",IF(K50="El riesgo afecta la imagen de la entidad a nivel nacional, con efecto publicitarios sostenible a nivel país","Catastrófico",IF(K50="Impacto que afecte la ejecución presupuestal en un valor ≥0,5%.","Leve",IF(K50="Impacto que afecte la ejecución presupuestal en un valor ≥1%.","Menor",IF(K50="Impacto que afecte la ejecución presupuestal en un valor ≥5%.","Moderado",IF(K50="Impacto que afecte la ejecución presupuestal en un valor ≥20%.","Mayor",IF(K50="Impacto que afecte la ejecución presupuestal en un valor ≥50%.","Catastrófico",IF(K50="Incumplimiento máximo del 5% de la meta planeada","Leve",IF(K50="Incumplimiento máximo del 15% de la meta planeada","Menor",IF(K50="Incumplimiento máximo del 20% de la meta planeada","Moderado",IF(K50="Incumplimiento máximo del 50% de la meta planeada","Mayor",IF(K50="Incumplimiento máximo del 80% de la meta planeada","Catastrófico",IF(K50="Cualquier afectación a la violacion de los derechos de los ciudadanos se considera con consecuencias altas","Mayor",IF(K50="Cualquier afectación a la violacion de los derechos de los ciudadanos se considera con consecuencias desastrosas","Catastrófico",IF(K50="Afecta la Prestación del Servicio de Administración de Justicia en 5%","Leve",IF(K50="Afecta la Prestación del Servicio de Administración de Justicia en 10%","Menor",IF(K50="Afecta la Prestación del Servicio de Administración de Justicia en 15%","Moderado",IF(K50="Afecta la Prestación del Servicio de Administración de Justicia en 20%","Mayor",IF(K50="Afecta la Prestación del Servicio de Administración de Justicia en más del 50%","Catastrófico",IF(K50="Cualquier acto indebido de los servidores judiciales genera altas consecuencias para la entidad","Mayor",IF(K50="Cualquier acto indebido de los servidores judiciales genera consecuencias desastrosas para la entidad","Catastrófico",IF(K50="Si el hecho llegara a presentarse, tendría consecuencias o efectos mínimos sobre la entidad","Leve",IF(K50="Si el hecho llegara a presentarse, tendría bajo impacto o efecto sobre la entidad","Menor",IF(K50="Si el hecho llegara a presentarse, tendría medianas consecuencias o efectos sobre la entidad","Moderado",IF(K50="Si el hecho llegara a presentarse, tendría altas consecuencias o efectos sobre la entidad","Mayor",IF(K50="Si el hecho llegara a presentarse, tendría desastrosas consecuencias o efectos sobre la entidad","Catastrófico")))))))))))))))))))))))))))))</f>
        <v>Moderado</v>
      </c>
      <c r="M50" s="351" t="str">
        <f>IF(K50="El riesgo afecta la imagen de alguna área de la organización","20%",IF(K50="El riesgo afecta la imagen de la entidad internamente, de conocimiento general, nivel interno, alta dirección, contratista y/o de provedores","40%",IF(K50="El riesgo afecta la imagen de la entidad con algunos usuarios de relevancia frente al logro de los objetivos","60%",IF(K50="El riesgo afecta la imagen de de la entidad con efecto publicitario sostenido a nivel del sector justicia","80%",IF(K50="El riesgo afecta la imagen de la entidad a nivel nacional, con efecto publicitarios sostenible a nivel país","100%",IF(K50="Impacto que afecte la ejecución presupuestal en un valor ≥0,5%.","20%",IF(K50="Impacto que afecte la ejecución presupuestal en un valor ≥1%.","40%",IF(K50="Impacto que afecte la ejecución presupuestal en un valor ≥5%.","60%",IF(K50="Impacto que afecte la ejecución presupuestal en un valor ≥20%.","80%",IF(K50="Impacto que afecte la ejecución presupuestal en un valor ≥50%.","100%",IF(K50="Incumplimiento máximo del 5% de la meta planeada","20%",IF(K50="Incumplimiento máximo del 15% de la meta planeada","40%",IF(K50="Incumplimiento máximo del 20% de la meta planeada","60%",IF(K50="Incumplimiento máximo del 50% de la meta planeada","80%",IF(K50="Incumplimiento máximo del 80% de la meta planeada","100%",IF(K50="Cualquier afectación a la violacion de los derechos de los ciudadanos se considera con consecuencias altas","80%",IF(K50="Cualquier afectación a la violacion de los derechos de los ciudadanos se considera con consecuencias desastrosas","100%",IF(K50="Afecta la Prestación del Servicio de Administración de Justicia en 5%","20%",IF(K50="Afecta la Prestación del Servicio de Administración de Justicia en 10%","40%",IF(K50="Afecta la Prestación del Servicio de Administración de Justicia en 15%","60%",IF(K50="Afecta la Prestación del Servicio de Administración de Justicia en 20%","80%",IF(K50="Afecta la Prestación del Servicio de Administración de Justicia en más del 50%","100%",IF(K50="Cualquier acto indebido de los servidores judiciales genera altas consecuencias para la entidad","80%",IF(K50="Cualquier acto indebido de los servidores judiciales genera consecuencias desastrosas para la entidad","100%",IF(K50="Si el hecho llegara a presentarse, tendría consecuencias o efectos mínimos sobre la entidad","20%",IF(K50="Si el hecho llegara a presentarse, tendría bajo impacto o efecto sobre la entidad","40%",IF(K50="Si el hecho llegara a presentarse, tendría medianas consecuencias o efectos sobre la entidad","60%",IF(K50="Si el hecho llegara a presentarse, tendría altas consecuencias o efectos sobre la entidad","80%",IF(K50="Si el hecho llegara a presentarse, tendría desastrosas consecuencias o efectos sobre la entidad","100%")))))))))))))))))))))))))))))</f>
        <v>60%</v>
      </c>
      <c r="N50" s="351" t="str">
        <f>VLOOKUP((I50&amp;L50),Hoja1!$B$4:$C$28,2,0)</f>
        <v xml:space="preserve">Alto </v>
      </c>
      <c r="O50" s="219">
        <v>1</v>
      </c>
      <c r="P50" s="236" t="s">
        <v>471</v>
      </c>
      <c r="Q50" s="219" t="str">
        <f t="shared" si="0"/>
        <v>Probabilidad</v>
      </c>
      <c r="R50" s="219" t="s">
        <v>52</v>
      </c>
      <c r="S50" s="219" t="s">
        <v>57</v>
      </c>
      <c r="T50" s="220">
        <f>VLOOKUP(R50&amp;S50,Hoja1!$Q$4:$R$9,2,0)</f>
        <v>0.45</v>
      </c>
      <c r="U50" s="219" t="s">
        <v>59</v>
      </c>
      <c r="V50" s="219" t="s">
        <v>62</v>
      </c>
      <c r="W50" s="219" t="s">
        <v>65</v>
      </c>
      <c r="X50" s="220">
        <f>IF(Q50="Probabilidad",($J$50*T50),IF(Q50="Impacto"," "))</f>
        <v>0.45</v>
      </c>
      <c r="Y50" s="220" t="str">
        <f>IF(Z50&lt;=20%,'Tabla probabilidad'!$B$5,IF(Z50&lt;=40%,'Tabla probabilidad'!$B$6,IF(Z50&lt;=60%,'Tabla probabilidad'!$B$7,IF(Z50&lt;=80%,'Tabla probabilidad'!$B$8,IF(Z50&lt;=100%,'Tabla probabilidad'!$B$9)))))</f>
        <v>Media</v>
      </c>
      <c r="Z50" s="220">
        <f>IF(R50="Preventivo",(J50-(J50*T50)),IF(R50="Detectivo",(J50-(J50*T50)),IF(R50="Correctivo",(J50))))</f>
        <v>0.55000000000000004</v>
      </c>
      <c r="AA50" s="353" t="str">
        <f>IF(AB50&lt;=20%,'Tabla probabilidad'!$B$5,IF(AB50&lt;=40%,'Tabla probabilidad'!$B$6,IF(AB50&lt;=60%,'Tabla probabilidad'!$B$7,IF(AB50&lt;=80%,'Tabla probabilidad'!$B$8,IF(AB50&lt;=100%,'Tabla probabilidad'!$B$9)))))</f>
        <v>Media</v>
      </c>
      <c r="AB50" s="353">
        <f>AVERAGE(Z50:Z54)</f>
        <v>0.55000000000000004</v>
      </c>
      <c r="AC50" s="220" t="str">
        <f t="shared" si="1"/>
        <v>Moderado</v>
      </c>
      <c r="AD50" s="220">
        <f>IF(Q50="Probabilidad",(($M$50-0)),IF(Q50="Impacto",($M$50-($M$50*T50))))</f>
        <v>0.6</v>
      </c>
      <c r="AE50" s="353" t="str">
        <f>IF(AF50&lt;=20%,"Leve",IF(AF50&lt;=40%,"Menor",IF(AF50&lt;=60%,"Moderado",IF(AF50&lt;=80%,"Mayor",IF(AF50&lt;=100%,"Catastrófico")))))</f>
        <v>Moderado</v>
      </c>
      <c r="AF50" s="353">
        <f>AVERAGE(AD50:AD54)</f>
        <v>0.6</v>
      </c>
      <c r="AG50" s="356" t="str">
        <f>VLOOKUP(AA50&amp;AE50,Hoja1!$B$4:$C$28,2,0)</f>
        <v>Moderado</v>
      </c>
      <c r="AH50" s="351" t="s">
        <v>406</v>
      </c>
      <c r="AI50" s="351"/>
      <c r="AJ50" s="351"/>
      <c r="AK50" s="351"/>
      <c r="AL50" s="351"/>
      <c r="AM50" s="351"/>
      <c r="AN50" s="351"/>
    </row>
    <row r="51" spans="1:40" ht="55.5" customHeight="1" x14ac:dyDescent="0.25">
      <c r="A51" s="351"/>
      <c r="B51" s="357"/>
      <c r="C51" s="351"/>
      <c r="D51" s="360"/>
      <c r="E51" s="351"/>
      <c r="F51" s="351"/>
      <c r="G51" s="351"/>
      <c r="H51" s="351"/>
      <c r="I51" s="362"/>
      <c r="J51" s="363"/>
      <c r="K51" s="351"/>
      <c r="L51" s="352"/>
      <c r="M51" s="352"/>
      <c r="N51" s="351"/>
      <c r="O51" s="219">
        <v>2</v>
      </c>
      <c r="P51" s="236" t="s">
        <v>472</v>
      </c>
      <c r="Q51" s="219" t="str">
        <f t="shared" si="0"/>
        <v>Probabilidad</v>
      </c>
      <c r="R51" s="219" t="s">
        <v>52</v>
      </c>
      <c r="S51" s="219" t="s">
        <v>57</v>
      </c>
      <c r="T51" s="220">
        <f>VLOOKUP(R51&amp;S51,Hoja1!$Q$4:$R$9,2,0)</f>
        <v>0.45</v>
      </c>
      <c r="U51" s="219" t="s">
        <v>59</v>
      </c>
      <c r="V51" s="219" t="s">
        <v>62</v>
      </c>
      <c r="W51" s="219" t="s">
        <v>65</v>
      </c>
      <c r="X51" s="220">
        <f t="shared" ref="X51:X54" si="27">IF(Q51="Probabilidad",($J$50*T51),IF(Q51="Impacto"," "))</f>
        <v>0.45</v>
      </c>
      <c r="Y51" s="220" t="str">
        <f>IF(Z51&lt;=20%,'Tabla probabilidad'!$B$5,IF(Z51&lt;=40%,'Tabla probabilidad'!$B$6,IF(Z51&lt;=60%,'Tabla probabilidad'!$B$7,IF(Z51&lt;=80%,'Tabla probabilidad'!$B$8,IF(Z51&lt;=100%,'Tabla probabilidad'!$B$9)))))</f>
        <v>Media</v>
      </c>
      <c r="Z51" s="220">
        <f>IF(R51="Preventivo",(J50-(J50*T51)),IF(R51="Detectivo",(J50-(J50*T51)),IF(R51="Correctivo",(J50))))</f>
        <v>0.55000000000000004</v>
      </c>
      <c r="AA51" s="354"/>
      <c r="AB51" s="354"/>
      <c r="AC51" s="220" t="str">
        <f t="shared" si="1"/>
        <v>Moderado</v>
      </c>
      <c r="AD51" s="220">
        <f t="shared" ref="AD51:AD54" si="28">IF(Q51="Probabilidad",(($M$50-0)),IF(Q51="Impacto",($M$50-($M$50*T51))))</f>
        <v>0.6</v>
      </c>
      <c r="AE51" s="354"/>
      <c r="AF51" s="354"/>
      <c r="AG51" s="357"/>
      <c r="AH51" s="351"/>
      <c r="AI51" s="351"/>
      <c r="AJ51" s="351"/>
      <c r="AK51" s="351"/>
      <c r="AL51" s="351"/>
      <c r="AM51" s="351"/>
      <c r="AN51" s="351"/>
    </row>
    <row r="52" spans="1:40" ht="25.5" x14ac:dyDescent="0.25">
      <c r="A52" s="351"/>
      <c r="B52" s="357"/>
      <c r="C52" s="351"/>
      <c r="D52" s="360"/>
      <c r="E52" s="351"/>
      <c r="F52" s="351"/>
      <c r="G52" s="351"/>
      <c r="H52" s="351"/>
      <c r="I52" s="362"/>
      <c r="J52" s="363"/>
      <c r="K52" s="351"/>
      <c r="L52" s="352"/>
      <c r="M52" s="352"/>
      <c r="N52" s="351"/>
      <c r="O52" s="219">
        <v>3</v>
      </c>
      <c r="P52" s="236" t="s">
        <v>473</v>
      </c>
      <c r="Q52" s="219" t="str">
        <f t="shared" si="0"/>
        <v>Probabilidad</v>
      </c>
      <c r="R52" s="219" t="s">
        <v>52</v>
      </c>
      <c r="S52" s="219" t="s">
        <v>57</v>
      </c>
      <c r="T52" s="220">
        <f>VLOOKUP(R52&amp;S52,Hoja1!$Q$4:$R$9,2,0)</f>
        <v>0.45</v>
      </c>
      <c r="U52" s="219" t="s">
        <v>59</v>
      </c>
      <c r="V52" s="219" t="s">
        <v>62</v>
      </c>
      <c r="W52" s="219" t="s">
        <v>65</v>
      </c>
      <c r="X52" s="220">
        <f t="shared" si="27"/>
        <v>0.45</v>
      </c>
      <c r="Y52" s="220" t="str">
        <f>IF(Z52&lt;=20%,'Tabla probabilidad'!$B$5,IF(Z52&lt;=40%,'Tabla probabilidad'!$B$6,IF(Z52&lt;=60%,'Tabla probabilidad'!$B$7,IF(Z52&lt;=80%,'Tabla probabilidad'!$B$8,IF(Z52&lt;=100%,'Tabla probabilidad'!$B$9)))))</f>
        <v>Media</v>
      </c>
      <c r="Z52" s="220">
        <f>IF(R52="Preventivo",(J50-(J50*T52)),IF(R52="Detectivo",(J50-(J50*T52)),IF(R52="Correctivo",(J50))))</f>
        <v>0.55000000000000004</v>
      </c>
      <c r="AA52" s="354"/>
      <c r="AB52" s="354"/>
      <c r="AC52" s="220" t="str">
        <f t="shared" si="1"/>
        <v>Moderado</v>
      </c>
      <c r="AD52" s="220">
        <f t="shared" si="28"/>
        <v>0.6</v>
      </c>
      <c r="AE52" s="354"/>
      <c r="AF52" s="354"/>
      <c r="AG52" s="357"/>
      <c r="AH52" s="351"/>
      <c r="AI52" s="351"/>
      <c r="AJ52" s="351"/>
      <c r="AK52" s="351"/>
      <c r="AL52" s="351"/>
      <c r="AM52" s="351"/>
      <c r="AN52" s="351"/>
    </row>
    <row r="53" spans="1:40" ht="64.5" thickBot="1" x14ac:dyDescent="0.3">
      <c r="A53" s="351"/>
      <c r="B53" s="357"/>
      <c r="C53" s="351"/>
      <c r="D53" s="360"/>
      <c r="E53" s="351"/>
      <c r="F53" s="351"/>
      <c r="G53" s="351"/>
      <c r="H53" s="351"/>
      <c r="I53" s="362"/>
      <c r="J53" s="363"/>
      <c r="K53" s="351"/>
      <c r="L53" s="352"/>
      <c r="M53" s="352"/>
      <c r="N53" s="351"/>
      <c r="O53" s="219">
        <v>4</v>
      </c>
      <c r="P53" s="237" t="s">
        <v>474</v>
      </c>
      <c r="Q53" s="219" t="str">
        <f t="shared" si="0"/>
        <v>Probabilidad</v>
      </c>
      <c r="R53" s="219" t="s">
        <v>52</v>
      </c>
      <c r="S53" s="219" t="s">
        <v>57</v>
      </c>
      <c r="T53" s="220">
        <f>VLOOKUP(R53&amp;S53,Hoja1!$Q$4:$R$9,2,0)</f>
        <v>0.45</v>
      </c>
      <c r="U53" s="219" t="s">
        <v>59</v>
      </c>
      <c r="V53" s="219" t="s">
        <v>62</v>
      </c>
      <c r="W53" s="219" t="s">
        <v>65</v>
      </c>
      <c r="X53" s="220">
        <f t="shared" si="27"/>
        <v>0.45</v>
      </c>
      <c r="Y53" s="220" t="str">
        <f>IF(Z53&lt;=20%,'Tabla probabilidad'!$B$5,IF(Z53&lt;=40%,'Tabla probabilidad'!$B$6,IF(Z53&lt;=60%,'Tabla probabilidad'!$B$7,IF(Z53&lt;=80%,'Tabla probabilidad'!$B$8,IF(Z53&lt;=100%,'Tabla probabilidad'!$B$9)))))</f>
        <v>Media</v>
      </c>
      <c r="Z53" s="220">
        <f>IF(R53="Preventivo",(J50-(J50*T53)),IF(R53="Detectivo",(J50-(J50*T53)),IF(R53="Correctivo",(J50))))</f>
        <v>0.55000000000000004</v>
      </c>
      <c r="AA53" s="354"/>
      <c r="AB53" s="354"/>
      <c r="AC53" s="220" t="str">
        <f t="shared" si="1"/>
        <v>Moderado</v>
      </c>
      <c r="AD53" s="220">
        <f t="shared" si="28"/>
        <v>0.6</v>
      </c>
      <c r="AE53" s="354"/>
      <c r="AF53" s="354"/>
      <c r="AG53" s="357"/>
      <c r="AH53" s="351"/>
      <c r="AI53" s="351"/>
      <c r="AJ53" s="351"/>
      <c r="AK53" s="351"/>
      <c r="AL53" s="351"/>
      <c r="AM53" s="351"/>
      <c r="AN53" s="351"/>
    </row>
    <row r="54" spans="1:40" ht="51" x14ac:dyDescent="0.25">
      <c r="A54" s="356"/>
      <c r="B54" s="358"/>
      <c r="C54" s="351"/>
      <c r="D54" s="360"/>
      <c r="E54" s="356"/>
      <c r="F54" s="356"/>
      <c r="G54" s="356"/>
      <c r="H54" s="356"/>
      <c r="I54" s="403"/>
      <c r="J54" s="353"/>
      <c r="K54" s="351"/>
      <c r="L54" s="352"/>
      <c r="M54" s="352"/>
      <c r="N54" s="356"/>
      <c r="O54" s="232">
        <v>5</v>
      </c>
      <c r="P54" s="236" t="s">
        <v>606</v>
      </c>
      <c r="Q54" s="232" t="str">
        <f t="shared" si="0"/>
        <v>Probabilidad</v>
      </c>
      <c r="R54" s="232" t="s">
        <v>52</v>
      </c>
      <c r="S54" s="232" t="s">
        <v>57</v>
      </c>
      <c r="T54" s="233">
        <f>VLOOKUP(R54&amp;S54,Hoja1!$Q$4:$R$9,2,0)</f>
        <v>0.45</v>
      </c>
      <c r="U54" s="232" t="s">
        <v>59</v>
      </c>
      <c r="V54" s="232" t="s">
        <v>62</v>
      </c>
      <c r="W54" s="232" t="s">
        <v>65</v>
      </c>
      <c r="X54" s="233">
        <f t="shared" si="27"/>
        <v>0.45</v>
      </c>
      <c r="Y54" s="233" t="str">
        <f>IF(Z54&lt;=20%,'Tabla probabilidad'!$B$5,IF(Z54&lt;=40%,'Tabla probabilidad'!$B$6,IF(Z54&lt;=60%,'Tabla probabilidad'!$B$7,IF(Z54&lt;=80%,'Tabla probabilidad'!$B$8,IF(Z54&lt;=100%,'Tabla probabilidad'!$B$9)))))</f>
        <v>Media</v>
      </c>
      <c r="Z54" s="233">
        <f>IF(R54="Preventivo",(J50-(J50*T54)),IF(R54="Detectivo",(J50-(J50*T54)),IF(R54="Correctivo",(J50))))</f>
        <v>0.55000000000000004</v>
      </c>
      <c r="AA54" s="354"/>
      <c r="AB54" s="354"/>
      <c r="AC54" s="233" t="str">
        <f t="shared" si="1"/>
        <v>Moderado</v>
      </c>
      <c r="AD54" s="233">
        <f t="shared" si="28"/>
        <v>0.6</v>
      </c>
      <c r="AE54" s="354"/>
      <c r="AF54" s="354"/>
      <c r="AG54" s="357"/>
      <c r="AH54" s="351"/>
      <c r="AI54" s="351"/>
      <c r="AJ54" s="351"/>
      <c r="AK54" s="351"/>
      <c r="AL54" s="351"/>
      <c r="AM54" s="351"/>
      <c r="AN54" s="351"/>
    </row>
    <row r="55" spans="1:40" ht="120" x14ac:dyDescent="0.25">
      <c r="A55" s="351">
        <v>10</v>
      </c>
      <c r="B55" s="356" t="s">
        <v>585</v>
      </c>
      <c r="C55" s="351" t="s">
        <v>482</v>
      </c>
      <c r="D55" s="402" t="s">
        <v>491</v>
      </c>
      <c r="E55" s="351" t="s">
        <v>477</v>
      </c>
      <c r="F55" s="351" t="s">
        <v>476</v>
      </c>
      <c r="G55" s="351" t="s">
        <v>527</v>
      </c>
      <c r="H55" s="351">
        <v>120</v>
      </c>
      <c r="I55" s="362" t="str">
        <f>IF(H55&lt;=2,'Tabla probabilidad'!$B$5,IF(H55&lt;=24,'Tabla probabilidad'!$B$6,IF(H55&lt;=500,'Tabla probabilidad'!$B$7,IF(H55&lt;=5000,'Tabla probabilidad'!$B$8,IF(H55&gt;5000,'Tabla probabilidad'!$B$9)))))</f>
        <v>Media</v>
      </c>
      <c r="J55" s="363">
        <f>IF(H55&lt;=2,'Tabla probabilidad'!$D$5,IF(H55&lt;=24,'Tabla probabilidad'!$D$6,IF(H55&lt;=500,'Tabla probabilidad'!$D$7,IF(H55&lt;=5000,'Tabla probabilidad'!$D$8,IF(H55&gt;5000,'Tabla probabilidad'!$D$9)))))</f>
        <v>0.6</v>
      </c>
      <c r="K55" s="351" t="s">
        <v>487</v>
      </c>
      <c r="L55" s="351" t="str">
        <f>IF(K55="El riesgo afecta la imagen de alguna área de la organización","Leve",IF(K55="El riesgo afecta la imagen de la entidad internamente, de conocimiento general, nivel interno, alta dirección, contratista y/o de provedores","Menor",IF(K55="El riesgo afecta la imagen de la entidad con algunos usuarios de relevancia frente al logro de los objetivos","Moderado",IF(K55="El riesgo afecta la imagen de de la entidad con efecto publicitario sostenido a nivel del sector justicia","Mayor",IF(K55="El riesgo afecta la imagen de la entidad a nivel nacional, con efecto publicitarios sostenible a nivel país","Catastrófico",IF(K55="Impacto que afecte la ejecución presupuestal en un valor ≥0,5%.","Leve",IF(K55="Impacto que afecte la ejecución presupuestal en un valor ≥1%.","Menor",IF(K55="Impacto que afecte la ejecución presupuestal en un valor ≥5%.","Moderado",IF(K55="Impacto que afecte la ejecución presupuestal en un valor ≥20%.","Mayor",IF(K55="Impacto que afecte la ejecución presupuestal en un valor ≥50%.","Catastrófico",IF(K55="Incumplimiento máximo del 5% de la meta planeada","Leve",IF(K55="Incumplimiento máximo del 15% de la meta planeada","Menor",IF(K55="Incumplimiento máximo del 20% de la meta planeada","Moderado",IF(K55="Incumplimiento máximo del 50% de la meta planeada","Mayor",IF(K55="Incumplimiento máximo del 80% de la meta planeada","Catastrófico",IF(K55="Cualquier afectación a la violacion de los derechos de los ciudadanos se considera con consecuencias altas","Mayor",IF(K55="Cualquier afectación a la violacion de los derechos de los ciudadanos se considera con consecuencias desastrosas","Catastrófico",IF(K55="Afecta la Prestación del Servicio de Administración de Justicia en 5%","Leve",IF(K55="Afecta la Prestación del Servicio de Administración de Justicia en 10%","Menor",IF(K55="Afecta la Prestación del Servicio de Administración de Justicia en 15%","Moderado",IF(K55="Afecta la Prestación del Servicio de Administración de Justicia en 20%","Mayor",IF(K55="Afecta la Prestación del Servicio de Administración de Justicia en más del 50%","Catastrófico",IF(K55="Cualquier acto indebido de los servidores judiciales genera altas consecuencias para la entidad","Mayor",IF(K55="Cualquier acto indebido de los servidores judiciales genera consecuencias desastrosas para la entidad","Catastrófico",IF(K55="Si el hecho llegara a presentarse, tendría consecuencias o efectos mínimos sobre la entidad","Leve",IF(K55="Si el hecho llegara a presentarse, tendría bajo impacto o efecto sobre la entidad","Menor",IF(K55="Si el hecho llegara a presentarse, tendría medianas consecuencias o efectos sobre la entidad","Moderado",IF(K55="Si el hecho llegara a presentarse, tendría altas consecuencias o efectos sobre la entidad","Mayor",IF(K55="Si el hecho llegara a presentarse, tendría desastrosas consecuencias o efectos sobre la entidad","Catastrófico")))))))))))))))))))))))))))))</f>
        <v>Moderado</v>
      </c>
      <c r="M55" s="351" t="str">
        <f>IF(K55="El riesgo afecta la imagen de alguna área de la organización","20%",IF(K55="El riesgo afecta la imagen de la entidad internamente, de conocimiento general, nivel interno, alta dirección, contratista y/o de provedores","40%",IF(K55="El riesgo afecta la imagen de la entidad con algunos usuarios de relevancia frente al logro de los objetivos","60%",IF(K55="El riesgo afecta la imagen de de la entidad con efecto publicitario sostenido a nivel del sector justicia","80%",IF(K55="El riesgo afecta la imagen de la entidad a nivel nacional, con efecto publicitarios sostenible a nivel país","100%",IF(K55="Impacto que afecte la ejecución presupuestal en un valor ≥0,5%.","20%",IF(K55="Impacto que afecte la ejecución presupuestal en un valor ≥1%.","40%",IF(K55="Impacto que afecte la ejecución presupuestal en un valor ≥5%.","60%",IF(K55="Impacto que afecte la ejecución presupuestal en un valor ≥20%.","80%",IF(K55="Impacto que afecte la ejecución presupuestal en un valor ≥50%.","100%",IF(K55="Incumplimiento máximo del 5% de la meta planeada","20%",IF(K55="Incumplimiento máximo del 15% de la meta planeada","40%",IF(K55="Incumplimiento máximo del 20% de la meta planeada","60%",IF(K55="Incumplimiento máximo del 50% de la meta planeada","80%",IF(K55="Incumplimiento máximo del 80% de la meta planeada","100%",IF(K55="Cualquier afectación a la violacion de los derechos de los ciudadanos se considera con consecuencias altas","80%",IF(K55="Cualquier afectación a la violacion de los derechos de los ciudadanos se considera con consecuencias desastrosas","100%",IF(K55="Afecta la Prestación del Servicio de Administración de Justicia en 5%","20%",IF(K55="Afecta la Prestación del Servicio de Administración de Justicia en 10%","40%",IF(K55="Afecta la Prestación del Servicio de Administración de Justicia en 15%","60%",IF(K55="Afecta la Prestación del Servicio de Administración de Justicia en 20%","80%",IF(K55="Afecta la Prestación del Servicio de Administración de Justicia en más del 50%","100%",IF(K55="Cualquier acto indebido de los servidores judiciales genera altas consecuencias para la entidad","80%",IF(K55="Cualquier acto indebido de los servidores judiciales genera consecuencias desastrosas para la entidad","100%",IF(K55="Si el hecho llegara a presentarse, tendría consecuencias o efectos mínimos sobre la entidad","20%",IF(K55="Si el hecho llegara a presentarse, tendría bajo impacto o efecto sobre la entidad","40%",IF(K55="Si el hecho llegara a presentarse, tendría medianas consecuencias o efectos sobre la entidad","60%",IF(K55="Si el hecho llegara a presentarse, tendría altas consecuencias o efectos sobre la entidad","80%",IF(K55="Si el hecho llegara a presentarse, tendría desastrosas consecuencias o efectos sobre la entidad","100%")))))))))))))))))))))))))))))</f>
        <v>60%</v>
      </c>
      <c r="N55" s="351" t="str">
        <f>VLOOKUP((I55&amp;L55),Hoja1!$B$4:$C$28,2,0)</f>
        <v>Moderado</v>
      </c>
      <c r="O55" s="230">
        <v>1</v>
      </c>
      <c r="P55" s="218" t="s">
        <v>489</v>
      </c>
      <c r="Q55" s="230" t="str">
        <f t="shared" ref="Q55:Q59" si="29">IF(R55="Preventivo","Probabilidad",IF(R55="Detectivo","Probabilidad", IF(R55="Correctivo","Impacto")))</f>
        <v>Probabilidad</v>
      </c>
      <c r="R55" s="230" t="s">
        <v>52</v>
      </c>
      <c r="S55" s="230" t="s">
        <v>57</v>
      </c>
      <c r="T55" s="231">
        <f>VLOOKUP(R55&amp;S55,Hoja1!$Q$4:$R$9,2,0)</f>
        <v>0.45</v>
      </c>
      <c r="U55" s="230" t="s">
        <v>59</v>
      </c>
      <c r="V55" s="230" t="s">
        <v>62</v>
      </c>
      <c r="W55" s="230" t="s">
        <v>65</v>
      </c>
      <c r="X55" s="231">
        <f>IF(Q55="Probabilidad",($J$55*T55),IF(Q55="Impacto"," "))</f>
        <v>0.27</v>
      </c>
      <c r="Y55" s="231" t="str">
        <f>IF(Z55&lt;=20%,'Tabla probabilidad'!$B$5,IF(Z55&lt;=40%,'Tabla probabilidad'!$B$6,IF(Z55&lt;=60%,'Tabla probabilidad'!$B$7,IF(Z55&lt;=80%,'Tabla probabilidad'!$B$8,IF(Z55&lt;=100%,'Tabla probabilidad'!$B$9)))))</f>
        <v>Baja</v>
      </c>
      <c r="Z55" s="231">
        <f>IF(R55="Preventivo",(J55-(J55*T55)),IF(R55="Detectivo",(J55-(J55*T55)),IF(R55="Correctivo",(J55))))</f>
        <v>0.32999999999999996</v>
      </c>
      <c r="AA55" s="353" t="str">
        <f>IF(AB55&lt;=20%,'Tabla probabilidad'!$B$5,IF(AB55&lt;=40%,'Tabla probabilidad'!$B$6,IF(AB55&lt;=60%,'Tabla probabilidad'!$B$7,IF(AB55&lt;=80%,'Tabla probabilidad'!$B$8,IF(AB55&lt;=100%,'Tabla probabilidad'!$B$9)))))</f>
        <v>Baja</v>
      </c>
      <c r="AB55" s="353">
        <f>AVERAGE(Z55:Z59)</f>
        <v>0.34199999999999997</v>
      </c>
      <c r="AC55" s="231" t="str">
        <f t="shared" ref="AC55:AC59" si="30">IF(AD55&lt;=20%,"Leve",IF(AD55&lt;=40%,"Menor",IF(AD55&lt;=60%,"Moderado",IF(AD55&lt;=80%,"Mayor",IF(AD55&lt;=100%,"Catastrófico")))))</f>
        <v>Moderado</v>
      </c>
      <c r="AD55" s="231">
        <f>IF(Q55="Probabilidad",(($M$55-0)),IF(Q55="Impacto",($M$55-($M$55*T55))))</f>
        <v>0.6</v>
      </c>
      <c r="AE55" s="353" t="str">
        <f>IF(AF55&lt;=20%,"Leve",IF(AF55&lt;=40%,"Menor",IF(AF55&lt;=60%,"Moderado",IF(AF55&lt;=80%,"Mayor",IF(AF55&lt;=100%,"Catastrófico")))))</f>
        <v>Moderado</v>
      </c>
      <c r="AF55" s="353">
        <f>AVERAGE(AD55:AD59)</f>
        <v>0.6</v>
      </c>
      <c r="AG55" s="356" t="str">
        <f>VLOOKUP(AA55&amp;AE55,Hoja1!$B$4:$C$28,2,0)</f>
        <v>Moderado</v>
      </c>
      <c r="AH55" s="351" t="s">
        <v>406</v>
      </c>
      <c r="AI55" s="351"/>
      <c r="AJ55" s="351"/>
      <c r="AK55" s="351"/>
      <c r="AL55" s="351"/>
      <c r="AM55" s="351"/>
      <c r="AN55" s="351"/>
    </row>
    <row r="56" spans="1:40" ht="75" x14ac:dyDescent="0.25">
      <c r="A56" s="351"/>
      <c r="B56" s="357"/>
      <c r="C56" s="351"/>
      <c r="D56" s="402"/>
      <c r="E56" s="351"/>
      <c r="F56" s="351"/>
      <c r="G56" s="351"/>
      <c r="H56" s="351"/>
      <c r="I56" s="362"/>
      <c r="J56" s="363"/>
      <c r="K56" s="351"/>
      <c r="L56" s="352"/>
      <c r="M56" s="352"/>
      <c r="N56" s="351"/>
      <c r="O56" s="230">
        <v>2</v>
      </c>
      <c r="P56" s="218" t="s">
        <v>588</v>
      </c>
      <c r="Q56" s="230" t="str">
        <f t="shared" si="29"/>
        <v>Probabilidad</v>
      </c>
      <c r="R56" s="230" t="s">
        <v>52</v>
      </c>
      <c r="S56" s="230" t="s">
        <v>57</v>
      </c>
      <c r="T56" s="231">
        <f>VLOOKUP(R56&amp;S56,Hoja1!$Q$4:$R$9,2,0)</f>
        <v>0.45</v>
      </c>
      <c r="U56" s="230" t="s">
        <v>59</v>
      </c>
      <c r="V56" s="230" t="s">
        <v>62</v>
      </c>
      <c r="W56" s="230" t="s">
        <v>65</v>
      </c>
      <c r="X56" s="231">
        <f t="shared" ref="X56:X59" si="31">IF(Q56="Probabilidad",($J$55*T56),IF(Q56="Impacto"," "))</f>
        <v>0.27</v>
      </c>
      <c r="Y56" s="231" t="str">
        <f>IF(Z56&lt;=20%,'Tabla probabilidad'!$B$5,IF(Z56&lt;=40%,'Tabla probabilidad'!$B$6,IF(Z56&lt;=60%,'Tabla probabilidad'!$B$7,IF(Z56&lt;=80%,'Tabla probabilidad'!$B$8,IF(Z56&lt;=100%,'Tabla probabilidad'!$B$9)))))</f>
        <v>Baja</v>
      </c>
      <c r="Z56" s="231">
        <f>IF(R56="Preventivo",(J55-(J55*T56)),IF(R56="Detectivo",(J55-(J55*T56)),IF(R56="Correctivo",(J55))))</f>
        <v>0.32999999999999996</v>
      </c>
      <c r="AA56" s="354"/>
      <c r="AB56" s="354"/>
      <c r="AC56" s="231" t="str">
        <f t="shared" si="30"/>
        <v>Moderado</v>
      </c>
      <c r="AD56" s="231">
        <f t="shared" ref="AD56:AD59" si="32">IF(Q56="Probabilidad",(($M$55-0)),IF(Q56="Impacto",($M$55-($M$55*T56))))</f>
        <v>0.6</v>
      </c>
      <c r="AE56" s="354"/>
      <c r="AF56" s="354"/>
      <c r="AG56" s="357"/>
      <c r="AH56" s="351"/>
      <c r="AI56" s="351"/>
      <c r="AJ56" s="351"/>
      <c r="AK56" s="351"/>
      <c r="AL56" s="351"/>
      <c r="AM56" s="351"/>
      <c r="AN56" s="351"/>
    </row>
    <row r="57" spans="1:40" ht="51" customHeight="1" x14ac:dyDescent="0.25">
      <c r="A57" s="351"/>
      <c r="B57" s="357"/>
      <c r="C57" s="351"/>
      <c r="D57" s="402"/>
      <c r="E57" s="351"/>
      <c r="F57" s="351"/>
      <c r="G57" s="351"/>
      <c r="H57" s="351"/>
      <c r="I57" s="362"/>
      <c r="J57" s="363"/>
      <c r="K57" s="351"/>
      <c r="L57" s="352"/>
      <c r="M57" s="352"/>
      <c r="N57" s="351"/>
      <c r="O57" s="230">
        <v>3</v>
      </c>
      <c r="P57" s="218" t="s">
        <v>490</v>
      </c>
      <c r="Q57" s="230" t="str">
        <f t="shared" si="29"/>
        <v>Probabilidad</v>
      </c>
      <c r="R57" s="230" t="s">
        <v>53</v>
      </c>
      <c r="S57" s="230" t="s">
        <v>57</v>
      </c>
      <c r="T57" s="231">
        <f>VLOOKUP(R57&amp;S57,Hoja1!$Q$4:$R$9,2,0)</f>
        <v>0.35</v>
      </c>
      <c r="U57" s="230" t="s">
        <v>59</v>
      </c>
      <c r="V57" s="230" t="s">
        <v>62</v>
      </c>
      <c r="W57" s="230" t="s">
        <v>65</v>
      </c>
      <c r="X57" s="231">
        <f t="shared" si="31"/>
        <v>0.21</v>
      </c>
      <c r="Y57" s="231" t="str">
        <f>IF(Z57&lt;=20%,'Tabla probabilidad'!$B$5,IF(Z57&lt;=40%,'Tabla probabilidad'!$B$6,IF(Z57&lt;=60%,'Tabla probabilidad'!$B$7,IF(Z57&lt;=80%,'Tabla probabilidad'!$B$8,IF(Z57&lt;=100%,'Tabla probabilidad'!$B$9)))))</f>
        <v>Baja</v>
      </c>
      <c r="Z57" s="231">
        <f>IF(R57="Preventivo",(J55-(J55*T57)),IF(R57="Detectivo",(J55-(J55*T57)),IF(R57="Correctivo",(J55))))</f>
        <v>0.39</v>
      </c>
      <c r="AA57" s="354"/>
      <c r="AB57" s="354"/>
      <c r="AC57" s="231" t="str">
        <f t="shared" si="30"/>
        <v>Moderado</v>
      </c>
      <c r="AD57" s="231">
        <f t="shared" si="32"/>
        <v>0.6</v>
      </c>
      <c r="AE57" s="354"/>
      <c r="AF57" s="354"/>
      <c r="AG57" s="357"/>
      <c r="AH57" s="351"/>
      <c r="AI57" s="351"/>
      <c r="AJ57" s="351"/>
      <c r="AK57" s="351"/>
      <c r="AL57" s="351"/>
      <c r="AM57" s="351"/>
      <c r="AN57" s="351"/>
    </row>
    <row r="58" spans="1:40" ht="123" customHeight="1" x14ac:dyDescent="0.25">
      <c r="A58" s="351"/>
      <c r="B58" s="357"/>
      <c r="C58" s="351"/>
      <c r="D58" s="402"/>
      <c r="E58" s="351"/>
      <c r="F58" s="351"/>
      <c r="G58" s="351"/>
      <c r="H58" s="351"/>
      <c r="I58" s="362"/>
      <c r="J58" s="363"/>
      <c r="K58" s="351"/>
      <c r="L58" s="352"/>
      <c r="M58" s="352"/>
      <c r="N58" s="351"/>
      <c r="O58" s="230">
        <v>4</v>
      </c>
      <c r="P58" s="218" t="s">
        <v>589</v>
      </c>
      <c r="Q58" s="230" t="str">
        <f t="shared" si="29"/>
        <v>Probabilidad</v>
      </c>
      <c r="R58" s="230" t="s">
        <v>52</v>
      </c>
      <c r="S58" s="230" t="s">
        <v>57</v>
      </c>
      <c r="T58" s="231">
        <f>VLOOKUP(R58&amp;S58,Hoja1!$Q$4:$R$9,2,0)</f>
        <v>0.45</v>
      </c>
      <c r="U58" s="230" t="s">
        <v>59</v>
      </c>
      <c r="V58" s="230" t="s">
        <v>62</v>
      </c>
      <c r="W58" s="230" t="s">
        <v>65</v>
      </c>
      <c r="X58" s="231">
        <f t="shared" si="31"/>
        <v>0.27</v>
      </c>
      <c r="Y58" s="231" t="str">
        <f>IF(Z58&lt;=20%,'Tabla probabilidad'!$B$5,IF(Z58&lt;=40%,'Tabla probabilidad'!$B$6,IF(Z58&lt;=60%,'Tabla probabilidad'!$B$7,IF(Z58&lt;=80%,'Tabla probabilidad'!$B$8,IF(Z58&lt;=100%,'Tabla probabilidad'!$B$9)))))</f>
        <v>Baja</v>
      </c>
      <c r="Z58" s="231">
        <f>IF(R58="Preventivo",(J55-(J55*T58)),IF(R58="Detectivo",(J55-(J55*T58)),IF(R58="Correctivo",(J55))))</f>
        <v>0.32999999999999996</v>
      </c>
      <c r="AA58" s="354"/>
      <c r="AB58" s="354"/>
      <c r="AC58" s="231" t="str">
        <f t="shared" si="30"/>
        <v>Moderado</v>
      </c>
      <c r="AD58" s="231">
        <f t="shared" si="32"/>
        <v>0.6</v>
      </c>
      <c r="AE58" s="354"/>
      <c r="AF58" s="354"/>
      <c r="AG58" s="357"/>
      <c r="AH58" s="351"/>
      <c r="AI58" s="351"/>
      <c r="AJ58" s="351"/>
      <c r="AK58" s="351"/>
      <c r="AL58" s="351"/>
      <c r="AM58" s="351"/>
      <c r="AN58" s="351"/>
    </row>
    <row r="59" spans="1:40" ht="174" customHeight="1" x14ac:dyDescent="0.25">
      <c r="A59" s="351"/>
      <c r="B59" s="358"/>
      <c r="C59" s="351"/>
      <c r="D59" s="402"/>
      <c r="E59" s="351"/>
      <c r="F59" s="351"/>
      <c r="G59" s="351"/>
      <c r="H59" s="351"/>
      <c r="I59" s="362"/>
      <c r="J59" s="363"/>
      <c r="K59" s="351"/>
      <c r="L59" s="352"/>
      <c r="M59" s="352"/>
      <c r="N59" s="351"/>
      <c r="O59" s="230">
        <v>5</v>
      </c>
      <c r="P59" s="221" t="s">
        <v>590</v>
      </c>
      <c r="Q59" s="230" t="str">
        <f t="shared" si="29"/>
        <v>Probabilidad</v>
      </c>
      <c r="R59" s="230" t="s">
        <v>52</v>
      </c>
      <c r="S59" s="230" t="s">
        <v>57</v>
      </c>
      <c r="T59" s="231">
        <f>VLOOKUP(R59&amp;S59,Hoja1!$Q$4:$R$9,2,0)</f>
        <v>0.45</v>
      </c>
      <c r="U59" s="230" t="s">
        <v>59</v>
      </c>
      <c r="V59" s="230" t="s">
        <v>62</v>
      </c>
      <c r="W59" s="230" t="s">
        <v>65</v>
      </c>
      <c r="X59" s="231">
        <f t="shared" si="31"/>
        <v>0.27</v>
      </c>
      <c r="Y59" s="231" t="str">
        <f>IF(Z59&lt;=20%,'Tabla probabilidad'!$B$5,IF(Z59&lt;=40%,'Tabla probabilidad'!$B$6,IF(Z59&lt;=60%,'Tabla probabilidad'!$B$7,IF(Z59&lt;=80%,'Tabla probabilidad'!$B$8,IF(Z59&lt;=100%,'Tabla probabilidad'!$B$9)))))</f>
        <v>Baja</v>
      </c>
      <c r="Z59" s="231">
        <f>IF(R59="Preventivo",(J55-(J55*T59)),IF(R59="Detectivo",(J55-(J55*T59)),IF(R59="Correctivo",(J55))))</f>
        <v>0.32999999999999996</v>
      </c>
      <c r="AA59" s="355"/>
      <c r="AB59" s="355"/>
      <c r="AC59" s="231" t="str">
        <f t="shared" si="30"/>
        <v>Moderado</v>
      </c>
      <c r="AD59" s="231">
        <f t="shared" si="32"/>
        <v>0.6</v>
      </c>
      <c r="AE59" s="355"/>
      <c r="AF59" s="355"/>
      <c r="AG59" s="358"/>
      <c r="AH59" s="351"/>
      <c r="AI59" s="351"/>
      <c r="AJ59" s="351"/>
      <c r="AK59" s="351"/>
      <c r="AL59" s="351"/>
      <c r="AM59" s="351"/>
      <c r="AN59" s="351"/>
    </row>
    <row r="60" spans="1:40" ht="42.75" customHeight="1" x14ac:dyDescent="0.25"/>
  </sheetData>
  <mergeCells count="306">
    <mergeCell ref="B45:B49"/>
    <mergeCell ref="B50:B54"/>
    <mergeCell ref="B55:B59"/>
    <mergeCell ref="B20:B24"/>
    <mergeCell ref="K35:K39"/>
    <mergeCell ref="L35:L39"/>
    <mergeCell ref="M35:M39"/>
    <mergeCell ref="N35:N39"/>
    <mergeCell ref="AA35:AA39"/>
    <mergeCell ref="K30:K34"/>
    <mergeCell ref="L30:L34"/>
    <mergeCell ref="M30:M34"/>
    <mergeCell ref="N30:N34"/>
    <mergeCell ref="AA30:AA34"/>
    <mergeCell ref="K25:K29"/>
    <mergeCell ref="L25:L29"/>
    <mergeCell ref="M25:M29"/>
    <mergeCell ref="N25:N29"/>
    <mergeCell ref="AA25:AA29"/>
    <mergeCell ref="N50:N54"/>
    <mergeCell ref="AA50:AA54"/>
    <mergeCell ref="F20:F24"/>
    <mergeCell ref="K20:K24"/>
    <mergeCell ref="N40:N44"/>
    <mergeCell ref="A35:A39"/>
    <mergeCell ref="C35:C39"/>
    <mergeCell ref="D35:D39"/>
    <mergeCell ref="E35:E39"/>
    <mergeCell ref="F35:F39"/>
    <mergeCell ref="G35:G39"/>
    <mergeCell ref="H35:H39"/>
    <mergeCell ref="I35:I39"/>
    <mergeCell ref="J35:J39"/>
    <mergeCell ref="B35:B39"/>
    <mergeCell ref="G30:G34"/>
    <mergeCell ref="H30:H34"/>
    <mergeCell ref="I30:I34"/>
    <mergeCell ref="J30:J34"/>
    <mergeCell ref="B30:B34"/>
    <mergeCell ref="AB35:AB39"/>
    <mergeCell ref="AE35:AE39"/>
    <mergeCell ref="AF35:AF39"/>
    <mergeCell ref="AG35:AG39"/>
    <mergeCell ref="AG45:AG49"/>
    <mergeCell ref="AE25:AE29"/>
    <mergeCell ref="AG25:AG29"/>
    <mergeCell ref="AB25:AB29"/>
    <mergeCell ref="AF25:AF29"/>
    <mergeCell ref="A25:A29"/>
    <mergeCell ref="C25:C29"/>
    <mergeCell ref="D25:D29"/>
    <mergeCell ref="E25:E29"/>
    <mergeCell ref="F25:F29"/>
    <mergeCell ref="G25:G29"/>
    <mergeCell ref="H25:H29"/>
    <mergeCell ref="I25:I29"/>
    <mergeCell ref="J25:J29"/>
    <mergeCell ref="B25:B29"/>
    <mergeCell ref="AB30:AB34"/>
    <mergeCell ref="AE30:AE34"/>
    <mergeCell ref="AF30:AF34"/>
    <mergeCell ref="AG30:AG34"/>
    <mergeCell ref="A30:A34"/>
    <mergeCell ref="C30:C34"/>
    <mergeCell ref="D30:D34"/>
    <mergeCell ref="E30:E34"/>
    <mergeCell ref="F30:F34"/>
    <mergeCell ref="AH50:AH54"/>
    <mergeCell ref="AI50:AI54"/>
    <mergeCell ref="AJ50:AJ54"/>
    <mergeCell ref="AK50:AK54"/>
    <mergeCell ref="AL50:AL54"/>
    <mergeCell ref="AM50:AM54"/>
    <mergeCell ref="AN50:AN54"/>
    <mergeCell ref="AH45:AH49"/>
    <mergeCell ref="AI45:AI49"/>
    <mergeCell ref="AJ45:AJ49"/>
    <mergeCell ref="AK45:AK49"/>
    <mergeCell ref="AL45:AL49"/>
    <mergeCell ref="AM45:AM49"/>
    <mergeCell ref="AN45:AN49"/>
    <mergeCell ref="A50:A54"/>
    <mergeCell ref="C55:C59"/>
    <mergeCell ref="D50:D54"/>
    <mergeCell ref="E50:E54"/>
    <mergeCell ref="F50:F54"/>
    <mergeCell ref="G50:G54"/>
    <mergeCell ref="H50:H54"/>
    <mergeCell ref="I50:I54"/>
    <mergeCell ref="J50:J54"/>
    <mergeCell ref="J55:J59"/>
    <mergeCell ref="A55:A59"/>
    <mergeCell ref="D55:D59"/>
    <mergeCell ref="E55:E59"/>
    <mergeCell ref="F55:F59"/>
    <mergeCell ref="C50:C54"/>
    <mergeCell ref="G55:G59"/>
    <mergeCell ref="H55:H59"/>
    <mergeCell ref="I55:I59"/>
    <mergeCell ref="AN40:AN44"/>
    <mergeCell ref="AN15:AN19"/>
    <mergeCell ref="AE15:AE19"/>
    <mergeCell ref="AF15:AF19"/>
    <mergeCell ref="AG15:AG19"/>
    <mergeCell ref="AH15:AH19"/>
    <mergeCell ref="AI15:AI19"/>
    <mergeCell ref="A45:A49"/>
    <mergeCell ref="C45:C49"/>
    <mergeCell ref="D45:D49"/>
    <mergeCell ref="E45:E49"/>
    <mergeCell ref="F45:F49"/>
    <mergeCell ref="G45:G49"/>
    <mergeCell ref="H45:H49"/>
    <mergeCell ref="I45:I49"/>
    <mergeCell ref="J45:J49"/>
    <mergeCell ref="G20:G24"/>
    <mergeCell ref="H20:H24"/>
    <mergeCell ref="I20:I24"/>
    <mergeCell ref="J20:J24"/>
    <mergeCell ref="A20:A24"/>
    <mergeCell ref="C20:C24"/>
    <mergeCell ref="D20:D24"/>
    <mergeCell ref="E20:E24"/>
    <mergeCell ref="AI10:AI14"/>
    <mergeCell ref="AJ10:AJ14"/>
    <mergeCell ref="AK10:AK14"/>
    <mergeCell ref="AL10:AL14"/>
    <mergeCell ref="AM10:AM14"/>
    <mergeCell ref="AA40:AA44"/>
    <mergeCell ref="AB40:AB44"/>
    <mergeCell ref="AE40:AE44"/>
    <mergeCell ref="AF40:AF44"/>
    <mergeCell ref="AG40:AG44"/>
    <mergeCell ref="AH40:AH44"/>
    <mergeCell ref="AI40:AI44"/>
    <mergeCell ref="AJ40:AJ44"/>
    <mergeCell ref="AK40:AK44"/>
    <mergeCell ref="AL40:AL44"/>
    <mergeCell ref="AM40:AM44"/>
    <mergeCell ref="AM15:AM19"/>
    <mergeCell ref="AM20:AM24"/>
    <mergeCell ref="AJ20:AJ24"/>
    <mergeCell ref="AK20:AK24"/>
    <mergeCell ref="AL20:AL24"/>
    <mergeCell ref="AH25:AH29"/>
    <mergeCell ref="AI25:AI29"/>
    <mergeCell ref="AJ25:AJ29"/>
    <mergeCell ref="A10:A14"/>
    <mergeCell ref="C10:C14"/>
    <mergeCell ref="D10:D14"/>
    <mergeCell ref="E10:E14"/>
    <mergeCell ref="F10:F14"/>
    <mergeCell ref="L10:L14"/>
    <mergeCell ref="M10:M14"/>
    <mergeCell ref="G10:G14"/>
    <mergeCell ref="H10:H14"/>
    <mergeCell ref="I10:I14"/>
    <mergeCell ref="J10:J14"/>
    <mergeCell ref="K10:K14"/>
    <mergeCell ref="B10:B14"/>
    <mergeCell ref="AL8:AL9"/>
    <mergeCell ref="AM8:AM9"/>
    <mergeCell ref="AN8:AN9"/>
    <mergeCell ref="AI8:AI9"/>
    <mergeCell ref="AJ8:AJ9"/>
    <mergeCell ref="AG8:AG9"/>
    <mergeCell ref="AH8:AH9"/>
    <mergeCell ref="Z8:Z9"/>
    <mergeCell ref="N10:N14"/>
    <mergeCell ref="N8:N9"/>
    <mergeCell ref="X8:X9"/>
    <mergeCell ref="Q8:Q9"/>
    <mergeCell ref="R8:W8"/>
    <mergeCell ref="AH10:AH14"/>
    <mergeCell ref="Y8:Y9"/>
    <mergeCell ref="AC8:AC9"/>
    <mergeCell ref="AD8:AD9"/>
    <mergeCell ref="P8:P9"/>
    <mergeCell ref="AB10:AB14"/>
    <mergeCell ref="AA10:AA14"/>
    <mergeCell ref="AF10:AF14"/>
    <mergeCell ref="AE10:AE14"/>
    <mergeCell ref="AG10:AG14"/>
    <mergeCell ref="AN10:AN14"/>
    <mergeCell ref="K8:K9"/>
    <mergeCell ref="L8:L9"/>
    <mergeCell ref="M8:M9"/>
    <mergeCell ref="A8:A9"/>
    <mergeCell ref="C8:C9"/>
    <mergeCell ref="D8:D9"/>
    <mergeCell ref="E8:E9"/>
    <mergeCell ref="F8:F9"/>
    <mergeCell ref="AK8:AK9"/>
    <mergeCell ref="G8:G9"/>
    <mergeCell ref="H8:H9"/>
    <mergeCell ref="I8:I9"/>
    <mergeCell ref="J8:J9"/>
    <mergeCell ref="O8:O9"/>
    <mergeCell ref="B8:B9"/>
    <mergeCell ref="O7:W7"/>
    <mergeCell ref="D1:AK3"/>
    <mergeCell ref="AL1:AN3"/>
    <mergeCell ref="A4:C4"/>
    <mergeCell ref="D4:N4"/>
    <mergeCell ref="O4:Q4"/>
    <mergeCell ref="A1:C2"/>
    <mergeCell ref="A5:C5"/>
    <mergeCell ref="D5:N5"/>
    <mergeCell ref="A6:C6"/>
    <mergeCell ref="D6:N6"/>
    <mergeCell ref="A7:H7"/>
    <mergeCell ref="I7:N7"/>
    <mergeCell ref="AI7:AN7"/>
    <mergeCell ref="X7:AH7"/>
    <mergeCell ref="A15:A19"/>
    <mergeCell ref="C15:C19"/>
    <mergeCell ref="D15:D19"/>
    <mergeCell ref="E15:E19"/>
    <mergeCell ref="F15:F19"/>
    <mergeCell ref="AJ15:AJ19"/>
    <mergeCell ref="AK15:AK19"/>
    <mergeCell ref="AL15:AL19"/>
    <mergeCell ref="G15:G19"/>
    <mergeCell ref="H15:H19"/>
    <mergeCell ref="I15:I19"/>
    <mergeCell ref="J15:J19"/>
    <mergeCell ref="K15:K19"/>
    <mergeCell ref="L15:L19"/>
    <mergeCell ref="M15:M19"/>
    <mergeCell ref="N15:N19"/>
    <mergeCell ref="AA15:AA19"/>
    <mergeCell ref="AB15:AB19"/>
    <mergeCell ref="B15:B19"/>
    <mergeCell ref="AN20:AN24"/>
    <mergeCell ref="AE20:AE24"/>
    <mergeCell ref="AF20:AF24"/>
    <mergeCell ref="AG20:AG24"/>
    <mergeCell ref="AH20:AH24"/>
    <mergeCell ref="AI20:AI24"/>
    <mergeCell ref="L20:L24"/>
    <mergeCell ref="M20:M24"/>
    <mergeCell ref="N20:N24"/>
    <mergeCell ref="AA20:AA24"/>
    <mergeCell ref="AB20:AB24"/>
    <mergeCell ref="A40:A44"/>
    <mergeCell ref="C40:C44"/>
    <mergeCell ref="D40:D44"/>
    <mergeCell ref="E40:E44"/>
    <mergeCell ref="F40:F44"/>
    <mergeCell ref="G40:G44"/>
    <mergeCell ref="H40:H44"/>
    <mergeCell ref="I40:I44"/>
    <mergeCell ref="J40:J44"/>
    <mergeCell ref="K40:K44"/>
    <mergeCell ref="L40:L44"/>
    <mergeCell ref="M40:M44"/>
    <mergeCell ref="B40:B44"/>
    <mergeCell ref="AH55:AH59"/>
    <mergeCell ref="AI55:AI59"/>
    <mergeCell ref="AJ55:AJ59"/>
    <mergeCell ref="AK55:AK59"/>
    <mergeCell ref="AL55:AL59"/>
    <mergeCell ref="AB50:AB54"/>
    <mergeCell ref="AE50:AE54"/>
    <mergeCell ref="AF50:AF54"/>
    <mergeCell ref="K45:K49"/>
    <mergeCell ref="L45:L49"/>
    <mergeCell ref="M45:M49"/>
    <mergeCell ref="N45:N49"/>
    <mergeCell ref="AA45:AA49"/>
    <mergeCell ref="AB45:AB49"/>
    <mergeCell ref="AE45:AE49"/>
    <mergeCell ref="AF45:AF49"/>
    <mergeCell ref="K50:K54"/>
    <mergeCell ref="L50:L54"/>
    <mergeCell ref="M50:M54"/>
    <mergeCell ref="AG50:AG54"/>
    <mergeCell ref="AM55:AM59"/>
    <mergeCell ref="AN55:AN59"/>
    <mergeCell ref="K55:K59"/>
    <mergeCell ref="L55:L59"/>
    <mergeCell ref="M55:M59"/>
    <mergeCell ref="N55:N59"/>
    <mergeCell ref="AA55:AA59"/>
    <mergeCell ref="AB55:AB59"/>
    <mergeCell ref="AE55:AE59"/>
    <mergeCell ref="AF55:AF59"/>
    <mergeCell ref="AG55:AG59"/>
    <mergeCell ref="AH35:AH39"/>
    <mergeCell ref="AI35:AI39"/>
    <mergeCell ref="AJ35:AJ39"/>
    <mergeCell ref="AK35:AK39"/>
    <mergeCell ref="AL35:AL39"/>
    <mergeCell ref="AM35:AM39"/>
    <mergeCell ref="AN35:AN39"/>
    <mergeCell ref="AK25:AK29"/>
    <mergeCell ref="AL25:AL29"/>
    <mergeCell ref="AM25:AM29"/>
    <mergeCell ref="AN25:AN29"/>
    <mergeCell ref="AH30:AH34"/>
    <mergeCell ref="AI30:AI34"/>
    <mergeCell ref="AJ30:AJ34"/>
    <mergeCell ref="AK30:AK34"/>
    <mergeCell ref="AL30:AL34"/>
    <mergeCell ref="AM30:AM34"/>
    <mergeCell ref="AN30:AN34"/>
  </mergeCells>
  <conditionalFormatting sqref="I10">
    <cfRule type="containsText" dxfId="3325" priority="665" operator="containsText" text="Muy Baja">
      <formula>NOT(ISERROR(SEARCH("Muy Baja",I10)))</formula>
    </cfRule>
    <cfRule type="containsText" dxfId="3324" priority="666" operator="containsText" text="Baja">
      <formula>NOT(ISERROR(SEARCH("Baja",I10)))</formula>
    </cfRule>
    <cfRule type="containsText" dxfId="3323" priority="790" operator="containsText" text="Muy Alta">
      <formula>NOT(ISERROR(SEARCH("Muy Alta",I10)))</formula>
    </cfRule>
    <cfRule type="containsText" dxfId="3322" priority="791" operator="containsText" text="Alta">
      <formula>NOT(ISERROR(SEARCH("Alta",I10)))</formula>
    </cfRule>
    <cfRule type="containsText" dxfId="3321" priority="792" operator="containsText" text="Media">
      <formula>NOT(ISERROR(SEARCH("Media",I10)))</formula>
    </cfRule>
    <cfRule type="containsText" dxfId="3320" priority="793" operator="containsText" text="Media">
      <formula>NOT(ISERROR(SEARCH("Media",I10)))</formula>
    </cfRule>
    <cfRule type="containsText" dxfId="3319" priority="794" operator="containsText" text="Media">
      <formula>NOT(ISERROR(SEARCH("Media",I10)))</formula>
    </cfRule>
    <cfRule type="containsText" dxfId="3318" priority="797" operator="containsText" text="Muy Baja">
      <formula>NOT(ISERROR(SEARCH("Muy Baja",I10)))</formula>
    </cfRule>
    <cfRule type="containsText" dxfId="3317" priority="798" operator="containsText" text="Baja">
      <formula>NOT(ISERROR(SEARCH("Baja",I10)))</formula>
    </cfRule>
    <cfRule type="containsText" dxfId="3316" priority="799" operator="containsText" text="Muy Baja">
      <formula>NOT(ISERROR(SEARCH("Muy Baja",I10)))</formula>
    </cfRule>
    <cfRule type="containsText" dxfId="3315" priority="800" operator="containsText" text="Muy Baja">
      <formula>NOT(ISERROR(SEARCH("Muy Baja",I10)))</formula>
    </cfRule>
    <cfRule type="containsText" dxfId="3314" priority="801" operator="containsText" text="Muy Baja">
      <formula>NOT(ISERROR(SEARCH("Muy Baja",I10)))</formula>
    </cfRule>
    <cfRule type="containsText" dxfId="3313" priority="802" operator="containsText" text="Muy Baja'Tabla probabilidad'!">
      <formula>NOT(ISERROR(SEARCH("Muy Baja'Tabla probabilidad'!",I10)))</formula>
    </cfRule>
    <cfRule type="containsText" dxfId="3312" priority="803" operator="containsText" text="Muy bajo">
      <formula>NOT(ISERROR(SEARCH("Muy bajo",I10)))</formula>
    </cfRule>
    <cfRule type="containsText" dxfId="3311" priority="812" operator="containsText" text="Alta">
      <formula>NOT(ISERROR(SEARCH("Alta",I10)))</formula>
    </cfRule>
    <cfRule type="containsText" dxfId="3310" priority="813" operator="containsText" text="Media">
      <formula>NOT(ISERROR(SEARCH("Media",I10)))</formula>
    </cfRule>
    <cfRule type="containsText" dxfId="3309" priority="814" operator="containsText" text="Baja">
      <formula>NOT(ISERROR(SEARCH("Baja",I10)))</formula>
    </cfRule>
    <cfRule type="containsText" dxfId="3308" priority="815" operator="containsText" text="Muy baja">
      <formula>NOT(ISERROR(SEARCH("Muy baja",I10)))</formula>
    </cfRule>
    <cfRule type="cellIs" dxfId="3307" priority="818" operator="between">
      <formula>1</formula>
      <formula>2</formula>
    </cfRule>
    <cfRule type="cellIs" dxfId="3306" priority="819" operator="between">
      <formula>0</formula>
      <formula>2</formula>
    </cfRule>
  </conditionalFormatting>
  <conditionalFormatting sqref="I10">
    <cfRule type="containsText" dxfId="3305" priority="668" operator="containsText" text="Muy Alta">
      <formula>NOT(ISERROR(SEARCH("Muy Alta",I10)))</formula>
    </cfRule>
  </conditionalFormatting>
  <conditionalFormatting sqref="L10">
    <cfRule type="containsText" dxfId="3304" priority="659" operator="containsText" text="Catastrófico">
      <formula>NOT(ISERROR(SEARCH("Catastrófico",L10)))</formula>
    </cfRule>
    <cfRule type="containsText" dxfId="3303" priority="660" operator="containsText" text="Mayor">
      <formula>NOT(ISERROR(SEARCH("Mayor",L10)))</formula>
    </cfRule>
    <cfRule type="containsText" dxfId="3302" priority="661" operator="containsText" text="Alta">
      <formula>NOT(ISERROR(SEARCH("Alta",L10)))</formula>
    </cfRule>
    <cfRule type="containsText" dxfId="3301" priority="662" operator="containsText" text="Moderado">
      <formula>NOT(ISERROR(SEARCH("Moderado",L10)))</formula>
    </cfRule>
    <cfRule type="containsText" dxfId="3300" priority="663" operator="containsText" text="Menor">
      <formula>NOT(ISERROR(SEARCH("Menor",L10)))</formula>
    </cfRule>
    <cfRule type="containsText" dxfId="3299" priority="664" operator="containsText" text="Leve">
      <formula>NOT(ISERROR(SEARCH("Leve",L10)))</formula>
    </cfRule>
  </conditionalFormatting>
  <conditionalFormatting sqref="N10 N15 N20 N40 N45 N25">
    <cfRule type="containsText" dxfId="3298" priority="654" operator="containsText" text="Extremo">
      <formula>NOT(ISERROR(SEARCH("Extremo",N10)))</formula>
    </cfRule>
    <cfRule type="containsText" dxfId="3297" priority="655" operator="containsText" text="Alto">
      <formula>NOT(ISERROR(SEARCH("Alto",N10)))</formula>
    </cfRule>
    <cfRule type="containsText" dxfId="3296" priority="656" operator="containsText" text="Bajo">
      <formula>NOT(ISERROR(SEARCH("Bajo",N10)))</formula>
    </cfRule>
    <cfRule type="containsText" dxfId="3295" priority="657" operator="containsText" text="Moderado">
      <formula>NOT(ISERROR(SEARCH("Moderado",N10)))</formula>
    </cfRule>
    <cfRule type="containsText" dxfId="3294" priority="658" operator="containsText" text="Extremo">
      <formula>NOT(ISERROR(SEARCH("Extremo",N10)))</formula>
    </cfRule>
  </conditionalFormatting>
  <conditionalFormatting sqref="M10">
    <cfRule type="containsText" dxfId="3293" priority="648" operator="containsText" text="Catastrófico">
      <formula>NOT(ISERROR(SEARCH("Catastrófico",M10)))</formula>
    </cfRule>
    <cfRule type="containsText" dxfId="3292" priority="649" operator="containsText" text="Mayor">
      <formula>NOT(ISERROR(SEARCH("Mayor",M10)))</formula>
    </cfRule>
    <cfRule type="containsText" dxfId="3291" priority="650" operator="containsText" text="Alta">
      <formula>NOT(ISERROR(SEARCH("Alta",M10)))</formula>
    </cfRule>
    <cfRule type="containsText" dxfId="3290" priority="651" operator="containsText" text="Moderado">
      <formula>NOT(ISERROR(SEARCH("Moderado",M10)))</formula>
    </cfRule>
    <cfRule type="containsText" dxfId="3289" priority="652" operator="containsText" text="Menor">
      <formula>NOT(ISERROR(SEARCH("Menor",M10)))</formula>
    </cfRule>
    <cfRule type="containsText" dxfId="3288" priority="653" operator="containsText" text="Leve">
      <formula>NOT(ISERROR(SEARCH("Leve",M10)))</formula>
    </cfRule>
  </conditionalFormatting>
  <conditionalFormatting sqref="Y10:Y14">
    <cfRule type="containsText" dxfId="3287" priority="582" operator="containsText" text="Muy Alta">
      <formula>NOT(ISERROR(SEARCH("Muy Alta",Y10)))</formula>
    </cfRule>
    <cfRule type="containsText" dxfId="3286" priority="583" operator="containsText" text="Alta">
      <formula>NOT(ISERROR(SEARCH("Alta",Y10)))</formula>
    </cfRule>
    <cfRule type="containsText" dxfId="3285" priority="584" operator="containsText" text="Media">
      <formula>NOT(ISERROR(SEARCH("Media",Y10)))</formula>
    </cfRule>
    <cfRule type="containsText" dxfId="3284" priority="585" operator="containsText" text="Muy Baja">
      <formula>NOT(ISERROR(SEARCH("Muy Baja",Y10)))</formula>
    </cfRule>
    <cfRule type="containsText" dxfId="3283" priority="586" operator="containsText" text="Baja">
      <formula>NOT(ISERROR(SEARCH("Baja",Y10)))</formula>
    </cfRule>
    <cfRule type="containsText" dxfId="3282" priority="587" operator="containsText" text="Muy Baja">
      <formula>NOT(ISERROR(SEARCH("Muy Baja",Y10)))</formula>
    </cfRule>
  </conditionalFormatting>
  <conditionalFormatting sqref="AC10:AC14">
    <cfRule type="containsText" dxfId="3281" priority="577" operator="containsText" text="Catastrófico">
      <formula>NOT(ISERROR(SEARCH("Catastrófico",AC10)))</formula>
    </cfRule>
    <cfRule type="containsText" dxfId="3280" priority="578" operator="containsText" text="Mayor">
      <formula>NOT(ISERROR(SEARCH("Mayor",AC10)))</formula>
    </cfRule>
    <cfRule type="containsText" dxfId="3279" priority="579" operator="containsText" text="Moderado">
      <formula>NOT(ISERROR(SEARCH("Moderado",AC10)))</formula>
    </cfRule>
    <cfRule type="containsText" dxfId="3278" priority="580" operator="containsText" text="Menor">
      <formula>NOT(ISERROR(SEARCH("Menor",AC10)))</formula>
    </cfRule>
    <cfRule type="containsText" dxfId="3277" priority="581" operator="containsText" text="Leve">
      <formula>NOT(ISERROR(SEARCH("Leve",AC10)))</formula>
    </cfRule>
  </conditionalFormatting>
  <conditionalFormatting sqref="AG10">
    <cfRule type="containsText" dxfId="3276" priority="568" operator="containsText" text="Extremo">
      <formula>NOT(ISERROR(SEARCH("Extremo",AG10)))</formula>
    </cfRule>
    <cfRule type="containsText" dxfId="3275" priority="569" operator="containsText" text="Alto">
      <formula>NOT(ISERROR(SEARCH("Alto",AG10)))</formula>
    </cfRule>
    <cfRule type="containsText" dxfId="3274" priority="570" operator="containsText" text="Moderado">
      <formula>NOT(ISERROR(SEARCH("Moderado",AG10)))</formula>
    </cfRule>
    <cfRule type="containsText" dxfId="3273" priority="571" operator="containsText" text="Menor">
      <formula>NOT(ISERROR(SEARCH("Menor",AG10)))</formula>
    </cfRule>
    <cfRule type="containsText" dxfId="3272" priority="572" operator="containsText" text="Bajo">
      <formula>NOT(ISERROR(SEARCH("Bajo",AG10)))</formula>
    </cfRule>
    <cfRule type="containsText" dxfId="3271" priority="573" operator="containsText" text="Moderado">
      <formula>NOT(ISERROR(SEARCH("Moderado",AG10)))</formula>
    </cfRule>
    <cfRule type="containsText" dxfId="3270" priority="574" operator="containsText" text="Extremo">
      <formula>NOT(ISERROR(SEARCH("Extremo",AG10)))</formula>
    </cfRule>
    <cfRule type="containsText" dxfId="3269" priority="575" operator="containsText" text="Baja">
      <formula>NOT(ISERROR(SEARCH("Baja",AG10)))</formula>
    </cfRule>
    <cfRule type="containsText" dxfId="3268" priority="576" operator="containsText" text="Alto">
      <formula>NOT(ISERROR(SEARCH("Alto",AG10)))</formula>
    </cfRule>
  </conditionalFormatting>
  <conditionalFormatting sqref="AA10:AA14">
    <cfRule type="containsText" dxfId="3267" priority="557" operator="containsText" text="Muy Alta">
      <formula>NOT(ISERROR(SEARCH("Muy Alta",AA10)))</formula>
    </cfRule>
    <cfRule type="containsText" dxfId="3266" priority="558" operator="containsText" text="Alta">
      <formula>NOT(ISERROR(SEARCH("Alta",AA10)))</formula>
    </cfRule>
    <cfRule type="containsText" dxfId="3265" priority="559" operator="containsText" text="Media">
      <formula>NOT(ISERROR(SEARCH("Media",AA10)))</formula>
    </cfRule>
    <cfRule type="containsText" dxfId="3264" priority="560" operator="containsText" text="Baja">
      <formula>NOT(ISERROR(SEARCH("Baja",AA10)))</formula>
    </cfRule>
    <cfRule type="containsText" dxfId="3263" priority="561" operator="containsText" text="Muy Baja">
      <formula>NOT(ISERROR(SEARCH("Muy Baja",AA10)))</formula>
    </cfRule>
  </conditionalFormatting>
  <conditionalFormatting sqref="AE10:AE14">
    <cfRule type="containsText" dxfId="3262" priority="552" operator="containsText" text="Catastrófico">
      <formula>NOT(ISERROR(SEARCH("Catastrófico",AE10)))</formula>
    </cfRule>
    <cfRule type="containsText" dxfId="3261" priority="553" operator="containsText" text="Moderado">
      <formula>NOT(ISERROR(SEARCH("Moderado",AE10)))</formula>
    </cfRule>
    <cfRule type="containsText" dxfId="3260" priority="554" operator="containsText" text="Menor">
      <formula>NOT(ISERROR(SEARCH("Menor",AE10)))</formula>
    </cfRule>
    <cfRule type="containsText" dxfId="3259" priority="555" operator="containsText" text="Leve">
      <formula>NOT(ISERROR(SEARCH("Leve",AE10)))</formula>
    </cfRule>
    <cfRule type="containsText" dxfId="3258" priority="556" operator="containsText" text="Mayor">
      <formula>NOT(ISERROR(SEARCH("Mayor",AE10)))</formula>
    </cfRule>
  </conditionalFormatting>
  <conditionalFormatting sqref="I15 I20 I40 I45 I25">
    <cfRule type="containsText" dxfId="3257" priority="529" operator="containsText" text="Muy Baja">
      <formula>NOT(ISERROR(SEARCH("Muy Baja",I15)))</formula>
    </cfRule>
    <cfRule type="containsText" dxfId="3256" priority="530" operator="containsText" text="Baja">
      <formula>NOT(ISERROR(SEARCH("Baja",I15)))</formula>
    </cfRule>
    <cfRule type="containsText" dxfId="3255" priority="532" operator="containsText" text="Muy Alta">
      <formula>NOT(ISERROR(SEARCH("Muy Alta",I15)))</formula>
    </cfRule>
    <cfRule type="containsText" dxfId="3254" priority="533" operator="containsText" text="Alta">
      <formula>NOT(ISERROR(SEARCH("Alta",I15)))</formula>
    </cfRule>
    <cfRule type="containsText" dxfId="3253" priority="534" operator="containsText" text="Media">
      <formula>NOT(ISERROR(SEARCH("Media",I15)))</formula>
    </cfRule>
    <cfRule type="containsText" dxfId="3252" priority="535" operator="containsText" text="Media">
      <formula>NOT(ISERROR(SEARCH("Media",I15)))</formula>
    </cfRule>
    <cfRule type="containsText" dxfId="3251" priority="536" operator="containsText" text="Media">
      <formula>NOT(ISERROR(SEARCH("Media",I15)))</formula>
    </cfRule>
    <cfRule type="containsText" dxfId="3250" priority="537" operator="containsText" text="Muy Baja">
      <formula>NOT(ISERROR(SEARCH("Muy Baja",I15)))</formula>
    </cfRule>
    <cfRule type="containsText" dxfId="3249" priority="538" operator="containsText" text="Baja">
      <formula>NOT(ISERROR(SEARCH("Baja",I15)))</formula>
    </cfRule>
    <cfRule type="containsText" dxfId="3248" priority="539" operator="containsText" text="Muy Baja">
      <formula>NOT(ISERROR(SEARCH("Muy Baja",I15)))</formula>
    </cfRule>
    <cfRule type="containsText" dxfId="3247" priority="540" operator="containsText" text="Muy Baja">
      <formula>NOT(ISERROR(SEARCH("Muy Baja",I15)))</formula>
    </cfRule>
    <cfRule type="containsText" dxfId="3246" priority="541" operator="containsText" text="Muy Baja">
      <formula>NOT(ISERROR(SEARCH("Muy Baja",I15)))</formula>
    </cfRule>
    <cfRule type="containsText" dxfId="3245" priority="542" operator="containsText" text="Muy Baja'Tabla probabilidad'!">
      <formula>NOT(ISERROR(SEARCH("Muy Baja'Tabla probabilidad'!",I15)))</formula>
    </cfRule>
    <cfRule type="containsText" dxfId="3244" priority="543" operator="containsText" text="Muy bajo">
      <formula>NOT(ISERROR(SEARCH("Muy bajo",I15)))</formula>
    </cfRule>
    <cfRule type="containsText" dxfId="3243" priority="544" operator="containsText" text="Alta">
      <formula>NOT(ISERROR(SEARCH("Alta",I15)))</formula>
    </cfRule>
    <cfRule type="containsText" dxfId="3242" priority="545" operator="containsText" text="Media">
      <formula>NOT(ISERROR(SEARCH("Media",I15)))</formula>
    </cfRule>
    <cfRule type="containsText" dxfId="3241" priority="546" operator="containsText" text="Baja">
      <formula>NOT(ISERROR(SEARCH("Baja",I15)))</formula>
    </cfRule>
    <cfRule type="containsText" dxfId="3240" priority="547" operator="containsText" text="Muy baja">
      <formula>NOT(ISERROR(SEARCH("Muy baja",I15)))</formula>
    </cfRule>
    <cfRule type="cellIs" dxfId="3239" priority="550" operator="between">
      <formula>1</formula>
      <formula>2</formula>
    </cfRule>
    <cfRule type="cellIs" dxfId="3238" priority="551" operator="between">
      <formula>0</formula>
      <formula>2</formula>
    </cfRule>
  </conditionalFormatting>
  <conditionalFormatting sqref="I15 I20 I40 I45 I25">
    <cfRule type="containsText" dxfId="3237" priority="531" operator="containsText" text="Muy Alta">
      <formula>NOT(ISERROR(SEARCH("Muy Alta",I15)))</formula>
    </cfRule>
  </conditionalFormatting>
  <conditionalFormatting sqref="Y15:Y19">
    <cfRule type="containsText" dxfId="3236" priority="523" operator="containsText" text="Muy Alta">
      <formula>NOT(ISERROR(SEARCH("Muy Alta",Y15)))</formula>
    </cfRule>
    <cfRule type="containsText" dxfId="3235" priority="524" operator="containsText" text="Alta">
      <formula>NOT(ISERROR(SEARCH("Alta",Y15)))</formula>
    </cfRule>
    <cfRule type="containsText" dxfId="3234" priority="525" operator="containsText" text="Media">
      <formula>NOT(ISERROR(SEARCH("Media",Y15)))</formula>
    </cfRule>
    <cfRule type="containsText" dxfId="3233" priority="526" operator="containsText" text="Muy Baja">
      <formula>NOT(ISERROR(SEARCH("Muy Baja",Y15)))</formula>
    </cfRule>
    <cfRule type="containsText" dxfId="3232" priority="527" operator="containsText" text="Baja">
      <formula>NOT(ISERROR(SEARCH("Baja",Y15)))</formula>
    </cfRule>
    <cfRule type="containsText" dxfId="3231" priority="528" operator="containsText" text="Muy Baja">
      <formula>NOT(ISERROR(SEARCH("Muy Baja",Y15)))</formula>
    </cfRule>
  </conditionalFormatting>
  <conditionalFormatting sqref="AC15:AC19">
    <cfRule type="containsText" dxfId="3230" priority="518" operator="containsText" text="Catastrófico">
      <formula>NOT(ISERROR(SEARCH("Catastrófico",AC15)))</formula>
    </cfRule>
    <cfRule type="containsText" dxfId="3229" priority="519" operator="containsText" text="Mayor">
      <formula>NOT(ISERROR(SEARCH("Mayor",AC15)))</formula>
    </cfRule>
    <cfRule type="containsText" dxfId="3228" priority="520" operator="containsText" text="Moderado">
      <formula>NOT(ISERROR(SEARCH("Moderado",AC15)))</formula>
    </cfRule>
    <cfRule type="containsText" dxfId="3227" priority="521" operator="containsText" text="Menor">
      <formula>NOT(ISERROR(SEARCH("Menor",AC15)))</formula>
    </cfRule>
    <cfRule type="containsText" dxfId="3226" priority="522" operator="containsText" text="Leve">
      <formula>NOT(ISERROR(SEARCH("Leve",AC15)))</formula>
    </cfRule>
  </conditionalFormatting>
  <conditionalFormatting sqref="AG15">
    <cfRule type="containsText" dxfId="3225" priority="509" operator="containsText" text="Extremo">
      <formula>NOT(ISERROR(SEARCH("Extremo",AG15)))</formula>
    </cfRule>
    <cfRule type="containsText" dxfId="3224" priority="510" operator="containsText" text="Alto">
      <formula>NOT(ISERROR(SEARCH("Alto",AG15)))</formula>
    </cfRule>
    <cfRule type="containsText" dxfId="3223" priority="511" operator="containsText" text="Moderado">
      <formula>NOT(ISERROR(SEARCH("Moderado",AG15)))</formula>
    </cfRule>
    <cfRule type="containsText" dxfId="3222" priority="512" operator="containsText" text="Menor">
      <formula>NOT(ISERROR(SEARCH("Menor",AG15)))</formula>
    </cfRule>
    <cfRule type="containsText" dxfId="3221" priority="513" operator="containsText" text="Bajo">
      <formula>NOT(ISERROR(SEARCH("Bajo",AG15)))</formula>
    </cfRule>
    <cfRule type="containsText" dxfId="3220" priority="514" operator="containsText" text="Moderado">
      <formula>NOT(ISERROR(SEARCH("Moderado",AG15)))</formula>
    </cfRule>
    <cfRule type="containsText" dxfId="3219" priority="515" operator="containsText" text="Extremo">
      <formula>NOT(ISERROR(SEARCH("Extremo",AG15)))</formula>
    </cfRule>
    <cfRule type="containsText" dxfId="3218" priority="516" operator="containsText" text="Baja">
      <formula>NOT(ISERROR(SEARCH("Baja",AG15)))</formula>
    </cfRule>
    <cfRule type="containsText" dxfId="3217" priority="517" operator="containsText" text="Alto">
      <formula>NOT(ISERROR(SEARCH("Alto",AG15)))</formula>
    </cfRule>
  </conditionalFormatting>
  <conditionalFormatting sqref="AA15:AA19">
    <cfRule type="containsText" dxfId="3216" priority="504" operator="containsText" text="Muy Alta">
      <formula>NOT(ISERROR(SEARCH("Muy Alta",AA15)))</formula>
    </cfRule>
    <cfRule type="containsText" dxfId="3215" priority="505" operator="containsText" text="Alta">
      <formula>NOT(ISERROR(SEARCH("Alta",AA15)))</formula>
    </cfRule>
    <cfRule type="containsText" dxfId="3214" priority="506" operator="containsText" text="Media">
      <formula>NOT(ISERROR(SEARCH("Media",AA15)))</formula>
    </cfRule>
    <cfRule type="containsText" dxfId="3213" priority="507" operator="containsText" text="Baja">
      <formula>NOT(ISERROR(SEARCH("Baja",AA15)))</formula>
    </cfRule>
    <cfRule type="containsText" dxfId="3212" priority="508" operator="containsText" text="Muy Baja">
      <formula>NOT(ISERROR(SEARCH("Muy Baja",AA15)))</formula>
    </cfRule>
  </conditionalFormatting>
  <conditionalFormatting sqref="AE15:AE19">
    <cfRule type="containsText" dxfId="3211" priority="499" operator="containsText" text="Catastrófico">
      <formula>NOT(ISERROR(SEARCH("Catastrófico",AE15)))</formula>
    </cfRule>
    <cfRule type="containsText" dxfId="3210" priority="500" operator="containsText" text="Moderado">
      <formula>NOT(ISERROR(SEARCH("Moderado",AE15)))</formula>
    </cfRule>
    <cfRule type="containsText" dxfId="3209" priority="501" operator="containsText" text="Menor">
      <formula>NOT(ISERROR(SEARCH("Menor",AE15)))</formula>
    </cfRule>
    <cfRule type="containsText" dxfId="3208" priority="502" operator="containsText" text="Leve">
      <formula>NOT(ISERROR(SEARCH("Leve",AE15)))</formula>
    </cfRule>
    <cfRule type="containsText" dxfId="3207" priority="503" operator="containsText" text="Mayor">
      <formula>NOT(ISERROR(SEARCH("Mayor",AE15)))</formula>
    </cfRule>
  </conditionalFormatting>
  <conditionalFormatting sqref="Y20:Y29">
    <cfRule type="containsText" dxfId="3206" priority="493" operator="containsText" text="Muy Alta">
      <formula>NOT(ISERROR(SEARCH("Muy Alta",Y20)))</formula>
    </cfRule>
    <cfRule type="containsText" dxfId="3205" priority="494" operator="containsText" text="Alta">
      <formula>NOT(ISERROR(SEARCH("Alta",Y20)))</formula>
    </cfRule>
    <cfRule type="containsText" dxfId="3204" priority="495" operator="containsText" text="Media">
      <formula>NOT(ISERROR(SEARCH("Media",Y20)))</formula>
    </cfRule>
    <cfRule type="containsText" dxfId="3203" priority="496" operator="containsText" text="Muy Baja">
      <formula>NOT(ISERROR(SEARCH("Muy Baja",Y20)))</formula>
    </cfRule>
    <cfRule type="containsText" dxfId="3202" priority="497" operator="containsText" text="Baja">
      <formula>NOT(ISERROR(SEARCH("Baja",Y20)))</formula>
    </cfRule>
    <cfRule type="containsText" dxfId="3201" priority="498" operator="containsText" text="Muy Baja">
      <formula>NOT(ISERROR(SEARCH("Muy Baja",Y20)))</formula>
    </cfRule>
  </conditionalFormatting>
  <conditionalFormatting sqref="AC20:AC29">
    <cfRule type="containsText" dxfId="3200" priority="488" operator="containsText" text="Catastrófico">
      <formula>NOT(ISERROR(SEARCH("Catastrófico",AC20)))</formula>
    </cfRule>
    <cfRule type="containsText" dxfId="3199" priority="489" operator="containsText" text="Mayor">
      <formula>NOT(ISERROR(SEARCH("Mayor",AC20)))</formula>
    </cfRule>
    <cfRule type="containsText" dxfId="3198" priority="490" operator="containsText" text="Moderado">
      <formula>NOT(ISERROR(SEARCH("Moderado",AC20)))</formula>
    </cfRule>
    <cfRule type="containsText" dxfId="3197" priority="491" operator="containsText" text="Menor">
      <formula>NOT(ISERROR(SEARCH("Menor",AC20)))</formula>
    </cfRule>
    <cfRule type="containsText" dxfId="3196" priority="492" operator="containsText" text="Leve">
      <formula>NOT(ISERROR(SEARCH("Leve",AC20)))</formula>
    </cfRule>
  </conditionalFormatting>
  <conditionalFormatting sqref="AG20 AG25">
    <cfRule type="containsText" dxfId="3195" priority="479" operator="containsText" text="Extremo">
      <formula>NOT(ISERROR(SEARCH("Extremo",AG20)))</formula>
    </cfRule>
    <cfRule type="containsText" dxfId="3194" priority="480" operator="containsText" text="Alto">
      <formula>NOT(ISERROR(SEARCH("Alto",AG20)))</formula>
    </cfRule>
    <cfRule type="containsText" dxfId="3193" priority="481" operator="containsText" text="Moderado">
      <formula>NOT(ISERROR(SEARCH("Moderado",AG20)))</formula>
    </cfRule>
    <cfRule type="containsText" dxfId="3192" priority="482" operator="containsText" text="Menor">
      <formula>NOT(ISERROR(SEARCH("Menor",AG20)))</formula>
    </cfRule>
    <cfRule type="containsText" dxfId="3191" priority="483" operator="containsText" text="Bajo">
      <formula>NOT(ISERROR(SEARCH("Bajo",AG20)))</formula>
    </cfRule>
    <cfRule type="containsText" dxfId="3190" priority="484" operator="containsText" text="Moderado">
      <formula>NOT(ISERROR(SEARCH("Moderado",AG20)))</formula>
    </cfRule>
    <cfRule type="containsText" dxfId="3189" priority="485" operator="containsText" text="Extremo">
      <formula>NOT(ISERROR(SEARCH("Extremo",AG20)))</formula>
    </cfRule>
    <cfRule type="containsText" dxfId="3188" priority="486" operator="containsText" text="Baja">
      <formula>NOT(ISERROR(SEARCH("Baja",AG20)))</formula>
    </cfRule>
    <cfRule type="containsText" dxfId="3187" priority="487" operator="containsText" text="Alto">
      <formula>NOT(ISERROR(SEARCH("Alto",AG20)))</formula>
    </cfRule>
  </conditionalFormatting>
  <conditionalFormatting sqref="AA20:AA29">
    <cfRule type="containsText" dxfId="3186" priority="474" operator="containsText" text="Muy Alta">
      <formula>NOT(ISERROR(SEARCH("Muy Alta",AA20)))</formula>
    </cfRule>
    <cfRule type="containsText" dxfId="3185" priority="475" operator="containsText" text="Alta">
      <formula>NOT(ISERROR(SEARCH("Alta",AA20)))</formula>
    </cfRule>
    <cfRule type="containsText" dxfId="3184" priority="476" operator="containsText" text="Media">
      <formula>NOT(ISERROR(SEARCH("Media",AA20)))</formula>
    </cfRule>
    <cfRule type="containsText" dxfId="3183" priority="477" operator="containsText" text="Baja">
      <formula>NOT(ISERROR(SEARCH("Baja",AA20)))</formula>
    </cfRule>
    <cfRule type="containsText" dxfId="3182" priority="478" operator="containsText" text="Muy Baja">
      <formula>NOT(ISERROR(SEARCH("Muy Baja",AA20)))</formula>
    </cfRule>
  </conditionalFormatting>
  <conditionalFormatting sqref="AE20:AE29">
    <cfRule type="containsText" dxfId="3181" priority="469" operator="containsText" text="Catastrófico">
      <formula>NOT(ISERROR(SEARCH("Catastrófico",AE20)))</formula>
    </cfRule>
    <cfRule type="containsText" dxfId="3180" priority="470" operator="containsText" text="Moderado">
      <formula>NOT(ISERROR(SEARCH("Moderado",AE20)))</formula>
    </cfRule>
    <cfRule type="containsText" dxfId="3179" priority="471" operator="containsText" text="Menor">
      <formula>NOT(ISERROR(SEARCH("Menor",AE20)))</formula>
    </cfRule>
    <cfRule type="containsText" dxfId="3178" priority="472" operator="containsText" text="Leve">
      <formula>NOT(ISERROR(SEARCH("Leve",AE20)))</formula>
    </cfRule>
    <cfRule type="containsText" dxfId="3177" priority="473" operator="containsText" text="Mayor">
      <formula>NOT(ISERROR(SEARCH("Mayor",AE20)))</formula>
    </cfRule>
  </conditionalFormatting>
  <conditionalFormatting sqref="Y40:Y44">
    <cfRule type="containsText" dxfId="3176" priority="463" operator="containsText" text="Muy Alta">
      <formula>NOT(ISERROR(SEARCH("Muy Alta",Y40)))</formula>
    </cfRule>
    <cfRule type="containsText" dxfId="3175" priority="464" operator="containsText" text="Alta">
      <formula>NOT(ISERROR(SEARCH("Alta",Y40)))</formula>
    </cfRule>
    <cfRule type="containsText" dxfId="3174" priority="465" operator="containsText" text="Media">
      <formula>NOT(ISERROR(SEARCH("Media",Y40)))</formula>
    </cfRule>
    <cfRule type="containsText" dxfId="3173" priority="466" operator="containsText" text="Muy Baja">
      <formula>NOT(ISERROR(SEARCH("Muy Baja",Y40)))</formula>
    </cfRule>
    <cfRule type="containsText" dxfId="3172" priority="467" operator="containsText" text="Baja">
      <formula>NOT(ISERROR(SEARCH("Baja",Y40)))</formula>
    </cfRule>
    <cfRule type="containsText" dxfId="3171" priority="468" operator="containsText" text="Muy Baja">
      <formula>NOT(ISERROR(SEARCH("Muy Baja",Y40)))</formula>
    </cfRule>
  </conditionalFormatting>
  <conditionalFormatting sqref="AC40:AC44">
    <cfRule type="containsText" dxfId="3170" priority="458" operator="containsText" text="Catastrófico">
      <formula>NOT(ISERROR(SEARCH("Catastrófico",AC40)))</formula>
    </cfRule>
    <cfRule type="containsText" dxfId="3169" priority="459" operator="containsText" text="Mayor">
      <formula>NOT(ISERROR(SEARCH("Mayor",AC40)))</formula>
    </cfRule>
    <cfRule type="containsText" dxfId="3168" priority="460" operator="containsText" text="Moderado">
      <formula>NOT(ISERROR(SEARCH("Moderado",AC40)))</formula>
    </cfRule>
    <cfRule type="containsText" dxfId="3167" priority="461" operator="containsText" text="Menor">
      <formula>NOT(ISERROR(SEARCH("Menor",AC40)))</formula>
    </cfRule>
    <cfRule type="containsText" dxfId="3166" priority="462" operator="containsText" text="Leve">
      <formula>NOT(ISERROR(SEARCH("Leve",AC40)))</formula>
    </cfRule>
  </conditionalFormatting>
  <conditionalFormatting sqref="AG40">
    <cfRule type="containsText" dxfId="3165" priority="449" operator="containsText" text="Extremo">
      <formula>NOT(ISERROR(SEARCH("Extremo",AG40)))</formula>
    </cfRule>
    <cfRule type="containsText" dxfId="3164" priority="450" operator="containsText" text="Alto">
      <formula>NOT(ISERROR(SEARCH("Alto",AG40)))</formula>
    </cfRule>
    <cfRule type="containsText" dxfId="3163" priority="451" operator="containsText" text="Moderado">
      <formula>NOT(ISERROR(SEARCH("Moderado",AG40)))</formula>
    </cfRule>
    <cfRule type="containsText" dxfId="3162" priority="452" operator="containsText" text="Menor">
      <formula>NOT(ISERROR(SEARCH("Menor",AG40)))</formula>
    </cfRule>
    <cfRule type="containsText" dxfId="3161" priority="453" operator="containsText" text="Bajo">
      <formula>NOT(ISERROR(SEARCH("Bajo",AG40)))</formula>
    </cfRule>
    <cfRule type="containsText" dxfId="3160" priority="454" operator="containsText" text="Moderado">
      <formula>NOT(ISERROR(SEARCH("Moderado",AG40)))</formula>
    </cfRule>
    <cfRule type="containsText" dxfId="3159" priority="455" operator="containsText" text="Extremo">
      <formula>NOT(ISERROR(SEARCH("Extremo",AG40)))</formula>
    </cfRule>
    <cfRule type="containsText" dxfId="3158" priority="456" operator="containsText" text="Baja">
      <formula>NOT(ISERROR(SEARCH("Baja",AG40)))</formula>
    </cfRule>
    <cfRule type="containsText" dxfId="3157" priority="457" operator="containsText" text="Alto">
      <formula>NOT(ISERROR(SEARCH("Alto",AG40)))</formula>
    </cfRule>
  </conditionalFormatting>
  <conditionalFormatting sqref="AA40:AA44">
    <cfRule type="containsText" dxfId="3156" priority="444" operator="containsText" text="Muy Alta">
      <formula>NOT(ISERROR(SEARCH("Muy Alta",AA40)))</formula>
    </cfRule>
    <cfRule type="containsText" dxfId="3155" priority="445" operator="containsText" text="Alta">
      <formula>NOT(ISERROR(SEARCH("Alta",AA40)))</formula>
    </cfRule>
    <cfRule type="containsText" dxfId="3154" priority="446" operator="containsText" text="Media">
      <formula>NOT(ISERROR(SEARCH("Media",AA40)))</formula>
    </cfRule>
    <cfRule type="containsText" dxfId="3153" priority="447" operator="containsText" text="Baja">
      <formula>NOT(ISERROR(SEARCH("Baja",AA40)))</formula>
    </cfRule>
    <cfRule type="containsText" dxfId="3152" priority="448" operator="containsText" text="Muy Baja">
      <formula>NOT(ISERROR(SEARCH("Muy Baja",AA40)))</formula>
    </cfRule>
  </conditionalFormatting>
  <conditionalFormatting sqref="AE40:AE44">
    <cfRule type="containsText" dxfId="3151" priority="439" operator="containsText" text="Catastrófico">
      <formula>NOT(ISERROR(SEARCH("Catastrófico",AE40)))</formula>
    </cfRule>
    <cfRule type="containsText" dxfId="3150" priority="440" operator="containsText" text="Moderado">
      <formula>NOT(ISERROR(SEARCH("Moderado",AE40)))</formula>
    </cfRule>
    <cfRule type="containsText" dxfId="3149" priority="441" operator="containsText" text="Menor">
      <formula>NOT(ISERROR(SEARCH("Menor",AE40)))</formula>
    </cfRule>
    <cfRule type="containsText" dxfId="3148" priority="442" operator="containsText" text="Leve">
      <formula>NOT(ISERROR(SEARCH("Leve",AE40)))</formula>
    </cfRule>
    <cfRule type="containsText" dxfId="3147" priority="443" operator="containsText" text="Mayor">
      <formula>NOT(ISERROR(SEARCH("Mayor",AE40)))</formula>
    </cfRule>
  </conditionalFormatting>
  <conditionalFormatting sqref="Y45:Y49">
    <cfRule type="containsText" dxfId="3146" priority="433" operator="containsText" text="Muy Alta">
      <formula>NOT(ISERROR(SEARCH("Muy Alta",Y45)))</formula>
    </cfRule>
    <cfRule type="containsText" dxfId="3145" priority="434" operator="containsText" text="Alta">
      <formula>NOT(ISERROR(SEARCH("Alta",Y45)))</formula>
    </cfRule>
    <cfRule type="containsText" dxfId="3144" priority="435" operator="containsText" text="Media">
      <formula>NOT(ISERROR(SEARCH("Media",Y45)))</formula>
    </cfRule>
    <cfRule type="containsText" dxfId="3143" priority="436" operator="containsText" text="Muy Baja">
      <formula>NOT(ISERROR(SEARCH("Muy Baja",Y45)))</formula>
    </cfRule>
    <cfRule type="containsText" dxfId="3142" priority="437" operator="containsText" text="Baja">
      <formula>NOT(ISERROR(SEARCH("Baja",Y45)))</formula>
    </cfRule>
    <cfRule type="containsText" dxfId="3141" priority="438" operator="containsText" text="Muy Baja">
      <formula>NOT(ISERROR(SEARCH("Muy Baja",Y45)))</formula>
    </cfRule>
  </conditionalFormatting>
  <conditionalFormatting sqref="AC45:AC49">
    <cfRule type="containsText" dxfId="3140" priority="428" operator="containsText" text="Catastrófico">
      <formula>NOT(ISERROR(SEARCH("Catastrófico",AC45)))</formula>
    </cfRule>
    <cfRule type="containsText" dxfId="3139" priority="429" operator="containsText" text="Mayor">
      <formula>NOT(ISERROR(SEARCH("Mayor",AC45)))</formula>
    </cfRule>
    <cfRule type="containsText" dxfId="3138" priority="430" operator="containsText" text="Moderado">
      <formula>NOT(ISERROR(SEARCH("Moderado",AC45)))</formula>
    </cfRule>
    <cfRule type="containsText" dxfId="3137" priority="431" operator="containsText" text="Menor">
      <formula>NOT(ISERROR(SEARCH("Menor",AC45)))</formula>
    </cfRule>
    <cfRule type="containsText" dxfId="3136" priority="432" operator="containsText" text="Leve">
      <formula>NOT(ISERROR(SEARCH("Leve",AC45)))</formula>
    </cfRule>
  </conditionalFormatting>
  <conditionalFormatting sqref="AG45">
    <cfRule type="containsText" dxfId="3135" priority="419" operator="containsText" text="Extremo">
      <formula>NOT(ISERROR(SEARCH("Extremo",AG45)))</formula>
    </cfRule>
    <cfRule type="containsText" dxfId="3134" priority="420" operator="containsText" text="Alto">
      <formula>NOT(ISERROR(SEARCH("Alto",AG45)))</formula>
    </cfRule>
    <cfRule type="containsText" dxfId="3133" priority="421" operator="containsText" text="Moderado">
      <formula>NOT(ISERROR(SEARCH("Moderado",AG45)))</formula>
    </cfRule>
    <cfRule type="containsText" dxfId="3132" priority="422" operator="containsText" text="Menor">
      <formula>NOT(ISERROR(SEARCH("Menor",AG45)))</formula>
    </cfRule>
    <cfRule type="containsText" dxfId="3131" priority="423" operator="containsText" text="Bajo">
      <formula>NOT(ISERROR(SEARCH("Bajo",AG45)))</formula>
    </cfRule>
    <cfRule type="containsText" dxfId="3130" priority="424" operator="containsText" text="Moderado">
      <formula>NOT(ISERROR(SEARCH("Moderado",AG45)))</formula>
    </cfRule>
    <cfRule type="containsText" dxfId="3129" priority="425" operator="containsText" text="Extremo">
      <formula>NOT(ISERROR(SEARCH("Extremo",AG45)))</formula>
    </cfRule>
    <cfRule type="containsText" dxfId="3128" priority="426" operator="containsText" text="Baja">
      <formula>NOT(ISERROR(SEARCH("Baja",AG45)))</formula>
    </cfRule>
    <cfRule type="containsText" dxfId="3127" priority="427" operator="containsText" text="Alto">
      <formula>NOT(ISERROR(SEARCH("Alto",AG45)))</formula>
    </cfRule>
  </conditionalFormatting>
  <conditionalFormatting sqref="AA45:AA49">
    <cfRule type="containsText" dxfId="3126" priority="414" operator="containsText" text="Muy Alta">
      <formula>NOT(ISERROR(SEARCH("Muy Alta",AA45)))</formula>
    </cfRule>
    <cfRule type="containsText" dxfId="3125" priority="415" operator="containsText" text="Alta">
      <formula>NOT(ISERROR(SEARCH("Alta",AA45)))</formula>
    </cfRule>
    <cfRule type="containsText" dxfId="3124" priority="416" operator="containsText" text="Media">
      <formula>NOT(ISERROR(SEARCH("Media",AA45)))</formula>
    </cfRule>
    <cfRule type="containsText" dxfId="3123" priority="417" operator="containsText" text="Baja">
      <formula>NOT(ISERROR(SEARCH("Baja",AA45)))</formula>
    </cfRule>
    <cfRule type="containsText" dxfId="3122" priority="418" operator="containsText" text="Muy Baja">
      <formula>NOT(ISERROR(SEARCH("Muy Baja",AA45)))</formula>
    </cfRule>
  </conditionalFormatting>
  <conditionalFormatting sqref="AE45:AE49">
    <cfRule type="containsText" dxfId="3121" priority="409" operator="containsText" text="Catastrófico">
      <formula>NOT(ISERROR(SEARCH("Catastrófico",AE45)))</formula>
    </cfRule>
    <cfRule type="containsText" dxfId="3120" priority="410" operator="containsText" text="Moderado">
      <formula>NOT(ISERROR(SEARCH("Moderado",AE45)))</formula>
    </cfRule>
    <cfRule type="containsText" dxfId="3119" priority="411" operator="containsText" text="Menor">
      <formula>NOT(ISERROR(SEARCH("Menor",AE45)))</formula>
    </cfRule>
    <cfRule type="containsText" dxfId="3118" priority="412" operator="containsText" text="Leve">
      <formula>NOT(ISERROR(SEARCH("Leve",AE45)))</formula>
    </cfRule>
    <cfRule type="containsText" dxfId="3117" priority="413" operator="containsText" text="Mayor">
      <formula>NOT(ISERROR(SEARCH("Mayor",AE45)))</formula>
    </cfRule>
  </conditionalFormatting>
  <conditionalFormatting sqref="N50 N55">
    <cfRule type="containsText" dxfId="3116" priority="398" operator="containsText" text="Extremo">
      <formula>NOT(ISERROR(SEARCH("Extremo",N50)))</formula>
    </cfRule>
    <cfRule type="containsText" dxfId="3115" priority="399" operator="containsText" text="Alto">
      <formula>NOT(ISERROR(SEARCH("Alto",N50)))</formula>
    </cfRule>
    <cfRule type="containsText" dxfId="3114" priority="400" operator="containsText" text="Bajo">
      <formula>NOT(ISERROR(SEARCH("Bajo",N50)))</formula>
    </cfRule>
    <cfRule type="containsText" dxfId="3113" priority="401" operator="containsText" text="Moderado">
      <formula>NOT(ISERROR(SEARCH("Moderado",N50)))</formula>
    </cfRule>
    <cfRule type="containsText" dxfId="3112" priority="402" operator="containsText" text="Extremo">
      <formula>NOT(ISERROR(SEARCH("Extremo",N50)))</formula>
    </cfRule>
  </conditionalFormatting>
  <conditionalFormatting sqref="I50 I55">
    <cfRule type="containsText" dxfId="3111" priority="369" operator="containsText" text="Muy Baja">
      <formula>NOT(ISERROR(SEARCH("Muy Baja",I50)))</formula>
    </cfRule>
    <cfRule type="containsText" dxfId="3110" priority="370" operator="containsText" text="Baja">
      <formula>NOT(ISERROR(SEARCH("Baja",I50)))</formula>
    </cfRule>
    <cfRule type="containsText" dxfId="3109" priority="372" operator="containsText" text="Muy Alta">
      <formula>NOT(ISERROR(SEARCH("Muy Alta",I50)))</formula>
    </cfRule>
    <cfRule type="containsText" dxfId="3108" priority="373" operator="containsText" text="Alta">
      <formula>NOT(ISERROR(SEARCH("Alta",I50)))</formula>
    </cfRule>
    <cfRule type="containsText" dxfId="3107" priority="374" operator="containsText" text="Media">
      <formula>NOT(ISERROR(SEARCH("Media",I50)))</formula>
    </cfRule>
    <cfRule type="containsText" dxfId="3106" priority="375" operator="containsText" text="Media">
      <formula>NOT(ISERROR(SEARCH("Media",I50)))</formula>
    </cfRule>
    <cfRule type="containsText" dxfId="3105" priority="376" operator="containsText" text="Media">
      <formula>NOT(ISERROR(SEARCH("Media",I50)))</formula>
    </cfRule>
    <cfRule type="containsText" dxfId="3104" priority="377" operator="containsText" text="Muy Baja">
      <formula>NOT(ISERROR(SEARCH("Muy Baja",I50)))</formula>
    </cfRule>
    <cfRule type="containsText" dxfId="3103" priority="378" operator="containsText" text="Baja">
      <formula>NOT(ISERROR(SEARCH("Baja",I50)))</formula>
    </cfRule>
    <cfRule type="containsText" dxfId="3102" priority="379" operator="containsText" text="Muy Baja">
      <formula>NOT(ISERROR(SEARCH("Muy Baja",I50)))</formula>
    </cfRule>
    <cfRule type="containsText" dxfId="3101" priority="380" operator="containsText" text="Muy Baja">
      <formula>NOT(ISERROR(SEARCH("Muy Baja",I50)))</formula>
    </cfRule>
    <cfRule type="containsText" dxfId="3100" priority="381" operator="containsText" text="Muy Baja">
      <formula>NOT(ISERROR(SEARCH("Muy Baja",I50)))</formula>
    </cfRule>
    <cfRule type="containsText" dxfId="3099" priority="382" operator="containsText" text="Muy Baja'Tabla probabilidad'!">
      <formula>NOT(ISERROR(SEARCH("Muy Baja'Tabla probabilidad'!",I50)))</formula>
    </cfRule>
    <cfRule type="containsText" dxfId="3098" priority="383" operator="containsText" text="Muy bajo">
      <formula>NOT(ISERROR(SEARCH("Muy bajo",I50)))</formula>
    </cfRule>
    <cfRule type="containsText" dxfId="3097" priority="384" operator="containsText" text="Alta">
      <formula>NOT(ISERROR(SEARCH("Alta",I50)))</formula>
    </cfRule>
    <cfRule type="containsText" dxfId="3096" priority="385" operator="containsText" text="Media">
      <formula>NOT(ISERROR(SEARCH("Media",I50)))</formula>
    </cfRule>
    <cfRule type="containsText" dxfId="3095" priority="386" operator="containsText" text="Baja">
      <formula>NOT(ISERROR(SEARCH("Baja",I50)))</formula>
    </cfRule>
    <cfRule type="containsText" dxfId="3094" priority="387" operator="containsText" text="Muy baja">
      <formula>NOT(ISERROR(SEARCH("Muy baja",I50)))</formula>
    </cfRule>
    <cfRule type="cellIs" dxfId="3093" priority="390" operator="between">
      <formula>1</formula>
      <formula>2</formula>
    </cfRule>
    <cfRule type="cellIs" dxfId="3092" priority="391" operator="between">
      <formula>0</formula>
      <formula>2</formula>
    </cfRule>
  </conditionalFormatting>
  <conditionalFormatting sqref="I50 I55">
    <cfRule type="containsText" dxfId="3091" priority="371" operator="containsText" text="Muy Alta">
      <formula>NOT(ISERROR(SEARCH("Muy Alta",I50)))</formula>
    </cfRule>
  </conditionalFormatting>
  <conditionalFormatting sqref="Y50:Y54">
    <cfRule type="containsText" dxfId="3090" priority="363" operator="containsText" text="Muy Alta">
      <formula>NOT(ISERROR(SEARCH("Muy Alta",Y50)))</formula>
    </cfRule>
    <cfRule type="containsText" dxfId="3089" priority="364" operator="containsText" text="Alta">
      <formula>NOT(ISERROR(SEARCH("Alta",Y50)))</formula>
    </cfRule>
    <cfRule type="containsText" dxfId="3088" priority="365" operator="containsText" text="Media">
      <formula>NOT(ISERROR(SEARCH("Media",Y50)))</formula>
    </cfRule>
    <cfRule type="containsText" dxfId="3087" priority="366" operator="containsText" text="Muy Baja">
      <formula>NOT(ISERROR(SEARCH("Muy Baja",Y50)))</formula>
    </cfRule>
    <cfRule type="containsText" dxfId="3086" priority="367" operator="containsText" text="Baja">
      <formula>NOT(ISERROR(SEARCH("Baja",Y50)))</formula>
    </cfRule>
    <cfRule type="containsText" dxfId="3085" priority="368" operator="containsText" text="Muy Baja">
      <formula>NOT(ISERROR(SEARCH("Muy Baja",Y50)))</formula>
    </cfRule>
  </conditionalFormatting>
  <conditionalFormatting sqref="AC50:AC54">
    <cfRule type="containsText" dxfId="3084" priority="358" operator="containsText" text="Catastrófico">
      <formula>NOT(ISERROR(SEARCH("Catastrófico",AC50)))</formula>
    </cfRule>
    <cfRule type="containsText" dxfId="3083" priority="359" operator="containsText" text="Mayor">
      <formula>NOT(ISERROR(SEARCH("Mayor",AC50)))</formula>
    </cfRule>
    <cfRule type="containsText" dxfId="3082" priority="360" operator="containsText" text="Moderado">
      <formula>NOT(ISERROR(SEARCH("Moderado",AC50)))</formula>
    </cfRule>
    <cfRule type="containsText" dxfId="3081" priority="361" operator="containsText" text="Menor">
      <formula>NOT(ISERROR(SEARCH("Menor",AC50)))</formula>
    </cfRule>
    <cfRule type="containsText" dxfId="3080" priority="362" operator="containsText" text="Leve">
      <formula>NOT(ISERROR(SEARCH("Leve",AC50)))</formula>
    </cfRule>
  </conditionalFormatting>
  <conditionalFormatting sqref="AG50">
    <cfRule type="containsText" dxfId="3079" priority="349" operator="containsText" text="Extremo">
      <formula>NOT(ISERROR(SEARCH("Extremo",AG50)))</formula>
    </cfRule>
    <cfRule type="containsText" dxfId="3078" priority="350" operator="containsText" text="Alto">
      <formula>NOT(ISERROR(SEARCH("Alto",AG50)))</formula>
    </cfRule>
    <cfRule type="containsText" dxfId="3077" priority="351" operator="containsText" text="Moderado">
      <formula>NOT(ISERROR(SEARCH("Moderado",AG50)))</formula>
    </cfRule>
    <cfRule type="containsText" dxfId="3076" priority="352" operator="containsText" text="Menor">
      <formula>NOT(ISERROR(SEARCH("Menor",AG50)))</formula>
    </cfRule>
    <cfRule type="containsText" dxfId="3075" priority="353" operator="containsText" text="Bajo">
      <formula>NOT(ISERROR(SEARCH("Bajo",AG50)))</formula>
    </cfRule>
    <cfRule type="containsText" dxfId="3074" priority="354" operator="containsText" text="Moderado">
      <formula>NOT(ISERROR(SEARCH("Moderado",AG50)))</formula>
    </cfRule>
    <cfRule type="containsText" dxfId="3073" priority="355" operator="containsText" text="Extremo">
      <formula>NOT(ISERROR(SEARCH("Extremo",AG50)))</formula>
    </cfRule>
    <cfRule type="containsText" dxfId="3072" priority="356" operator="containsText" text="Baja">
      <formula>NOT(ISERROR(SEARCH("Baja",AG50)))</formula>
    </cfRule>
    <cfRule type="containsText" dxfId="3071" priority="357" operator="containsText" text="Alto">
      <formula>NOT(ISERROR(SEARCH("Alto",AG50)))</formula>
    </cfRule>
  </conditionalFormatting>
  <conditionalFormatting sqref="AA50:AA54">
    <cfRule type="containsText" dxfId="3070" priority="344" operator="containsText" text="Muy Alta">
      <formula>NOT(ISERROR(SEARCH("Muy Alta",AA50)))</formula>
    </cfRule>
    <cfRule type="containsText" dxfId="3069" priority="345" operator="containsText" text="Alta">
      <formula>NOT(ISERROR(SEARCH("Alta",AA50)))</formula>
    </cfRule>
    <cfRule type="containsText" dxfId="3068" priority="346" operator="containsText" text="Media">
      <formula>NOT(ISERROR(SEARCH("Media",AA50)))</formula>
    </cfRule>
    <cfRule type="containsText" dxfId="3067" priority="347" operator="containsText" text="Baja">
      <formula>NOT(ISERROR(SEARCH("Baja",AA50)))</formula>
    </cfRule>
    <cfRule type="containsText" dxfId="3066" priority="348" operator="containsText" text="Muy Baja">
      <formula>NOT(ISERROR(SEARCH("Muy Baja",AA50)))</formula>
    </cfRule>
  </conditionalFormatting>
  <conditionalFormatting sqref="AE50:AE54">
    <cfRule type="containsText" dxfId="3065" priority="339" operator="containsText" text="Catastrófico">
      <formula>NOT(ISERROR(SEARCH("Catastrófico",AE50)))</formula>
    </cfRule>
    <cfRule type="containsText" dxfId="3064" priority="340" operator="containsText" text="Moderado">
      <formula>NOT(ISERROR(SEARCH("Moderado",AE50)))</formula>
    </cfRule>
    <cfRule type="containsText" dxfId="3063" priority="341" operator="containsText" text="Menor">
      <formula>NOT(ISERROR(SEARCH("Menor",AE50)))</formula>
    </cfRule>
    <cfRule type="containsText" dxfId="3062" priority="342" operator="containsText" text="Leve">
      <formula>NOT(ISERROR(SEARCH("Leve",AE50)))</formula>
    </cfRule>
    <cfRule type="containsText" dxfId="3061" priority="343" operator="containsText" text="Mayor">
      <formula>NOT(ISERROR(SEARCH("Mayor",AE50)))</formula>
    </cfRule>
  </conditionalFormatting>
  <conditionalFormatting sqref="Y55:Y59">
    <cfRule type="containsText" dxfId="3060" priority="273" operator="containsText" text="Muy Alta">
      <formula>NOT(ISERROR(SEARCH("Muy Alta",Y55)))</formula>
    </cfRule>
    <cfRule type="containsText" dxfId="3059" priority="274" operator="containsText" text="Alta">
      <formula>NOT(ISERROR(SEARCH("Alta",Y55)))</formula>
    </cfRule>
    <cfRule type="containsText" dxfId="3058" priority="275" operator="containsText" text="Media">
      <formula>NOT(ISERROR(SEARCH("Media",Y55)))</formula>
    </cfRule>
    <cfRule type="containsText" dxfId="3057" priority="276" operator="containsText" text="Muy Baja">
      <formula>NOT(ISERROR(SEARCH("Muy Baja",Y55)))</formula>
    </cfRule>
    <cfRule type="containsText" dxfId="3056" priority="277" operator="containsText" text="Baja">
      <formula>NOT(ISERROR(SEARCH("Baja",Y55)))</formula>
    </cfRule>
    <cfRule type="containsText" dxfId="3055" priority="278" operator="containsText" text="Muy Baja">
      <formula>NOT(ISERROR(SEARCH("Muy Baja",Y55)))</formula>
    </cfRule>
  </conditionalFormatting>
  <conditionalFormatting sqref="AC55:AC59">
    <cfRule type="containsText" dxfId="3054" priority="268" operator="containsText" text="Catastrófico">
      <formula>NOT(ISERROR(SEARCH("Catastrófico",AC55)))</formula>
    </cfRule>
    <cfRule type="containsText" dxfId="3053" priority="269" operator="containsText" text="Mayor">
      <formula>NOT(ISERROR(SEARCH("Mayor",AC55)))</formula>
    </cfRule>
    <cfRule type="containsText" dxfId="3052" priority="270" operator="containsText" text="Moderado">
      <formula>NOT(ISERROR(SEARCH("Moderado",AC55)))</formula>
    </cfRule>
    <cfRule type="containsText" dxfId="3051" priority="271" operator="containsText" text="Menor">
      <formula>NOT(ISERROR(SEARCH("Menor",AC55)))</formula>
    </cfRule>
    <cfRule type="containsText" dxfId="3050" priority="272" operator="containsText" text="Leve">
      <formula>NOT(ISERROR(SEARCH("Leve",AC55)))</formula>
    </cfRule>
  </conditionalFormatting>
  <conditionalFormatting sqref="AG55">
    <cfRule type="containsText" dxfId="3049" priority="259" operator="containsText" text="Extremo">
      <formula>NOT(ISERROR(SEARCH("Extremo",AG55)))</formula>
    </cfRule>
    <cfRule type="containsText" dxfId="3048" priority="260" operator="containsText" text="Alto">
      <formula>NOT(ISERROR(SEARCH("Alto",AG55)))</formula>
    </cfRule>
    <cfRule type="containsText" dxfId="3047" priority="261" operator="containsText" text="Moderado">
      <formula>NOT(ISERROR(SEARCH("Moderado",AG55)))</formula>
    </cfRule>
    <cfRule type="containsText" dxfId="3046" priority="262" operator="containsText" text="Menor">
      <formula>NOT(ISERROR(SEARCH("Menor",AG55)))</formula>
    </cfRule>
    <cfRule type="containsText" dxfId="3045" priority="263" operator="containsText" text="Bajo">
      <formula>NOT(ISERROR(SEARCH("Bajo",AG55)))</formula>
    </cfRule>
    <cfRule type="containsText" dxfId="3044" priority="264" operator="containsText" text="Moderado">
      <formula>NOT(ISERROR(SEARCH("Moderado",AG55)))</formula>
    </cfRule>
    <cfRule type="containsText" dxfId="3043" priority="265" operator="containsText" text="Extremo">
      <formula>NOT(ISERROR(SEARCH("Extremo",AG55)))</formula>
    </cfRule>
    <cfRule type="containsText" dxfId="3042" priority="266" operator="containsText" text="Baja">
      <formula>NOT(ISERROR(SEARCH("Baja",AG55)))</formula>
    </cfRule>
    <cfRule type="containsText" dxfId="3041" priority="267" operator="containsText" text="Alto">
      <formula>NOT(ISERROR(SEARCH("Alto",AG55)))</formula>
    </cfRule>
  </conditionalFormatting>
  <conditionalFormatting sqref="AA55:AA59">
    <cfRule type="containsText" dxfId="3040" priority="254" operator="containsText" text="Muy Alta">
      <formula>NOT(ISERROR(SEARCH("Muy Alta",AA55)))</formula>
    </cfRule>
    <cfRule type="containsText" dxfId="3039" priority="255" operator="containsText" text="Alta">
      <formula>NOT(ISERROR(SEARCH("Alta",AA55)))</formula>
    </cfRule>
    <cfRule type="containsText" dxfId="3038" priority="256" operator="containsText" text="Media">
      <formula>NOT(ISERROR(SEARCH("Media",AA55)))</formula>
    </cfRule>
    <cfRule type="containsText" dxfId="3037" priority="257" operator="containsText" text="Baja">
      <formula>NOT(ISERROR(SEARCH("Baja",AA55)))</formula>
    </cfRule>
    <cfRule type="containsText" dxfId="3036" priority="258" operator="containsText" text="Muy Baja">
      <formula>NOT(ISERROR(SEARCH("Muy Baja",AA55)))</formula>
    </cfRule>
  </conditionalFormatting>
  <conditionalFormatting sqref="AE55:AE59">
    <cfRule type="containsText" dxfId="3035" priority="249" operator="containsText" text="Catastrófico">
      <formula>NOT(ISERROR(SEARCH("Catastrófico",AE55)))</formula>
    </cfRule>
    <cfRule type="containsText" dxfId="3034" priority="250" operator="containsText" text="Moderado">
      <formula>NOT(ISERROR(SEARCH("Moderado",AE55)))</formula>
    </cfRule>
    <cfRule type="containsText" dxfId="3033" priority="251" operator="containsText" text="Menor">
      <formula>NOT(ISERROR(SEARCH("Menor",AE55)))</formula>
    </cfRule>
    <cfRule type="containsText" dxfId="3032" priority="252" operator="containsText" text="Leve">
      <formula>NOT(ISERROR(SEARCH("Leve",AE55)))</formula>
    </cfRule>
    <cfRule type="containsText" dxfId="3031" priority="253" operator="containsText" text="Mayor">
      <formula>NOT(ISERROR(SEARCH("Mayor",AE55)))</formula>
    </cfRule>
  </conditionalFormatting>
  <conditionalFormatting sqref="N30">
    <cfRule type="containsText" dxfId="3030" priority="244" operator="containsText" text="Extremo">
      <formula>NOT(ISERROR(SEARCH("Extremo",N30)))</formula>
    </cfRule>
    <cfRule type="containsText" dxfId="3029" priority="245" operator="containsText" text="Alto">
      <formula>NOT(ISERROR(SEARCH("Alto",N30)))</formula>
    </cfRule>
    <cfRule type="containsText" dxfId="3028" priority="246" operator="containsText" text="Bajo">
      <formula>NOT(ISERROR(SEARCH("Bajo",N30)))</formula>
    </cfRule>
    <cfRule type="containsText" dxfId="3027" priority="247" operator="containsText" text="Moderado">
      <formula>NOT(ISERROR(SEARCH("Moderado",N30)))</formula>
    </cfRule>
    <cfRule type="containsText" dxfId="3026" priority="248" operator="containsText" text="Extremo">
      <formula>NOT(ISERROR(SEARCH("Extremo",N30)))</formula>
    </cfRule>
  </conditionalFormatting>
  <conditionalFormatting sqref="I30">
    <cfRule type="containsText" dxfId="3025" priority="221" operator="containsText" text="Muy Baja">
      <formula>NOT(ISERROR(SEARCH("Muy Baja",I30)))</formula>
    </cfRule>
    <cfRule type="containsText" dxfId="3024" priority="222" operator="containsText" text="Baja">
      <formula>NOT(ISERROR(SEARCH("Baja",I30)))</formula>
    </cfRule>
    <cfRule type="containsText" dxfId="3023" priority="224" operator="containsText" text="Muy Alta">
      <formula>NOT(ISERROR(SEARCH("Muy Alta",I30)))</formula>
    </cfRule>
    <cfRule type="containsText" dxfId="3022" priority="225" operator="containsText" text="Alta">
      <formula>NOT(ISERROR(SEARCH("Alta",I30)))</formula>
    </cfRule>
    <cfRule type="containsText" dxfId="3021" priority="226" operator="containsText" text="Media">
      <formula>NOT(ISERROR(SEARCH("Media",I30)))</formula>
    </cfRule>
    <cfRule type="containsText" dxfId="3020" priority="227" operator="containsText" text="Media">
      <formula>NOT(ISERROR(SEARCH("Media",I30)))</formula>
    </cfRule>
    <cfRule type="containsText" dxfId="3019" priority="228" operator="containsText" text="Media">
      <formula>NOT(ISERROR(SEARCH("Media",I30)))</formula>
    </cfRule>
    <cfRule type="containsText" dxfId="3018" priority="229" operator="containsText" text="Muy Baja">
      <formula>NOT(ISERROR(SEARCH("Muy Baja",I30)))</formula>
    </cfRule>
    <cfRule type="containsText" dxfId="3017" priority="230" operator="containsText" text="Baja">
      <formula>NOT(ISERROR(SEARCH("Baja",I30)))</formula>
    </cfRule>
    <cfRule type="containsText" dxfId="3016" priority="231" operator="containsText" text="Muy Baja">
      <formula>NOT(ISERROR(SEARCH("Muy Baja",I30)))</formula>
    </cfRule>
    <cfRule type="containsText" dxfId="3015" priority="232" operator="containsText" text="Muy Baja">
      <formula>NOT(ISERROR(SEARCH("Muy Baja",I30)))</formula>
    </cfRule>
    <cfRule type="containsText" dxfId="3014" priority="233" operator="containsText" text="Muy Baja">
      <formula>NOT(ISERROR(SEARCH("Muy Baja",I30)))</formula>
    </cfRule>
    <cfRule type="containsText" dxfId="3013" priority="234" operator="containsText" text="Muy Baja'Tabla probabilidad'!">
      <formula>NOT(ISERROR(SEARCH("Muy Baja'Tabla probabilidad'!",I30)))</formula>
    </cfRule>
    <cfRule type="containsText" dxfId="3012" priority="235" operator="containsText" text="Muy bajo">
      <formula>NOT(ISERROR(SEARCH("Muy bajo",I30)))</formula>
    </cfRule>
    <cfRule type="containsText" dxfId="3011" priority="236" operator="containsText" text="Alta">
      <formula>NOT(ISERROR(SEARCH("Alta",I30)))</formula>
    </cfRule>
    <cfRule type="containsText" dxfId="3010" priority="237" operator="containsText" text="Media">
      <formula>NOT(ISERROR(SEARCH("Media",I30)))</formula>
    </cfRule>
    <cfRule type="containsText" dxfId="3009" priority="238" operator="containsText" text="Baja">
      <formula>NOT(ISERROR(SEARCH("Baja",I30)))</formula>
    </cfRule>
    <cfRule type="containsText" dxfId="3008" priority="239" operator="containsText" text="Muy baja">
      <formula>NOT(ISERROR(SEARCH("Muy baja",I30)))</formula>
    </cfRule>
    <cfRule type="cellIs" dxfId="3007" priority="242" operator="between">
      <formula>1</formula>
      <formula>2</formula>
    </cfRule>
    <cfRule type="cellIs" dxfId="3006" priority="243" operator="between">
      <formula>0</formula>
      <formula>2</formula>
    </cfRule>
  </conditionalFormatting>
  <conditionalFormatting sqref="I30">
    <cfRule type="containsText" dxfId="3005" priority="223" operator="containsText" text="Muy Alta">
      <formula>NOT(ISERROR(SEARCH("Muy Alta",I30)))</formula>
    </cfRule>
  </conditionalFormatting>
  <conditionalFormatting sqref="Y30:Y34">
    <cfRule type="containsText" dxfId="3004" priority="215" operator="containsText" text="Muy Alta">
      <formula>NOT(ISERROR(SEARCH("Muy Alta",Y30)))</formula>
    </cfRule>
    <cfRule type="containsText" dxfId="3003" priority="216" operator="containsText" text="Alta">
      <formula>NOT(ISERROR(SEARCH("Alta",Y30)))</formula>
    </cfRule>
    <cfRule type="containsText" dxfId="3002" priority="217" operator="containsText" text="Media">
      <formula>NOT(ISERROR(SEARCH("Media",Y30)))</formula>
    </cfRule>
    <cfRule type="containsText" dxfId="3001" priority="218" operator="containsText" text="Muy Baja">
      <formula>NOT(ISERROR(SEARCH("Muy Baja",Y30)))</formula>
    </cfRule>
    <cfRule type="containsText" dxfId="3000" priority="219" operator="containsText" text="Baja">
      <formula>NOT(ISERROR(SEARCH("Baja",Y30)))</formula>
    </cfRule>
    <cfRule type="containsText" dxfId="2999" priority="220" operator="containsText" text="Muy Baja">
      <formula>NOT(ISERROR(SEARCH("Muy Baja",Y30)))</formula>
    </cfRule>
  </conditionalFormatting>
  <conditionalFormatting sqref="AC30:AC34">
    <cfRule type="containsText" dxfId="2998" priority="210" operator="containsText" text="Catastrófico">
      <formula>NOT(ISERROR(SEARCH("Catastrófico",AC30)))</formula>
    </cfRule>
    <cfRule type="containsText" dxfId="2997" priority="211" operator="containsText" text="Mayor">
      <formula>NOT(ISERROR(SEARCH("Mayor",AC30)))</formula>
    </cfRule>
    <cfRule type="containsText" dxfId="2996" priority="212" operator="containsText" text="Moderado">
      <formula>NOT(ISERROR(SEARCH("Moderado",AC30)))</formula>
    </cfRule>
    <cfRule type="containsText" dxfId="2995" priority="213" operator="containsText" text="Menor">
      <formula>NOT(ISERROR(SEARCH("Menor",AC30)))</formula>
    </cfRule>
    <cfRule type="containsText" dxfId="2994" priority="214" operator="containsText" text="Leve">
      <formula>NOT(ISERROR(SEARCH("Leve",AC30)))</formula>
    </cfRule>
  </conditionalFormatting>
  <conditionalFormatting sqref="AG30">
    <cfRule type="containsText" dxfId="2993" priority="201" operator="containsText" text="Extremo">
      <formula>NOT(ISERROR(SEARCH("Extremo",AG30)))</formula>
    </cfRule>
    <cfRule type="containsText" dxfId="2992" priority="202" operator="containsText" text="Alto">
      <formula>NOT(ISERROR(SEARCH("Alto",AG30)))</formula>
    </cfRule>
    <cfRule type="containsText" dxfId="2991" priority="203" operator="containsText" text="Moderado">
      <formula>NOT(ISERROR(SEARCH("Moderado",AG30)))</formula>
    </cfRule>
    <cfRule type="containsText" dxfId="2990" priority="204" operator="containsText" text="Menor">
      <formula>NOT(ISERROR(SEARCH("Menor",AG30)))</formula>
    </cfRule>
    <cfRule type="containsText" dxfId="2989" priority="205" operator="containsText" text="Bajo">
      <formula>NOT(ISERROR(SEARCH("Bajo",AG30)))</formula>
    </cfRule>
    <cfRule type="containsText" dxfId="2988" priority="206" operator="containsText" text="Moderado">
      <formula>NOT(ISERROR(SEARCH("Moderado",AG30)))</formula>
    </cfRule>
    <cfRule type="containsText" dxfId="2987" priority="207" operator="containsText" text="Extremo">
      <formula>NOT(ISERROR(SEARCH("Extremo",AG30)))</formula>
    </cfRule>
    <cfRule type="containsText" dxfId="2986" priority="208" operator="containsText" text="Baja">
      <formula>NOT(ISERROR(SEARCH("Baja",AG30)))</formula>
    </cfRule>
    <cfRule type="containsText" dxfId="2985" priority="209" operator="containsText" text="Alto">
      <formula>NOT(ISERROR(SEARCH("Alto",AG30)))</formula>
    </cfRule>
  </conditionalFormatting>
  <conditionalFormatting sqref="AA30:AA34">
    <cfRule type="containsText" dxfId="2984" priority="196" operator="containsText" text="Muy Alta">
      <formula>NOT(ISERROR(SEARCH("Muy Alta",AA30)))</formula>
    </cfRule>
    <cfRule type="containsText" dxfId="2983" priority="197" operator="containsText" text="Alta">
      <formula>NOT(ISERROR(SEARCH("Alta",AA30)))</formula>
    </cfRule>
    <cfRule type="containsText" dxfId="2982" priority="198" operator="containsText" text="Media">
      <formula>NOT(ISERROR(SEARCH("Media",AA30)))</formula>
    </cfRule>
    <cfRule type="containsText" dxfId="2981" priority="199" operator="containsText" text="Baja">
      <formula>NOT(ISERROR(SEARCH("Baja",AA30)))</formula>
    </cfRule>
    <cfRule type="containsText" dxfId="2980" priority="200" operator="containsText" text="Muy Baja">
      <formula>NOT(ISERROR(SEARCH("Muy Baja",AA30)))</formula>
    </cfRule>
  </conditionalFormatting>
  <conditionalFormatting sqref="AE30:AE34">
    <cfRule type="containsText" dxfId="2979" priority="191" operator="containsText" text="Catastrófico">
      <formula>NOT(ISERROR(SEARCH("Catastrófico",AE30)))</formula>
    </cfRule>
    <cfRule type="containsText" dxfId="2978" priority="192" operator="containsText" text="Moderado">
      <formula>NOT(ISERROR(SEARCH("Moderado",AE30)))</formula>
    </cfRule>
    <cfRule type="containsText" dxfId="2977" priority="193" operator="containsText" text="Menor">
      <formula>NOT(ISERROR(SEARCH("Menor",AE30)))</formula>
    </cfRule>
    <cfRule type="containsText" dxfId="2976" priority="194" operator="containsText" text="Leve">
      <formula>NOT(ISERROR(SEARCH("Leve",AE30)))</formula>
    </cfRule>
    <cfRule type="containsText" dxfId="2975" priority="195" operator="containsText" text="Mayor">
      <formula>NOT(ISERROR(SEARCH("Mayor",AE30)))</formula>
    </cfRule>
  </conditionalFormatting>
  <conditionalFormatting sqref="N35">
    <cfRule type="containsText" dxfId="2974" priority="174" operator="containsText" text="Extremo">
      <formula>NOT(ISERROR(SEARCH("Extremo",N35)))</formula>
    </cfRule>
    <cfRule type="containsText" dxfId="2973" priority="175" operator="containsText" text="Alto">
      <formula>NOT(ISERROR(SEARCH("Alto",N35)))</formula>
    </cfRule>
    <cfRule type="containsText" dxfId="2972" priority="176" operator="containsText" text="Bajo">
      <formula>NOT(ISERROR(SEARCH("Bajo",N35)))</formula>
    </cfRule>
    <cfRule type="containsText" dxfId="2971" priority="177" operator="containsText" text="Moderado">
      <formula>NOT(ISERROR(SEARCH("Moderado",N35)))</formula>
    </cfRule>
    <cfRule type="containsText" dxfId="2970" priority="178" operator="containsText" text="Extremo">
      <formula>NOT(ISERROR(SEARCH("Extremo",N35)))</formula>
    </cfRule>
  </conditionalFormatting>
  <conditionalFormatting sqref="I35">
    <cfRule type="containsText" dxfId="2969" priority="151" operator="containsText" text="Muy Baja">
      <formula>NOT(ISERROR(SEARCH("Muy Baja",I35)))</formula>
    </cfRule>
    <cfRule type="containsText" dxfId="2968" priority="152" operator="containsText" text="Baja">
      <formula>NOT(ISERROR(SEARCH("Baja",I35)))</formula>
    </cfRule>
    <cfRule type="containsText" dxfId="2967" priority="154" operator="containsText" text="Muy Alta">
      <formula>NOT(ISERROR(SEARCH("Muy Alta",I35)))</formula>
    </cfRule>
    <cfRule type="containsText" dxfId="2966" priority="155" operator="containsText" text="Alta">
      <formula>NOT(ISERROR(SEARCH("Alta",I35)))</formula>
    </cfRule>
    <cfRule type="containsText" dxfId="2965" priority="156" operator="containsText" text="Media">
      <formula>NOT(ISERROR(SEARCH("Media",I35)))</formula>
    </cfRule>
    <cfRule type="containsText" dxfId="2964" priority="157" operator="containsText" text="Media">
      <formula>NOT(ISERROR(SEARCH("Media",I35)))</formula>
    </cfRule>
    <cfRule type="containsText" dxfId="2963" priority="158" operator="containsText" text="Media">
      <formula>NOT(ISERROR(SEARCH("Media",I35)))</formula>
    </cfRule>
    <cfRule type="containsText" dxfId="2962" priority="159" operator="containsText" text="Muy Baja">
      <formula>NOT(ISERROR(SEARCH("Muy Baja",I35)))</formula>
    </cfRule>
    <cfRule type="containsText" dxfId="2961" priority="160" operator="containsText" text="Baja">
      <formula>NOT(ISERROR(SEARCH("Baja",I35)))</formula>
    </cfRule>
    <cfRule type="containsText" dxfId="2960" priority="161" operator="containsText" text="Muy Baja">
      <formula>NOT(ISERROR(SEARCH("Muy Baja",I35)))</formula>
    </cfRule>
    <cfRule type="containsText" dxfId="2959" priority="162" operator="containsText" text="Muy Baja">
      <formula>NOT(ISERROR(SEARCH("Muy Baja",I35)))</formula>
    </cfRule>
    <cfRule type="containsText" dxfId="2958" priority="163" operator="containsText" text="Muy Baja">
      <formula>NOT(ISERROR(SEARCH("Muy Baja",I35)))</formula>
    </cfRule>
    <cfRule type="containsText" dxfId="2957" priority="164" operator="containsText" text="Muy Baja'Tabla probabilidad'!">
      <formula>NOT(ISERROR(SEARCH("Muy Baja'Tabla probabilidad'!",I35)))</formula>
    </cfRule>
    <cfRule type="containsText" dxfId="2956" priority="165" operator="containsText" text="Muy bajo">
      <formula>NOT(ISERROR(SEARCH("Muy bajo",I35)))</formula>
    </cfRule>
    <cfRule type="containsText" dxfId="2955" priority="166" operator="containsText" text="Alta">
      <formula>NOT(ISERROR(SEARCH("Alta",I35)))</formula>
    </cfRule>
    <cfRule type="containsText" dxfId="2954" priority="167" operator="containsText" text="Media">
      <formula>NOT(ISERROR(SEARCH("Media",I35)))</formula>
    </cfRule>
    <cfRule type="containsText" dxfId="2953" priority="168" operator="containsText" text="Baja">
      <formula>NOT(ISERROR(SEARCH("Baja",I35)))</formula>
    </cfRule>
    <cfRule type="containsText" dxfId="2952" priority="169" operator="containsText" text="Muy baja">
      <formula>NOT(ISERROR(SEARCH("Muy baja",I35)))</formula>
    </cfRule>
    <cfRule type="cellIs" dxfId="2951" priority="172" operator="between">
      <formula>1</formula>
      <formula>2</formula>
    </cfRule>
    <cfRule type="cellIs" dxfId="2950" priority="173" operator="between">
      <formula>0</formula>
      <formula>2</formula>
    </cfRule>
  </conditionalFormatting>
  <conditionalFormatting sqref="I35">
    <cfRule type="containsText" dxfId="2949" priority="153" operator="containsText" text="Muy Alta">
      <formula>NOT(ISERROR(SEARCH("Muy Alta",I35)))</formula>
    </cfRule>
  </conditionalFormatting>
  <conditionalFormatting sqref="Y35:Y39">
    <cfRule type="containsText" dxfId="2948" priority="145" operator="containsText" text="Muy Alta">
      <formula>NOT(ISERROR(SEARCH("Muy Alta",Y35)))</formula>
    </cfRule>
    <cfRule type="containsText" dxfId="2947" priority="146" operator="containsText" text="Alta">
      <formula>NOT(ISERROR(SEARCH("Alta",Y35)))</formula>
    </cfRule>
    <cfRule type="containsText" dxfId="2946" priority="147" operator="containsText" text="Media">
      <formula>NOT(ISERROR(SEARCH("Media",Y35)))</formula>
    </cfRule>
    <cfRule type="containsText" dxfId="2945" priority="148" operator="containsText" text="Muy Baja">
      <formula>NOT(ISERROR(SEARCH("Muy Baja",Y35)))</formula>
    </cfRule>
    <cfRule type="containsText" dxfId="2944" priority="149" operator="containsText" text="Baja">
      <formula>NOT(ISERROR(SEARCH("Baja",Y35)))</formula>
    </cfRule>
    <cfRule type="containsText" dxfId="2943" priority="150" operator="containsText" text="Muy Baja">
      <formula>NOT(ISERROR(SEARCH("Muy Baja",Y35)))</formula>
    </cfRule>
  </conditionalFormatting>
  <conditionalFormatting sqref="AC35:AC39">
    <cfRule type="containsText" dxfId="2942" priority="140" operator="containsText" text="Catastrófico">
      <formula>NOT(ISERROR(SEARCH("Catastrófico",AC35)))</formula>
    </cfRule>
    <cfRule type="containsText" dxfId="2941" priority="141" operator="containsText" text="Mayor">
      <formula>NOT(ISERROR(SEARCH("Mayor",AC35)))</formula>
    </cfRule>
    <cfRule type="containsText" dxfId="2940" priority="142" operator="containsText" text="Moderado">
      <formula>NOT(ISERROR(SEARCH("Moderado",AC35)))</formula>
    </cfRule>
    <cfRule type="containsText" dxfId="2939" priority="143" operator="containsText" text="Menor">
      <formula>NOT(ISERROR(SEARCH("Menor",AC35)))</formula>
    </cfRule>
    <cfRule type="containsText" dxfId="2938" priority="144" operator="containsText" text="Leve">
      <formula>NOT(ISERROR(SEARCH("Leve",AC35)))</formula>
    </cfRule>
  </conditionalFormatting>
  <conditionalFormatting sqref="AG35">
    <cfRule type="containsText" dxfId="2937" priority="131" operator="containsText" text="Extremo">
      <formula>NOT(ISERROR(SEARCH("Extremo",AG35)))</formula>
    </cfRule>
    <cfRule type="containsText" dxfId="2936" priority="132" operator="containsText" text="Alto">
      <formula>NOT(ISERROR(SEARCH("Alto",AG35)))</formula>
    </cfRule>
    <cfRule type="containsText" dxfId="2935" priority="133" operator="containsText" text="Moderado">
      <formula>NOT(ISERROR(SEARCH("Moderado",AG35)))</formula>
    </cfRule>
    <cfRule type="containsText" dxfId="2934" priority="134" operator="containsText" text="Menor">
      <formula>NOT(ISERROR(SEARCH("Menor",AG35)))</formula>
    </cfRule>
    <cfRule type="containsText" dxfId="2933" priority="135" operator="containsText" text="Bajo">
      <formula>NOT(ISERROR(SEARCH("Bajo",AG35)))</formula>
    </cfRule>
    <cfRule type="containsText" dxfId="2932" priority="136" operator="containsText" text="Moderado">
      <formula>NOT(ISERROR(SEARCH("Moderado",AG35)))</formula>
    </cfRule>
    <cfRule type="containsText" dxfId="2931" priority="137" operator="containsText" text="Extremo">
      <formula>NOT(ISERROR(SEARCH("Extremo",AG35)))</formula>
    </cfRule>
    <cfRule type="containsText" dxfId="2930" priority="138" operator="containsText" text="Baja">
      <formula>NOT(ISERROR(SEARCH("Baja",AG35)))</formula>
    </cfRule>
    <cfRule type="containsText" dxfId="2929" priority="139" operator="containsText" text="Alto">
      <formula>NOT(ISERROR(SEARCH("Alto",AG35)))</formula>
    </cfRule>
  </conditionalFormatting>
  <conditionalFormatting sqref="AA35:AA39">
    <cfRule type="containsText" dxfId="2928" priority="126" operator="containsText" text="Muy Alta">
      <formula>NOT(ISERROR(SEARCH("Muy Alta",AA35)))</formula>
    </cfRule>
    <cfRule type="containsText" dxfId="2927" priority="127" operator="containsText" text="Alta">
      <formula>NOT(ISERROR(SEARCH("Alta",AA35)))</formula>
    </cfRule>
    <cfRule type="containsText" dxfId="2926" priority="128" operator="containsText" text="Media">
      <formula>NOT(ISERROR(SEARCH("Media",AA35)))</formula>
    </cfRule>
    <cfRule type="containsText" dxfId="2925" priority="129" operator="containsText" text="Baja">
      <formula>NOT(ISERROR(SEARCH("Baja",AA35)))</formula>
    </cfRule>
    <cfRule type="containsText" dxfId="2924" priority="130" operator="containsText" text="Muy Baja">
      <formula>NOT(ISERROR(SEARCH("Muy Baja",AA35)))</formula>
    </cfRule>
  </conditionalFormatting>
  <conditionalFormatting sqref="AE35:AE39">
    <cfRule type="containsText" dxfId="2923" priority="121" operator="containsText" text="Catastrófico">
      <formula>NOT(ISERROR(SEARCH("Catastrófico",AE35)))</formula>
    </cfRule>
    <cfRule type="containsText" dxfId="2922" priority="122" operator="containsText" text="Moderado">
      <formula>NOT(ISERROR(SEARCH("Moderado",AE35)))</formula>
    </cfRule>
    <cfRule type="containsText" dxfId="2921" priority="123" operator="containsText" text="Menor">
      <formula>NOT(ISERROR(SEARCH("Menor",AE35)))</formula>
    </cfRule>
    <cfRule type="containsText" dxfId="2920" priority="124" operator="containsText" text="Leve">
      <formula>NOT(ISERROR(SEARCH("Leve",AE35)))</formula>
    </cfRule>
    <cfRule type="containsText" dxfId="2919" priority="125" operator="containsText" text="Mayor">
      <formula>NOT(ISERROR(SEARCH("Mayor",AE35)))</formula>
    </cfRule>
  </conditionalFormatting>
  <conditionalFormatting sqref="L15">
    <cfRule type="containsText" dxfId="2918" priority="103" operator="containsText" text="Catastrófico">
      <formula>NOT(ISERROR(SEARCH("Catastrófico",L15)))</formula>
    </cfRule>
    <cfRule type="containsText" dxfId="2917" priority="104" operator="containsText" text="Mayor">
      <formula>NOT(ISERROR(SEARCH("Mayor",L15)))</formula>
    </cfRule>
    <cfRule type="containsText" dxfId="2916" priority="105" operator="containsText" text="Alta">
      <formula>NOT(ISERROR(SEARCH("Alta",L15)))</formula>
    </cfRule>
    <cfRule type="containsText" dxfId="2915" priority="106" operator="containsText" text="Moderado">
      <formula>NOT(ISERROR(SEARCH("Moderado",L15)))</formula>
    </cfRule>
    <cfRule type="containsText" dxfId="2914" priority="107" operator="containsText" text="Menor">
      <formula>NOT(ISERROR(SEARCH("Menor",L15)))</formula>
    </cfRule>
    <cfRule type="containsText" dxfId="2913" priority="108" operator="containsText" text="Leve">
      <formula>NOT(ISERROR(SEARCH("Leve",L15)))</formula>
    </cfRule>
  </conditionalFormatting>
  <conditionalFormatting sqref="M15">
    <cfRule type="containsText" dxfId="2912" priority="97" operator="containsText" text="Catastrófico">
      <formula>NOT(ISERROR(SEARCH("Catastrófico",M15)))</formula>
    </cfRule>
    <cfRule type="containsText" dxfId="2911" priority="98" operator="containsText" text="Mayor">
      <formula>NOT(ISERROR(SEARCH("Mayor",M15)))</formula>
    </cfRule>
    <cfRule type="containsText" dxfId="2910" priority="99" operator="containsText" text="Alta">
      <formula>NOT(ISERROR(SEARCH("Alta",M15)))</formula>
    </cfRule>
    <cfRule type="containsText" dxfId="2909" priority="100" operator="containsText" text="Moderado">
      <formula>NOT(ISERROR(SEARCH("Moderado",M15)))</formula>
    </cfRule>
    <cfRule type="containsText" dxfId="2908" priority="101" operator="containsText" text="Menor">
      <formula>NOT(ISERROR(SEARCH("Menor",M15)))</formula>
    </cfRule>
    <cfRule type="containsText" dxfId="2907" priority="102" operator="containsText" text="Leve">
      <formula>NOT(ISERROR(SEARCH("Leve",M15)))</formula>
    </cfRule>
  </conditionalFormatting>
  <conditionalFormatting sqref="L20">
    <cfRule type="containsText" dxfId="2906" priority="91" operator="containsText" text="Catastrófico">
      <formula>NOT(ISERROR(SEARCH("Catastrófico",L20)))</formula>
    </cfRule>
    <cfRule type="containsText" dxfId="2905" priority="92" operator="containsText" text="Mayor">
      <formula>NOT(ISERROR(SEARCH("Mayor",L20)))</formula>
    </cfRule>
    <cfRule type="containsText" dxfId="2904" priority="93" operator="containsText" text="Alta">
      <formula>NOT(ISERROR(SEARCH("Alta",L20)))</formula>
    </cfRule>
    <cfRule type="containsText" dxfId="2903" priority="94" operator="containsText" text="Moderado">
      <formula>NOT(ISERROR(SEARCH("Moderado",L20)))</formula>
    </cfRule>
    <cfRule type="containsText" dxfId="2902" priority="95" operator="containsText" text="Menor">
      <formula>NOT(ISERROR(SEARCH("Menor",L20)))</formula>
    </cfRule>
    <cfRule type="containsText" dxfId="2901" priority="96" operator="containsText" text="Leve">
      <formula>NOT(ISERROR(SEARCH("Leve",L20)))</formula>
    </cfRule>
  </conditionalFormatting>
  <conditionalFormatting sqref="M20">
    <cfRule type="containsText" dxfId="2900" priority="85" operator="containsText" text="Catastrófico">
      <formula>NOT(ISERROR(SEARCH("Catastrófico",M20)))</formula>
    </cfRule>
    <cfRule type="containsText" dxfId="2899" priority="86" operator="containsText" text="Mayor">
      <formula>NOT(ISERROR(SEARCH("Mayor",M20)))</formula>
    </cfRule>
    <cfRule type="containsText" dxfId="2898" priority="87" operator="containsText" text="Alta">
      <formula>NOT(ISERROR(SEARCH("Alta",M20)))</formula>
    </cfRule>
    <cfRule type="containsText" dxfId="2897" priority="88" operator="containsText" text="Moderado">
      <formula>NOT(ISERROR(SEARCH("Moderado",M20)))</formula>
    </cfRule>
    <cfRule type="containsText" dxfId="2896" priority="89" operator="containsText" text="Menor">
      <formula>NOT(ISERROR(SEARCH("Menor",M20)))</formula>
    </cfRule>
    <cfRule type="containsText" dxfId="2895" priority="90" operator="containsText" text="Leve">
      <formula>NOT(ISERROR(SEARCH("Leve",M20)))</formula>
    </cfRule>
  </conditionalFormatting>
  <conditionalFormatting sqref="L25">
    <cfRule type="containsText" dxfId="2894" priority="79" operator="containsText" text="Catastrófico">
      <formula>NOT(ISERROR(SEARCH("Catastrófico",L25)))</formula>
    </cfRule>
    <cfRule type="containsText" dxfId="2893" priority="80" operator="containsText" text="Mayor">
      <formula>NOT(ISERROR(SEARCH("Mayor",L25)))</formula>
    </cfRule>
    <cfRule type="containsText" dxfId="2892" priority="81" operator="containsText" text="Alta">
      <formula>NOT(ISERROR(SEARCH("Alta",L25)))</formula>
    </cfRule>
    <cfRule type="containsText" dxfId="2891" priority="82" operator="containsText" text="Moderado">
      <formula>NOT(ISERROR(SEARCH("Moderado",L25)))</formula>
    </cfRule>
    <cfRule type="containsText" dxfId="2890" priority="83" operator="containsText" text="Menor">
      <formula>NOT(ISERROR(SEARCH("Menor",L25)))</formula>
    </cfRule>
    <cfRule type="containsText" dxfId="2889" priority="84" operator="containsText" text="Leve">
      <formula>NOT(ISERROR(SEARCH("Leve",L25)))</formula>
    </cfRule>
  </conditionalFormatting>
  <conditionalFormatting sqref="M25">
    <cfRule type="containsText" dxfId="2888" priority="73" operator="containsText" text="Catastrófico">
      <formula>NOT(ISERROR(SEARCH("Catastrófico",M25)))</formula>
    </cfRule>
    <cfRule type="containsText" dxfId="2887" priority="74" operator="containsText" text="Mayor">
      <formula>NOT(ISERROR(SEARCH("Mayor",M25)))</formula>
    </cfRule>
    <cfRule type="containsText" dxfId="2886" priority="75" operator="containsText" text="Alta">
      <formula>NOT(ISERROR(SEARCH("Alta",M25)))</formula>
    </cfRule>
    <cfRule type="containsText" dxfId="2885" priority="76" operator="containsText" text="Moderado">
      <formula>NOT(ISERROR(SEARCH("Moderado",M25)))</formula>
    </cfRule>
    <cfRule type="containsText" dxfId="2884" priority="77" operator="containsText" text="Menor">
      <formula>NOT(ISERROR(SEARCH("Menor",M25)))</formula>
    </cfRule>
    <cfRule type="containsText" dxfId="2883" priority="78" operator="containsText" text="Leve">
      <formula>NOT(ISERROR(SEARCH("Leve",M25)))</formula>
    </cfRule>
  </conditionalFormatting>
  <conditionalFormatting sqref="L30">
    <cfRule type="containsText" dxfId="2882" priority="67" operator="containsText" text="Catastrófico">
      <formula>NOT(ISERROR(SEARCH("Catastrófico",L30)))</formula>
    </cfRule>
    <cfRule type="containsText" dxfId="2881" priority="68" operator="containsText" text="Mayor">
      <formula>NOT(ISERROR(SEARCH("Mayor",L30)))</formula>
    </cfRule>
    <cfRule type="containsText" dxfId="2880" priority="69" operator="containsText" text="Alta">
      <formula>NOT(ISERROR(SEARCH("Alta",L30)))</formula>
    </cfRule>
    <cfRule type="containsText" dxfId="2879" priority="70" operator="containsText" text="Moderado">
      <formula>NOT(ISERROR(SEARCH("Moderado",L30)))</formula>
    </cfRule>
    <cfRule type="containsText" dxfId="2878" priority="71" operator="containsText" text="Menor">
      <formula>NOT(ISERROR(SEARCH("Menor",L30)))</formula>
    </cfRule>
    <cfRule type="containsText" dxfId="2877" priority="72" operator="containsText" text="Leve">
      <formula>NOT(ISERROR(SEARCH("Leve",L30)))</formula>
    </cfRule>
  </conditionalFormatting>
  <conditionalFormatting sqref="M30">
    <cfRule type="containsText" dxfId="2876" priority="61" operator="containsText" text="Catastrófico">
      <formula>NOT(ISERROR(SEARCH("Catastrófico",M30)))</formula>
    </cfRule>
    <cfRule type="containsText" dxfId="2875" priority="62" operator="containsText" text="Mayor">
      <formula>NOT(ISERROR(SEARCH("Mayor",M30)))</formula>
    </cfRule>
    <cfRule type="containsText" dxfId="2874" priority="63" operator="containsText" text="Alta">
      <formula>NOT(ISERROR(SEARCH("Alta",M30)))</formula>
    </cfRule>
    <cfRule type="containsText" dxfId="2873" priority="64" operator="containsText" text="Moderado">
      <formula>NOT(ISERROR(SEARCH("Moderado",M30)))</formula>
    </cfRule>
    <cfRule type="containsText" dxfId="2872" priority="65" operator="containsText" text="Menor">
      <formula>NOT(ISERROR(SEARCH("Menor",M30)))</formula>
    </cfRule>
    <cfRule type="containsText" dxfId="2871" priority="66" operator="containsText" text="Leve">
      <formula>NOT(ISERROR(SEARCH("Leve",M30)))</formula>
    </cfRule>
  </conditionalFormatting>
  <conditionalFormatting sqref="L35">
    <cfRule type="containsText" dxfId="2870" priority="55" operator="containsText" text="Catastrófico">
      <formula>NOT(ISERROR(SEARCH("Catastrófico",L35)))</formula>
    </cfRule>
    <cfRule type="containsText" dxfId="2869" priority="56" operator="containsText" text="Mayor">
      <formula>NOT(ISERROR(SEARCH("Mayor",L35)))</formula>
    </cfRule>
    <cfRule type="containsText" dxfId="2868" priority="57" operator="containsText" text="Alta">
      <formula>NOT(ISERROR(SEARCH("Alta",L35)))</formula>
    </cfRule>
    <cfRule type="containsText" dxfId="2867" priority="58" operator="containsText" text="Moderado">
      <formula>NOT(ISERROR(SEARCH("Moderado",L35)))</formula>
    </cfRule>
    <cfRule type="containsText" dxfId="2866" priority="59" operator="containsText" text="Menor">
      <formula>NOT(ISERROR(SEARCH("Menor",L35)))</formula>
    </cfRule>
    <cfRule type="containsText" dxfId="2865" priority="60" operator="containsText" text="Leve">
      <formula>NOT(ISERROR(SEARCH("Leve",L35)))</formula>
    </cfRule>
  </conditionalFormatting>
  <conditionalFormatting sqref="M35">
    <cfRule type="containsText" dxfId="2864" priority="49" operator="containsText" text="Catastrófico">
      <formula>NOT(ISERROR(SEARCH("Catastrófico",M35)))</formula>
    </cfRule>
    <cfRule type="containsText" dxfId="2863" priority="50" operator="containsText" text="Mayor">
      <formula>NOT(ISERROR(SEARCH("Mayor",M35)))</formula>
    </cfRule>
    <cfRule type="containsText" dxfId="2862" priority="51" operator="containsText" text="Alta">
      <formula>NOT(ISERROR(SEARCH("Alta",M35)))</formula>
    </cfRule>
    <cfRule type="containsText" dxfId="2861" priority="52" operator="containsText" text="Moderado">
      <formula>NOT(ISERROR(SEARCH("Moderado",M35)))</formula>
    </cfRule>
    <cfRule type="containsText" dxfId="2860" priority="53" operator="containsText" text="Menor">
      <formula>NOT(ISERROR(SEARCH("Menor",M35)))</formula>
    </cfRule>
    <cfRule type="containsText" dxfId="2859" priority="54" operator="containsText" text="Leve">
      <formula>NOT(ISERROR(SEARCH("Leve",M35)))</formula>
    </cfRule>
  </conditionalFormatting>
  <conditionalFormatting sqref="L40">
    <cfRule type="containsText" dxfId="2858" priority="43" operator="containsText" text="Catastrófico">
      <formula>NOT(ISERROR(SEARCH("Catastrófico",L40)))</formula>
    </cfRule>
    <cfRule type="containsText" dxfId="2857" priority="44" operator="containsText" text="Mayor">
      <formula>NOT(ISERROR(SEARCH("Mayor",L40)))</formula>
    </cfRule>
    <cfRule type="containsText" dxfId="2856" priority="45" operator="containsText" text="Alta">
      <formula>NOT(ISERROR(SEARCH("Alta",L40)))</formula>
    </cfRule>
    <cfRule type="containsText" dxfId="2855" priority="46" operator="containsText" text="Moderado">
      <formula>NOT(ISERROR(SEARCH("Moderado",L40)))</formula>
    </cfRule>
    <cfRule type="containsText" dxfId="2854" priority="47" operator="containsText" text="Menor">
      <formula>NOT(ISERROR(SEARCH("Menor",L40)))</formula>
    </cfRule>
    <cfRule type="containsText" dxfId="2853" priority="48" operator="containsText" text="Leve">
      <formula>NOT(ISERROR(SEARCH("Leve",L40)))</formula>
    </cfRule>
  </conditionalFormatting>
  <conditionalFormatting sqref="M40">
    <cfRule type="containsText" dxfId="2852" priority="37" operator="containsText" text="Catastrófico">
      <formula>NOT(ISERROR(SEARCH("Catastrófico",M40)))</formula>
    </cfRule>
    <cfRule type="containsText" dxfId="2851" priority="38" operator="containsText" text="Mayor">
      <formula>NOT(ISERROR(SEARCH("Mayor",M40)))</formula>
    </cfRule>
    <cfRule type="containsText" dxfId="2850" priority="39" operator="containsText" text="Alta">
      <formula>NOT(ISERROR(SEARCH("Alta",M40)))</formula>
    </cfRule>
    <cfRule type="containsText" dxfId="2849" priority="40" operator="containsText" text="Moderado">
      <formula>NOT(ISERROR(SEARCH("Moderado",M40)))</formula>
    </cfRule>
    <cfRule type="containsText" dxfId="2848" priority="41" operator="containsText" text="Menor">
      <formula>NOT(ISERROR(SEARCH("Menor",M40)))</formula>
    </cfRule>
    <cfRule type="containsText" dxfId="2847" priority="42" operator="containsText" text="Leve">
      <formula>NOT(ISERROR(SEARCH("Leve",M40)))</formula>
    </cfRule>
  </conditionalFormatting>
  <conditionalFormatting sqref="L45">
    <cfRule type="containsText" dxfId="2846" priority="31" operator="containsText" text="Catastrófico">
      <formula>NOT(ISERROR(SEARCH("Catastrófico",L45)))</formula>
    </cfRule>
    <cfRule type="containsText" dxfId="2845" priority="32" operator="containsText" text="Mayor">
      <formula>NOT(ISERROR(SEARCH("Mayor",L45)))</formula>
    </cfRule>
    <cfRule type="containsText" dxfId="2844" priority="33" operator="containsText" text="Alta">
      <formula>NOT(ISERROR(SEARCH("Alta",L45)))</formula>
    </cfRule>
    <cfRule type="containsText" dxfId="2843" priority="34" operator="containsText" text="Moderado">
      <formula>NOT(ISERROR(SEARCH("Moderado",L45)))</formula>
    </cfRule>
    <cfRule type="containsText" dxfId="2842" priority="35" operator="containsText" text="Menor">
      <formula>NOT(ISERROR(SEARCH("Menor",L45)))</formula>
    </cfRule>
    <cfRule type="containsText" dxfId="2841" priority="36" operator="containsText" text="Leve">
      <formula>NOT(ISERROR(SEARCH("Leve",L45)))</formula>
    </cfRule>
  </conditionalFormatting>
  <conditionalFormatting sqref="M45">
    <cfRule type="containsText" dxfId="2840" priority="25" operator="containsText" text="Catastrófico">
      <formula>NOT(ISERROR(SEARCH("Catastrófico",M45)))</formula>
    </cfRule>
    <cfRule type="containsText" dxfId="2839" priority="26" operator="containsText" text="Mayor">
      <formula>NOT(ISERROR(SEARCH("Mayor",M45)))</formula>
    </cfRule>
    <cfRule type="containsText" dxfId="2838" priority="27" operator="containsText" text="Alta">
      <formula>NOT(ISERROR(SEARCH("Alta",M45)))</formula>
    </cfRule>
    <cfRule type="containsText" dxfId="2837" priority="28" operator="containsText" text="Moderado">
      <formula>NOT(ISERROR(SEARCH("Moderado",M45)))</formula>
    </cfRule>
    <cfRule type="containsText" dxfId="2836" priority="29" operator="containsText" text="Menor">
      <formula>NOT(ISERROR(SEARCH("Menor",M45)))</formula>
    </cfRule>
    <cfRule type="containsText" dxfId="2835" priority="30" operator="containsText" text="Leve">
      <formula>NOT(ISERROR(SEARCH("Leve",M45)))</formula>
    </cfRule>
  </conditionalFormatting>
  <conditionalFormatting sqref="L50">
    <cfRule type="containsText" dxfId="2834" priority="19" operator="containsText" text="Catastrófico">
      <formula>NOT(ISERROR(SEARCH("Catastrófico",L50)))</formula>
    </cfRule>
    <cfRule type="containsText" dxfId="2833" priority="20" operator="containsText" text="Mayor">
      <formula>NOT(ISERROR(SEARCH("Mayor",L50)))</formula>
    </cfRule>
    <cfRule type="containsText" dxfId="2832" priority="21" operator="containsText" text="Alta">
      <formula>NOT(ISERROR(SEARCH("Alta",L50)))</formula>
    </cfRule>
    <cfRule type="containsText" dxfId="2831" priority="22" operator="containsText" text="Moderado">
      <formula>NOT(ISERROR(SEARCH("Moderado",L50)))</formula>
    </cfRule>
    <cfRule type="containsText" dxfId="2830" priority="23" operator="containsText" text="Menor">
      <formula>NOT(ISERROR(SEARCH("Menor",L50)))</formula>
    </cfRule>
    <cfRule type="containsText" dxfId="2829" priority="24" operator="containsText" text="Leve">
      <formula>NOT(ISERROR(SEARCH("Leve",L50)))</formula>
    </cfRule>
  </conditionalFormatting>
  <conditionalFormatting sqref="M50">
    <cfRule type="containsText" dxfId="2828" priority="13" operator="containsText" text="Catastrófico">
      <formula>NOT(ISERROR(SEARCH("Catastrófico",M50)))</formula>
    </cfRule>
    <cfRule type="containsText" dxfId="2827" priority="14" operator="containsText" text="Mayor">
      <formula>NOT(ISERROR(SEARCH("Mayor",M50)))</formula>
    </cfRule>
    <cfRule type="containsText" dxfId="2826" priority="15" operator="containsText" text="Alta">
      <formula>NOT(ISERROR(SEARCH("Alta",M50)))</formula>
    </cfRule>
    <cfRule type="containsText" dxfId="2825" priority="16" operator="containsText" text="Moderado">
      <formula>NOT(ISERROR(SEARCH("Moderado",M50)))</formula>
    </cfRule>
    <cfRule type="containsText" dxfId="2824" priority="17" operator="containsText" text="Menor">
      <formula>NOT(ISERROR(SEARCH("Menor",M50)))</formula>
    </cfRule>
    <cfRule type="containsText" dxfId="2823" priority="18" operator="containsText" text="Leve">
      <formula>NOT(ISERROR(SEARCH("Leve",M50)))</formula>
    </cfRule>
  </conditionalFormatting>
  <conditionalFormatting sqref="L55">
    <cfRule type="containsText" dxfId="2822" priority="7" operator="containsText" text="Catastrófico">
      <formula>NOT(ISERROR(SEARCH("Catastrófico",L55)))</formula>
    </cfRule>
    <cfRule type="containsText" dxfId="2821" priority="8" operator="containsText" text="Mayor">
      <formula>NOT(ISERROR(SEARCH("Mayor",L55)))</formula>
    </cfRule>
    <cfRule type="containsText" dxfId="2820" priority="9" operator="containsText" text="Alta">
      <formula>NOT(ISERROR(SEARCH("Alta",L55)))</formula>
    </cfRule>
    <cfRule type="containsText" dxfId="2819" priority="10" operator="containsText" text="Moderado">
      <formula>NOT(ISERROR(SEARCH("Moderado",L55)))</formula>
    </cfRule>
    <cfRule type="containsText" dxfId="2818" priority="11" operator="containsText" text="Menor">
      <formula>NOT(ISERROR(SEARCH("Menor",L55)))</formula>
    </cfRule>
    <cfRule type="containsText" dxfId="2817" priority="12" operator="containsText" text="Leve">
      <formula>NOT(ISERROR(SEARCH("Leve",L55)))</formula>
    </cfRule>
  </conditionalFormatting>
  <conditionalFormatting sqref="M55">
    <cfRule type="containsText" dxfId="2816" priority="1" operator="containsText" text="Catastrófico">
      <formula>NOT(ISERROR(SEARCH("Catastrófico",M55)))</formula>
    </cfRule>
    <cfRule type="containsText" dxfId="2815" priority="2" operator="containsText" text="Mayor">
      <formula>NOT(ISERROR(SEARCH("Mayor",M55)))</formula>
    </cfRule>
    <cfRule type="containsText" dxfId="2814" priority="3" operator="containsText" text="Alta">
      <formula>NOT(ISERROR(SEARCH("Alta",M55)))</formula>
    </cfRule>
    <cfRule type="containsText" dxfId="2813" priority="4" operator="containsText" text="Moderado">
      <formula>NOT(ISERROR(SEARCH("Moderado",M55)))</formula>
    </cfRule>
    <cfRule type="containsText" dxfId="2812" priority="5" operator="containsText" text="Menor">
      <formula>NOT(ISERROR(SEARCH("Menor",M55)))</formula>
    </cfRule>
    <cfRule type="containsText" dxfId="2811" priority="6" operator="containsText" text="Leve">
      <formula>NOT(ISERROR(SEARCH("Leve",M55)))</formula>
    </cfRule>
  </conditionalFormatting>
  <dataValidations count="1">
    <dataValidation allowBlank="1" showInputMessage="1" showErrorMessage="1" prompt="Enunciar cuál es el control" sqref="P41" xr:uid="{61608951-B30F-46D6-9B55-58D8D41F5FD9}"/>
  </dataValidation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816" operator="containsText" id="{85F911A9-FF11-4B11-A4CC-F406EAB53E70}">
            <xm:f>NOT(ISERROR(SEARCH('Tabla probabilidad'!$B$5,I10)))</xm:f>
            <xm:f>'Tabla probabilidad'!$B$5</xm:f>
            <x14:dxf>
              <font>
                <color rgb="FF006100"/>
              </font>
              <fill>
                <patternFill>
                  <bgColor rgb="FFC6EFCE"/>
                </patternFill>
              </fill>
            </x14:dxf>
          </x14:cfRule>
          <x14:cfRule type="containsText" priority="817" operator="containsText" id="{C222FDBF-3C08-4113-9351-76033CF06434}">
            <xm:f>NOT(ISERROR(SEARCH('Tabla probabilidad'!$B$5,I10)))</xm:f>
            <xm:f>'Tabla probabilidad'!$B$5</xm:f>
            <x14:dxf>
              <font>
                <color rgb="FF9C0006"/>
              </font>
              <fill>
                <patternFill>
                  <bgColor rgb="FFFFC7CE"/>
                </patternFill>
              </fill>
            </x14:dxf>
          </x14:cfRule>
          <xm:sqref>I10</xm:sqref>
        </x14:conditionalFormatting>
        <x14:conditionalFormatting xmlns:xm="http://schemas.microsoft.com/office/excel/2006/main">
          <x14:cfRule type="containsText" priority="548" operator="containsText" id="{130BBF8F-6F36-4C1F-BB40-DA538C9DA4BA}">
            <xm:f>NOT(ISERROR(SEARCH('Tabla probabilidad'!$B$5,I15)))</xm:f>
            <xm:f>'Tabla probabilidad'!$B$5</xm:f>
            <x14:dxf>
              <font>
                <color rgb="FF006100"/>
              </font>
              <fill>
                <patternFill>
                  <bgColor rgb="FFC6EFCE"/>
                </patternFill>
              </fill>
            </x14:dxf>
          </x14:cfRule>
          <x14:cfRule type="containsText" priority="549" operator="containsText" id="{0DBD8F32-72F4-47FE-A8E8-92CA123A277C}">
            <xm:f>NOT(ISERROR(SEARCH('Tabla probabilidad'!$B$5,I15)))</xm:f>
            <xm:f>'Tabla probabilidad'!$B$5</xm:f>
            <x14:dxf>
              <font>
                <color rgb="FF9C0006"/>
              </font>
              <fill>
                <patternFill>
                  <bgColor rgb="FFFFC7CE"/>
                </patternFill>
              </fill>
            </x14:dxf>
          </x14:cfRule>
          <xm:sqref>I15 I20 I40 I45 I25</xm:sqref>
        </x14:conditionalFormatting>
        <x14:conditionalFormatting xmlns:xm="http://schemas.microsoft.com/office/excel/2006/main">
          <x14:cfRule type="containsText" priority="388" operator="containsText" id="{DF7D542B-1BF1-4317-8F9F-9E217298398A}">
            <xm:f>NOT(ISERROR(SEARCH('Tabla probabilidad'!$B$5,I50)))</xm:f>
            <xm:f>'Tabla probabilidad'!$B$5</xm:f>
            <x14:dxf>
              <font>
                <color rgb="FF006100"/>
              </font>
              <fill>
                <patternFill>
                  <bgColor rgb="FFC6EFCE"/>
                </patternFill>
              </fill>
            </x14:dxf>
          </x14:cfRule>
          <x14:cfRule type="containsText" priority="389" operator="containsText" id="{588CF624-76F0-4DA9-B250-68F531E8679C}">
            <xm:f>NOT(ISERROR(SEARCH('Tabla probabilidad'!$B$5,I50)))</xm:f>
            <xm:f>'Tabla probabilidad'!$B$5</xm:f>
            <x14:dxf>
              <font>
                <color rgb="FF9C0006"/>
              </font>
              <fill>
                <patternFill>
                  <bgColor rgb="FFFFC7CE"/>
                </patternFill>
              </fill>
            </x14:dxf>
          </x14:cfRule>
          <xm:sqref>I50 I55</xm:sqref>
        </x14:conditionalFormatting>
        <x14:conditionalFormatting xmlns:xm="http://schemas.microsoft.com/office/excel/2006/main">
          <x14:cfRule type="containsText" priority="240" operator="containsText" id="{D15E9E7A-1ACF-42DD-A6D0-2985EF17902B}">
            <xm:f>NOT(ISERROR(SEARCH('Tabla probabilidad'!$B$5,I30)))</xm:f>
            <xm:f>'Tabla probabilidad'!$B$5</xm:f>
            <x14:dxf>
              <font>
                <color rgb="FF006100"/>
              </font>
              <fill>
                <patternFill>
                  <bgColor rgb="FFC6EFCE"/>
                </patternFill>
              </fill>
            </x14:dxf>
          </x14:cfRule>
          <x14:cfRule type="containsText" priority="241" operator="containsText" id="{A9CE45D5-3841-41D4-9DAC-DCC189401BFD}">
            <xm:f>NOT(ISERROR(SEARCH('Tabla probabilidad'!$B$5,I30)))</xm:f>
            <xm:f>'Tabla probabilidad'!$B$5</xm:f>
            <x14:dxf>
              <font>
                <color rgb="FF9C0006"/>
              </font>
              <fill>
                <patternFill>
                  <bgColor rgb="FFFFC7CE"/>
                </patternFill>
              </fill>
            </x14:dxf>
          </x14:cfRule>
          <xm:sqref>I30</xm:sqref>
        </x14:conditionalFormatting>
        <x14:conditionalFormatting xmlns:xm="http://schemas.microsoft.com/office/excel/2006/main">
          <x14:cfRule type="containsText" priority="170" operator="containsText" id="{C099A4FD-1A81-40C7-BF7F-C3C45E35EAC3}">
            <xm:f>NOT(ISERROR(SEARCH('Tabla probabilidad'!$B$5,I35)))</xm:f>
            <xm:f>'Tabla probabilidad'!$B$5</xm:f>
            <x14:dxf>
              <font>
                <color rgb="FF006100"/>
              </font>
              <fill>
                <patternFill>
                  <bgColor rgb="FFC6EFCE"/>
                </patternFill>
              </fill>
            </x14:dxf>
          </x14:cfRule>
          <x14:cfRule type="containsText" priority="171" operator="containsText" id="{2BE689C2-80E6-4CDD-BD8F-AAF46B1C576F}">
            <xm:f>NOT(ISERROR(SEARCH('Tabla probabilidad'!$B$5,I35)))</xm:f>
            <xm:f>'Tabla probabilidad'!$B$5</xm:f>
            <x14:dxf>
              <font>
                <color rgb="FF9C0006"/>
              </font>
              <fill>
                <patternFill>
                  <bgColor rgb="FFFFC7CE"/>
                </patternFill>
              </fill>
            </x14:dxf>
          </x14:cfRule>
          <xm:sqref>I35</xm:sqref>
        </x14:conditionalFormatting>
      </x14:conditionalFormattings>
    </ext>
    <ext xmlns:x14="http://schemas.microsoft.com/office/spreadsheetml/2009/9/main" uri="{CCE6A557-97BC-4b89-ADB6-D9C93CAAB3DF}">
      <x14:dataValidations xmlns:xm="http://schemas.microsoft.com/office/excel/2006/main" count="11">
        <x14:dataValidation type="list" allowBlank="1" showInputMessage="1" showErrorMessage="1" xr:uid="{2964B6BA-0E4F-4802-B295-524116B23111}">
          <x14:formula1>
            <xm:f>LISTA!$C$3:$C$9</xm:f>
          </x14:formula1>
          <xm:sqref>G10 G15 G20 G40 G45 G50 G35 G25 G30</xm:sqref>
        </x14:dataValidation>
        <x14:dataValidation type="list" allowBlank="1" showInputMessage="1" showErrorMessage="1" xr:uid="{F6152631-F681-4C4E-BD91-BCB01166AE87}">
          <x14:formula1>
            <xm:f>LISTA!$J$3:$J$4</xm:f>
          </x14:formula1>
          <xm:sqref>AN10 AN45 AN15 AN35 AN40 AN20 AN25 AN30 AN50 AN55</xm:sqref>
        </x14:dataValidation>
        <x14:dataValidation type="list" allowBlank="1" showInputMessage="1" showErrorMessage="1" xr:uid="{270C6AF1-470F-403E-AB6A-1DF3F7D25A9D}">
          <x14:formula1>
            <xm:f>LISTA!$K$3:$K$6</xm:f>
          </x14:formula1>
          <xm:sqref>AH10 AH45 AH15 AH35 AH40 AH20 AH25 AH30 AH50 AH55</xm:sqref>
        </x14:dataValidation>
        <x14:dataValidation type="list" allowBlank="1" showInputMessage="1" showErrorMessage="1" xr:uid="{ECFDC2EE-4F50-47B3-9BE3-F537B46AB2B2}">
          <x14:formula1>
            <xm:f>LISTA!$C$3:$C$10</xm:f>
          </x14:formula1>
          <xm:sqref>G55:G59</xm:sqref>
        </x14:dataValidation>
        <x14:dataValidation type="list" allowBlank="1" showInputMessage="1" showErrorMessage="1" xr:uid="{55F41AD7-F2FF-47D8-8429-7EF993D60E0F}">
          <x14:formula1>
            <xm:f>LISTA!$E$3:$E$5</xm:f>
          </x14:formula1>
          <xm:sqref>R10:R59</xm:sqref>
        </x14:dataValidation>
        <x14:dataValidation type="list" allowBlank="1" showInputMessage="1" showErrorMessage="1" xr:uid="{94376D5C-53F0-4688-9515-A14D1E0F7D9F}">
          <x14:formula1>
            <xm:f>LISTA!$F$3:$F$4</xm:f>
          </x14:formula1>
          <xm:sqref>S10:S59</xm:sqref>
        </x14:dataValidation>
        <x14:dataValidation type="list" allowBlank="1" showInputMessage="1" showErrorMessage="1" xr:uid="{B499CAED-1749-4DA2-99B1-B5FB19D917D8}">
          <x14:formula1>
            <xm:f>LISTA!$G$3:$G$4</xm:f>
          </x14:formula1>
          <xm:sqref>U10:U59</xm:sqref>
        </x14:dataValidation>
        <x14:dataValidation type="list" allowBlank="1" showInputMessage="1" showErrorMessage="1" xr:uid="{829348BB-3BA9-4F51-A95A-54A0B35C6704}">
          <x14:formula1>
            <xm:f>LISTA!$H$3:$H$4</xm:f>
          </x14:formula1>
          <xm:sqref>V10:V59</xm:sqref>
        </x14:dataValidation>
        <x14:dataValidation type="list" allowBlank="1" showInputMessage="1" showErrorMessage="1" xr:uid="{68E9454F-9727-41CD-95D8-6CCA21FDBA47}">
          <x14:formula1>
            <xm:f>LISTA!$I$3:$I$4</xm:f>
          </x14:formula1>
          <xm:sqref>W10:W59</xm:sqref>
        </x14:dataValidation>
        <x14:dataValidation type="list" allowBlank="1" showInputMessage="1" showErrorMessage="1" xr:uid="{D2DAD31A-893A-4E15-804A-8B319027508E}">
          <x14:formula1>
            <xm:f>LISTA!$B$3:$B$9</xm:f>
          </x14:formula1>
          <xm:sqref>C10:C59</xm:sqref>
        </x14:dataValidation>
        <x14:dataValidation type="list" allowBlank="1" showInputMessage="1" showErrorMessage="1" xr:uid="{3C9F1541-7D6F-40D4-9706-FE4CB23C2382}">
          <x14:formula1>
            <xm:f>LISTA!$D$3:$D$31</xm:f>
          </x14:formula1>
          <xm:sqref>K10:K59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83721-0FF2-4607-A9F1-DCF8BA3148B7}">
  <sheetPr>
    <tabColor theme="9" tint="0.39997558519241921"/>
  </sheetPr>
  <dimension ref="A3:I7"/>
  <sheetViews>
    <sheetView topLeftCell="D1" zoomScale="69" zoomScaleNormal="69" workbookViewId="0">
      <selection activeCell="H6" sqref="H6"/>
    </sheetView>
  </sheetViews>
  <sheetFormatPr baseColWidth="10" defaultRowHeight="15" x14ac:dyDescent="0.25"/>
  <cols>
    <col min="1" max="1" width="27.42578125" style="7" customWidth="1"/>
    <col min="2" max="2" width="39.7109375" style="7" customWidth="1"/>
    <col min="3" max="3" width="70.5703125" style="7" customWidth="1"/>
    <col min="4" max="4" width="46.5703125" style="7" customWidth="1"/>
    <col min="5" max="5" width="40.42578125" style="7" customWidth="1"/>
    <col min="6" max="6" width="41.28515625" style="7" customWidth="1"/>
    <col min="7" max="7" width="47.7109375" style="7" customWidth="1"/>
    <col min="8" max="8" width="47.42578125" style="7" customWidth="1"/>
    <col min="9" max="9" width="32.42578125" style="7" customWidth="1"/>
    <col min="10" max="16384" width="11.42578125" style="7"/>
  </cols>
  <sheetData>
    <row r="3" spans="1:9" x14ac:dyDescent="0.25">
      <c r="A3" s="404" t="s">
        <v>12</v>
      </c>
      <c r="B3" s="404"/>
      <c r="C3" s="404"/>
      <c r="D3" s="404"/>
      <c r="E3" s="404"/>
      <c r="F3" s="404"/>
      <c r="G3" s="404"/>
      <c r="H3" s="404"/>
    </row>
    <row r="4" spans="1:9" x14ac:dyDescent="0.25">
      <c r="A4" s="404"/>
      <c r="B4" s="404"/>
      <c r="C4" s="404"/>
      <c r="D4" s="404"/>
      <c r="E4" s="404"/>
      <c r="F4" s="404"/>
      <c r="G4" s="404"/>
      <c r="H4" s="404"/>
    </row>
    <row r="5" spans="1:9" ht="34.5" thickBot="1" x14ac:dyDescent="0.3">
      <c r="A5" s="19"/>
      <c r="B5" s="19"/>
      <c r="C5" s="19"/>
      <c r="D5" s="19"/>
      <c r="E5" s="19"/>
      <c r="F5" s="19"/>
      <c r="G5" s="19"/>
      <c r="H5" s="19"/>
    </row>
    <row r="6" spans="1:9" ht="70.5" customHeight="1" thickBot="1" x14ac:dyDescent="0.3">
      <c r="A6" s="405" t="s">
        <v>12</v>
      </c>
      <c r="B6" s="84" t="s">
        <v>93</v>
      </c>
      <c r="C6" s="85" t="s">
        <v>94</v>
      </c>
      <c r="D6" s="85" t="s">
        <v>95</v>
      </c>
      <c r="E6" s="85" t="s">
        <v>96</v>
      </c>
      <c r="F6" s="85" t="s">
        <v>97</v>
      </c>
      <c r="G6" s="224" t="s">
        <v>98</v>
      </c>
      <c r="H6" s="225" t="s">
        <v>99</v>
      </c>
      <c r="I6" s="84" t="s">
        <v>525</v>
      </c>
    </row>
    <row r="7" spans="1:9" ht="265.5" customHeight="1" thickBot="1" x14ac:dyDescent="0.3">
      <c r="A7" s="406"/>
      <c r="B7" s="20" t="s">
        <v>100</v>
      </c>
      <c r="C7" s="20" t="s">
        <v>101</v>
      </c>
      <c r="D7" s="20" t="s">
        <v>102</v>
      </c>
      <c r="E7" s="20" t="s">
        <v>103</v>
      </c>
      <c r="F7" s="20" t="s">
        <v>104</v>
      </c>
      <c r="G7" s="21" t="s">
        <v>105</v>
      </c>
      <c r="H7" s="226" t="s">
        <v>106</v>
      </c>
      <c r="I7" s="247" t="s">
        <v>526</v>
      </c>
    </row>
  </sheetData>
  <mergeCells count="2">
    <mergeCell ref="A3:H4"/>
    <mergeCell ref="A6:A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10667-3AFD-47FD-9605-A490F90675A5}">
  <sheetPr>
    <tabColor rgb="FF00B0F0"/>
  </sheetPr>
  <dimension ref="A1:EG735"/>
  <sheetViews>
    <sheetView zoomScale="90" zoomScaleNormal="90" workbookViewId="0">
      <selection activeCell="C8" sqref="C8"/>
    </sheetView>
  </sheetViews>
  <sheetFormatPr baseColWidth="10" defaultRowHeight="15" x14ac:dyDescent="0.25"/>
  <cols>
    <col min="2" max="2" width="24.140625" customWidth="1"/>
    <col min="3" max="3" width="75.7109375" customWidth="1"/>
    <col min="4" max="4" width="29.85546875" customWidth="1"/>
    <col min="32" max="137" width="11.42578125" style="173"/>
  </cols>
  <sheetData>
    <row r="1" spans="1:31" s="173" customFormat="1" x14ac:dyDescent="0.25"/>
    <row r="2" spans="1:31" ht="23.25" x14ac:dyDescent="0.25">
      <c r="A2" s="7"/>
      <c r="B2" s="407" t="s">
        <v>107</v>
      </c>
      <c r="C2" s="407"/>
      <c r="D2" s="407"/>
      <c r="E2" s="7"/>
      <c r="F2" s="7"/>
      <c r="G2" s="7"/>
      <c r="H2" s="7"/>
      <c r="I2" s="7"/>
      <c r="J2" s="7"/>
      <c r="K2" s="7"/>
      <c r="L2" s="7"/>
      <c r="M2" s="7"/>
      <c r="N2" s="7"/>
      <c r="O2" s="7"/>
      <c r="P2" s="7"/>
      <c r="Q2" s="7"/>
      <c r="R2" s="7"/>
      <c r="S2" s="7"/>
      <c r="T2" s="7"/>
      <c r="U2" s="7"/>
      <c r="V2" s="7"/>
      <c r="W2" s="7"/>
      <c r="X2" s="7"/>
      <c r="Y2" s="7"/>
      <c r="Z2" s="7"/>
      <c r="AA2" s="7"/>
      <c r="AB2" s="7"/>
      <c r="AC2" s="7"/>
      <c r="AD2" s="7"/>
      <c r="AE2" s="7"/>
    </row>
    <row r="3" spans="1:31" x14ac:dyDescent="0.25">
      <c r="A3" s="7"/>
      <c r="B3" s="162"/>
      <c r="C3" s="162"/>
      <c r="D3" s="162"/>
      <c r="E3" s="7"/>
      <c r="F3" s="7"/>
      <c r="G3" s="7"/>
      <c r="H3" s="7"/>
      <c r="I3" s="7"/>
      <c r="J3" s="7"/>
      <c r="K3" s="7"/>
      <c r="L3" s="7"/>
      <c r="M3" s="7"/>
      <c r="N3" s="7"/>
      <c r="O3" s="7"/>
      <c r="P3" s="7"/>
      <c r="Q3" s="7"/>
      <c r="R3" s="7"/>
      <c r="S3" s="7"/>
      <c r="T3" s="7"/>
      <c r="U3" s="7"/>
      <c r="V3" s="7"/>
      <c r="W3" s="7"/>
      <c r="X3" s="7"/>
      <c r="Y3" s="7"/>
      <c r="Z3" s="7"/>
      <c r="AA3" s="7"/>
      <c r="AB3" s="7"/>
      <c r="AC3" s="7"/>
      <c r="AD3" s="7"/>
      <c r="AE3" s="7"/>
    </row>
    <row r="4" spans="1:31" ht="23.25" x14ac:dyDescent="0.25">
      <c r="A4" s="7"/>
      <c r="B4" s="22"/>
      <c r="C4" s="175" t="s">
        <v>108</v>
      </c>
      <c r="D4" s="175" t="s">
        <v>109</v>
      </c>
      <c r="E4" s="7"/>
      <c r="F4" s="7"/>
      <c r="G4" s="7"/>
      <c r="H4" s="7"/>
      <c r="I4" s="7"/>
      <c r="J4" s="7"/>
      <c r="K4" s="7"/>
      <c r="L4" s="7"/>
      <c r="M4" s="7"/>
      <c r="N4" s="7"/>
      <c r="O4" s="7"/>
      <c r="P4" s="7"/>
      <c r="Q4" s="7"/>
      <c r="R4" s="7"/>
      <c r="S4" s="7"/>
      <c r="T4" s="7"/>
      <c r="U4" s="7"/>
      <c r="V4" s="7"/>
      <c r="W4" s="7"/>
      <c r="X4" s="7"/>
      <c r="Y4" s="7"/>
      <c r="Z4" s="7"/>
      <c r="AA4" s="7"/>
      <c r="AB4" s="7"/>
      <c r="AC4" s="7"/>
      <c r="AD4" s="7"/>
      <c r="AE4" s="7"/>
    </row>
    <row r="5" spans="1:31" ht="46.5" x14ac:dyDescent="0.25">
      <c r="A5" s="7"/>
      <c r="B5" s="176" t="s">
        <v>110</v>
      </c>
      <c r="C5" s="177" t="s">
        <v>534</v>
      </c>
      <c r="D5" s="178">
        <v>0.2</v>
      </c>
      <c r="E5" s="7"/>
      <c r="F5" s="7"/>
      <c r="G5" s="7"/>
      <c r="H5" s="7"/>
      <c r="I5" s="7"/>
      <c r="J5" s="7"/>
      <c r="K5" s="7"/>
      <c r="L5" s="7"/>
      <c r="M5" s="7"/>
      <c r="N5" s="7"/>
      <c r="O5" s="7"/>
      <c r="P5" s="7"/>
      <c r="Q5" s="7"/>
      <c r="R5" s="7"/>
      <c r="S5" s="7"/>
      <c r="T5" s="7"/>
      <c r="U5" s="7"/>
      <c r="V5" s="7"/>
      <c r="W5" s="7"/>
      <c r="X5" s="7"/>
      <c r="Y5" s="7"/>
      <c r="Z5" s="7"/>
      <c r="AA5" s="7"/>
      <c r="AB5" s="7"/>
      <c r="AC5" s="7"/>
      <c r="AD5" s="7"/>
      <c r="AE5" s="7"/>
    </row>
    <row r="6" spans="1:31" ht="46.5" x14ac:dyDescent="0.25">
      <c r="A6" s="7"/>
      <c r="B6" s="179" t="s">
        <v>111</v>
      </c>
      <c r="C6" s="180" t="s">
        <v>112</v>
      </c>
      <c r="D6" s="181">
        <v>0.4</v>
      </c>
      <c r="E6" s="7"/>
      <c r="F6" s="7"/>
      <c r="G6" s="7"/>
      <c r="H6" s="7"/>
      <c r="I6" s="7"/>
      <c r="J6" s="7"/>
      <c r="K6" s="7"/>
      <c r="L6" s="7"/>
      <c r="M6" s="7"/>
      <c r="N6" s="7"/>
      <c r="O6" s="7"/>
      <c r="P6" s="7"/>
      <c r="Q6" s="7"/>
      <c r="R6" s="7"/>
      <c r="S6" s="7"/>
      <c r="T6" s="7"/>
      <c r="U6" s="7"/>
      <c r="V6" s="7"/>
      <c r="W6" s="7"/>
      <c r="X6" s="7"/>
      <c r="Y6" s="7"/>
      <c r="Z6" s="7"/>
      <c r="AA6" s="7"/>
      <c r="AB6" s="7"/>
      <c r="AC6" s="7"/>
      <c r="AD6" s="7"/>
      <c r="AE6" s="7"/>
    </row>
    <row r="7" spans="1:31" ht="46.5" x14ac:dyDescent="0.25">
      <c r="A7" s="7"/>
      <c r="B7" s="182" t="s">
        <v>113</v>
      </c>
      <c r="C7" s="180" t="s">
        <v>114</v>
      </c>
      <c r="D7" s="181">
        <v>0.6</v>
      </c>
      <c r="E7" s="7"/>
      <c r="F7" s="7"/>
      <c r="G7" s="7"/>
      <c r="H7" s="7"/>
      <c r="I7" s="7"/>
      <c r="J7" s="7"/>
      <c r="K7" s="7"/>
      <c r="L7" s="7"/>
      <c r="M7" s="7"/>
      <c r="N7" s="7"/>
      <c r="O7" s="7"/>
      <c r="P7" s="7"/>
      <c r="Q7" s="7"/>
      <c r="R7" s="7"/>
      <c r="S7" s="7"/>
      <c r="T7" s="7"/>
      <c r="U7" s="7"/>
      <c r="V7" s="7"/>
      <c r="W7" s="7"/>
      <c r="X7" s="7"/>
      <c r="Y7" s="7"/>
      <c r="Z7" s="7"/>
      <c r="AA7" s="7"/>
      <c r="AB7" s="7"/>
      <c r="AC7" s="7"/>
      <c r="AD7" s="7"/>
      <c r="AE7" s="7"/>
    </row>
    <row r="8" spans="1:31" ht="69.75" x14ac:dyDescent="0.25">
      <c r="A8" s="7"/>
      <c r="B8" s="183" t="s">
        <v>115</v>
      </c>
      <c r="C8" s="180" t="s">
        <v>116</v>
      </c>
      <c r="D8" s="181">
        <v>0.8</v>
      </c>
      <c r="E8" s="7"/>
      <c r="F8" s="7"/>
      <c r="G8" s="7"/>
      <c r="H8" s="7"/>
      <c r="I8" s="7"/>
      <c r="J8" s="7"/>
      <c r="K8" s="7"/>
      <c r="L8" s="7"/>
      <c r="M8" s="7"/>
      <c r="N8" s="7"/>
      <c r="O8" s="7"/>
      <c r="P8" s="7"/>
      <c r="Q8" s="7"/>
      <c r="R8" s="7"/>
      <c r="S8" s="7"/>
      <c r="T8" s="7"/>
      <c r="U8" s="7"/>
      <c r="V8" s="7"/>
      <c r="W8" s="7"/>
      <c r="X8" s="7"/>
      <c r="Y8" s="7"/>
      <c r="Z8" s="7"/>
      <c r="AA8" s="7"/>
      <c r="AB8" s="7"/>
      <c r="AC8" s="7"/>
      <c r="AD8" s="7"/>
      <c r="AE8" s="7"/>
    </row>
    <row r="9" spans="1:31" ht="46.5" x14ac:dyDescent="0.25">
      <c r="A9" s="7"/>
      <c r="B9" s="184" t="s">
        <v>117</v>
      </c>
      <c r="C9" s="180" t="s">
        <v>118</v>
      </c>
      <c r="D9" s="181">
        <v>1</v>
      </c>
      <c r="E9" s="7"/>
      <c r="F9" s="7"/>
      <c r="G9" s="7"/>
      <c r="H9" s="7"/>
      <c r="I9" s="7"/>
      <c r="J9" s="7"/>
      <c r="K9" s="7"/>
      <c r="L9" s="7"/>
      <c r="M9" s="7"/>
      <c r="N9" s="7"/>
      <c r="O9" s="7"/>
      <c r="P9" s="7"/>
      <c r="Q9" s="7"/>
      <c r="R9" s="7"/>
      <c r="S9" s="7"/>
      <c r="T9" s="7"/>
      <c r="U9" s="7"/>
      <c r="V9" s="7"/>
      <c r="W9" s="7"/>
      <c r="X9" s="7"/>
      <c r="Y9" s="7"/>
      <c r="Z9" s="7"/>
      <c r="AA9" s="7"/>
      <c r="AB9" s="7"/>
      <c r="AC9" s="7"/>
      <c r="AD9" s="7"/>
      <c r="AE9" s="7"/>
    </row>
    <row r="10" spans="1:31" x14ac:dyDescent="0.25">
      <c r="A10" s="7"/>
      <c r="B10" s="23"/>
      <c r="C10" s="23"/>
      <c r="D10" s="23"/>
      <c r="E10" s="7"/>
      <c r="F10" s="7"/>
      <c r="G10" s="7"/>
      <c r="H10" s="7"/>
      <c r="I10" s="7"/>
      <c r="J10" s="7"/>
      <c r="K10" s="7"/>
      <c r="L10" s="7"/>
      <c r="M10" s="7"/>
      <c r="N10" s="7"/>
      <c r="O10" s="7"/>
      <c r="P10" s="7"/>
      <c r="Q10" s="7"/>
      <c r="R10" s="7"/>
      <c r="S10" s="7"/>
      <c r="T10" s="7"/>
      <c r="U10" s="7"/>
      <c r="V10" s="7"/>
      <c r="W10" s="7"/>
      <c r="X10" s="7"/>
      <c r="Y10" s="7"/>
      <c r="Z10" s="7"/>
      <c r="AA10" s="7"/>
      <c r="AB10" s="7"/>
      <c r="AC10" s="7"/>
      <c r="AD10" s="7"/>
      <c r="AE10" s="7"/>
    </row>
    <row r="11" spans="1:31" ht="16.5" x14ac:dyDescent="0.25">
      <c r="A11" s="7"/>
      <c r="B11" s="24"/>
      <c r="C11" s="23"/>
      <c r="D11" s="23"/>
      <c r="E11" s="7"/>
      <c r="F11" s="7"/>
      <c r="G11" s="7"/>
      <c r="H11" s="7"/>
      <c r="I11" s="7"/>
      <c r="J11" s="7"/>
      <c r="K11" s="7"/>
      <c r="L11" s="7"/>
      <c r="M11" s="7"/>
      <c r="N11" s="7"/>
      <c r="O11" s="7"/>
      <c r="P11" s="7"/>
      <c r="Q11" s="7"/>
      <c r="R11" s="7"/>
      <c r="S11" s="7"/>
      <c r="T11" s="7"/>
      <c r="U11" s="7"/>
      <c r="V11" s="7"/>
      <c r="W11" s="7"/>
      <c r="X11" s="7"/>
      <c r="Y11" s="7"/>
      <c r="Z11" s="7"/>
      <c r="AA11" s="7"/>
      <c r="AB11" s="7"/>
      <c r="AC11" s="7"/>
      <c r="AD11" s="7"/>
      <c r="AE11" s="7"/>
    </row>
    <row r="12" spans="1:31" x14ac:dyDescent="0.25">
      <c r="A12" s="7"/>
      <c r="B12" s="23"/>
      <c r="C12" s="23"/>
      <c r="D12" s="23"/>
      <c r="E12" s="7"/>
      <c r="F12" s="7"/>
      <c r="G12" s="7"/>
      <c r="H12" s="7"/>
      <c r="I12" s="7"/>
      <c r="J12" s="7"/>
      <c r="K12" s="7"/>
      <c r="L12" s="7"/>
      <c r="M12" s="7"/>
      <c r="N12" s="7"/>
      <c r="O12" s="7"/>
      <c r="P12" s="7"/>
      <c r="Q12" s="7"/>
      <c r="R12" s="7"/>
      <c r="S12" s="7"/>
      <c r="T12" s="7"/>
      <c r="U12" s="7"/>
      <c r="V12" s="7"/>
      <c r="W12" s="7"/>
      <c r="X12" s="7"/>
      <c r="Y12" s="7"/>
      <c r="Z12" s="7"/>
      <c r="AA12" s="7"/>
      <c r="AB12" s="7"/>
      <c r="AC12" s="7"/>
      <c r="AD12" s="7"/>
      <c r="AE12" s="7"/>
    </row>
    <row r="13" spans="1:31" x14ac:dyDescent="0.25">
      <c r="A13" s="7"/>
      <c r="B13" s="23"/>
      <c r="C13" s="23"/>
      <c r="D13" s="23"/>
      <c r="E13" s="7"/>
      <c r="F13" s="7"/>
      <c r="G13" s="7"/>
      <c r="H13" s="7"/>
      <c r="I13" s="7"/>
      <c r="J13" s="7"/>
      <c r="K13" s="7"/>
      <c r="L13" s="7"/>
      <c r="M13" s="7"/>
      <c r="N13" s="7"/>
      <c r="O13" s="7"/>
      <c r="P13" s="7"/>
      <c r="Q13" s="7"/>
      <c r="R13" s="7"/>
      <c r="S13" s="7"/>
      <c r="T13" s="7"/>
      <c r="U13" s="7"/>
      <c r="V13" s="7"/>
      <c r="W13" s="7"/>
      <c r="X13" s="7"/>
      <c r="Y13" s="7"/>
      <c r="Z13" s="7"/>
      <c r="AA13" s="7"/>
      <c r="AB13" s="7"/>
      <c r="AC13" s="7"/>
      <c r="AD13" s="7"/>
      <c r="AE13" s="7"/>
    </row>
    <row r="14" spans="1:31" x14ac:dyDescent="0.25">
      <c r="A14" s="7"/>
      <c r="B14" s="23"/>
      <c r="C14" s="23"/>
      <c r="D14" s="23"/>
      <c r="E14" s="7"/>
      <c r="F14" s="7"/>
      <c r="G14" s="7"/>
      <c r="H14" s="7"/>
      <c r="I14" s="7"/>
      <c r="J14" s="7"/>
      <c r="K14" s="7"/>
      <c r="L14" s="7"/>
      <c r="M14" s="7"/>
      <c r="N14" s="7"/>
      <c r="O14" s="7"/>
      <c r="P14" s="7"/>
      <c r="Q14" s="7"/>
      <c r="R14" s="7"/>
      <c r="S14" s="7"/>
      <c r="T14" s="7"/>
      <c r="U14" s="7"/>
      <c r="V14" s="7"/>
      <c r="W14" s="7"/>
      <c r="X14" s="7"/>
      <c r="Y14" s="7"/>
      <c r="Z14" s="7"/>
      <c r="AA14" s="7"/>
      <c r="AB14" s="7"/>
      <c r="AC14" s="7"/>
      <c r="AD14" s="7"/>
      <c r="AE14" s="7"/>
    </row>
    <row r="15" spans="1:31" x14ac:dyDescent="0.25">
      <c r="A15" s="7"/>
      <c r="B15" s="23"/>
      <c r="C15" s="23"/>
      <c r="D15" s="23"/>
      <c r="E15" s="7"/>
      <c r="F15" s="7"/>
      <c r="G15" s="7"/>
      <c r="H15" s="7"/>
      <c r="I15" s="7"/>
      <c r="J15" s="7"/>
      <c r="K15" s="7"/>
      <c r="L15" s="7"/>
      <c r="M15" s="7"/>
      <c r="N15" s="7"/>
      <c r="O15" s="7"/>
      <c r="P15" s="7"/>
      <c r="Q15" s="7"/>
      <c r="R15" s="7"/>
      <c r="S15" s="7"/>
      <c r="T15" s="7"/>
      <c r="U15" s="7"/>
      <c r="V15" s="7"/>
      <c r="W15" s="7"/>
      <c r="X15" s="7"/>
      <c r="Y15" s="7"/>
      <c r="Z15" s="7"/>
      <c r="AA15" s="7"/>
      <c r="AB15" s="7"/>
      <c r="AC15" s="7"/>
      <c r="AD15" s="7"/>
      <c r="AE15" s="7"/>
    </row>
    <row r="16" spans="1:31" x14ac:dyDescent="0.25">
      <c r="A16" s="7"/>
      <c r="B16" s="23"/>
      <c r="C16" s="23"/>
      <c r="D16" s="23"/>
      <c r="E16" s="7"/>
      <c r="F16" s="7"/>
      <c r="G16" s="7"/>
      <c r="H16" s="7"/>
      <c r="I16" s="7"/>
      <c r="J16" s="7"/>
      <c r="K16" s="7"/>
      <c r="L16" s="7"/>
      <c r="M16" s="7"/>
      <c r="N16" s="7"/>
      <c r="O16" s="7"/>
      <c r="P16" s="7"/>
      <c r="Q16" s="7"/>
      <c r="R16" s="7"/>
      <c r="S16" s="7"/>
      <c r="T16" s="7"/>
      <c r="U16" s="7"/>
      <c r="V16" s="7"/>
      <c r="W16" s="7"/>
      <c r="X16" s="7"/>
      <c r="Y16" s="7"/>
      <c r="Z16" s="7"/>
      <c r="AA16" s="7"/>
      <c r="AB16" s="7"/>
      <c r="AC16" s="7"/>
      <c r="AD16" s="7"/>
      <c r="AE16" s="7"/>
    </row>
    <row r="17" spans="1:31" x14ac:dyDescent="0.25">
      <c r="A17" s="7"/>
      <c r="B17" s="23"/>
      <c r="C17" s="23"/>
      <c r="D17" s="23"/>
      <c r="E17" s="7"/>
      <c r="F17" s="7"/>
      <c r="G17" s="7"/>
      <c r="H17" s="7"/>
      <c r="I17" s="7"/>
      <c r="J17" s="7"/>
      <c r="K17" s="7"/>
      <c r="L17" s="7"/>
      <c r="M17" s="7"/>
      <c r="N17" s="7"/>
      <c r="O17" s="7"/>
      <c r="P17" s="7"/>
      <c r="Q17" s="7"/>
      <c r="R17" s="7"/>
      <c r="S17" s="7"/>
      <c r="T17" s="7"/>
      <c r="U17" s="7"/>
      <c r="V17" s="7"/>
      <c r="W17" s="7"/>
      <c r="X17" s="7"/>
      <c r="Y17" s="7"/>
      <c r="Z17" s="7"/>
      <c r="AA17" s="7"/>
      <c r="AB17" s="7"/>
      <c r="AC17" s="7"/>
      <c r="AD17" s="7"/>
      <c r="AE17" s="7"/>
    </row>
    <row r="18" spans="1:31" x14ac:dyDescent="0.25">
      <c r="A18" s="7"/>
      <c r="B18" s="23"/>
      <c r="C18" s="23"/>
      <c r="D18" s="23"/>
      <c r="E18" s="7"/>
      <c r="F18" s="7"/>
      <c r="G18" s="7"/>
      <c r="H18" s="7"/>
      <c r="I18" s="7"/>
      <c r="J18" s="7"/>
      <c r="K18" s="7"/>
      <c r="L18" s="7"/>
      <c r="M18" s="7"/>
      <c r="N18" s="7"/>
      <c r="O18" s="7"/>
      <c r="P18" s="7"/>
      <c r="Q18" s="7"/>
      <c r="R18" s="7"/>
      <c r="S18" s="7"/>
      <c r="T18" s="7"/>
      <c r="U18" s="7"/>
      <c r="V18" s="7"/>
      <c r="W18" s="7"/>
      <c r="X18" s="7"/>
      <c r="Y18" s="7"/>
      <c r="Z18" s="7"/>
      <c r="AA18" s="7"/>
      <c r="AB18" s="7"/>
      <c r="AC18" s="7"/>
      <c r="AD18" s="7"/>
      <c r="AE18" s="7"/>
    </row>
    <row r="19" spans="1:31" x14ac:dyDescent="0.25">
      <c r="A19" s="7"/>
      <c r="B19" s="23"/>
      <c r="C19" s="23"/>
      <c r="D19" s="23"/>
      <c r="E19" s="7"/>
      <c r="F19" s="7"/>
      <c r="G19" s="7"/>
      <c r="H19" s="7"/>
      <c r="I19" s="7"/>
      <c r="J19" s="7"/>
      <c r="K19" s="7"/>
      <c r="L19" s="7"/>
      <c r="M19" s="7"/>
      <c r="N19" s="7"/>
      <c r="O19" s="7"/>
      <c r="P19" s="7"/>
      <c r="Q19" s="7"/>
      <c r="R19" s="7"/>
      <c r="S19" s="7"/>
      <c r="T19" s="7"/>
      <c r="U19" s="7"/>
      <c r="V19" s="7"/>
      <c r="W19" s="7"/>
      <c r="X19" s="7"/>
      <c r="Y19" s="7"/>
      <c r="Z19" s="7"/>
      <c r="AA19" s="7"/>
      <c r="AB19" s="7"/>
      <c r="AC19" s="7"/>
      <c r="AD19" s="7"/>
      <c r="AE19" s="7"/>
    </row>
    <row r="20" spans="1:31" x14ac:dyDescent="0.25">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row>
    <row r="21" spans="1:31" x14ac:dyDescent="0.25">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row>
    <row r="22" spans="1:31" x14ac:dyDescent="0.25">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row>
    <row r="23" spans="1:31" x14ac:dyDescent="0.25">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row>
    <row r="24" spans="1:31" x14ac:dyDescent="0.25">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row>
    <row r="25" spans="1:31" x14ac:dyDescent="0.25">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row>
    <row r="26" spans="1:31" x14ac:dyDescent="0.25">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row>
    <row r="27" spans="1:31" x14ac:dyDescent="0.25">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row>
    <row r="28" spans="1:31" x14ac:dyDescent="0.25">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row>
    <row r="29" spans="1:31" x14ac:dyDescent="0.25">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row>
    <row r="30" spans="1:31" x14ac:dyDescent="0.25">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row>
    <row r="31" spans="1:31" x14ac:dyDescent="0.25">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row>
    <row r="32" spans="1:31" x14ac:dyDescent="0.25">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row>
    <row r="33" spans="1:31" x14ac:dyDescent="0.25">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row>
    <row r="34" spans="1:31" s="173" customFormat="1" x14ac:dyDescent="0.25"/>
    <row r="35" spans="1:31" s="173" customFormat="1" x14ac:dyDescent="0.25"/>
    <row r="36" spans="1:31" s="173" customFormat="1" x14ac:dyDescent="0.25"/>
    <row r="37" spans="1:31" s="173" customFormat="1" x14ac:dyDescent="0.25"/>
    <row r="38" spans="1:31" s="173" customFormat="1" x14ac:dyDescent="0.25"/>
    <row r="39" spans="1:31" s="173" customFormat="1" x14ac:dyDescent="0.25"/>
    <row r="40" spans="1:31" s="173" customFormat="1" x14ac:dyDescent="0.25"/>
    <row r="41" spans="1:31" s="173" customFormat="1" x14ac:dyDescent="0.25"/>
    <row r="42" spans="1:31" s="173" customFormat="1" x14ac:dyDescent="0.25"/>
    <row r="43" spans="1:31" s="173" customFormat="1" x14ac:dyDescent="0.25"/>
    <row r="44" spans="1:31" s="173" customFormat="1" x14ac:dyDescent="0.25"/>
    <row r="45" spans="1:31" s="173" customFormat="1" x14ac:dyDescent="0.25"/>
    <row r="46" spans="1:31" s="173" customFormat="1" x14ac:dyDescent="0.25"/>
    <row r="47" spans="1:31" s="173" customFormat="1" x14ac:dyDescent="0.25"/>
    <row r="48" spans="1:31" s="173" customFormat="1" x14ac:dyDescent="0.25"/>
    <row r="49" s="173" customFormat="1" x14ac:dyDescent="0.25"/>
    <row r="50" s="173" customFormat="1" x14ac:dyDescent="0.25"/>
    <row r="51" s="173" customFormat="1" x14ac:dyDescent="0.25"/>
    <row r="52" s="173" customFormat="1" x14ac:dyDescent="0.25"/>
    <row r="53" s="173" customFormat="1" x14ac:dyDescent="0.25"/>
    <row r="54" s="173" customFormat="1" x14ac:dyDescent="0.25"/>
    <row r="55" s="173" customFormat="1" x14ac:dyDescent="0.25"/>
    <row r="56" s="173" customFormat="1" x14ac:dyDescent="0.25"/>
    <row r="57" s="173" customFormat="1" x14ac:dyDescent="0.25"/>
    <row r="58" s="173" customFormat="1" x14ac:dyDescent="0.25"/>
    <row r="59" s="173" customFormat="1" x14ac:dyDescent="0.25"/>
    <row r="60" s="173" customFormat="1" x14ac:dyDescent="0.25"/>
    <row r="61" s="173" customFormat="1" x14ac:dyDescent="0.25"/>
    <row r="62" s="173" customFormat="1" x14ac:dyDescent="0.25"/>
    <row r="63" s="173" customFormat="1" x14ac:dyDescent="0.25"/>
    <row r="64" s="173" customFormat="1" x14ac:dyDescent="0.25"/>
    <row r="65" s="173" customFormat="1" x14ac:dyDescent="0.25"/>
    <row r="66" s="173" customFormat="1" x14ac:dyDescent="0.25"/>
    <row r="67" s="173" customFormat="1" x14ac:dyDescent="0.25"/>
    <row r="68" s="173" customFormat="1" x14ac:dyDescent="0.25"/>
    <row r="69" s="173" customFormat="1" x14ac:dyDescent="0.25"/>
    <row r="70" s="173" customFormat="1" x14ac:dyDescent="0.25"/>
    <row r="71" s="173" customFormat="1" x14ac:dyDescent="0.25"/>
    <row r="72" s="173" customFormat="1" x14ac:dyDescent="0.25"/>
    <row r="73" s="173" customFormat="1" x14ac:dyDescent="0.25"/>
    <row r="74" s="173" customFormat="1" x14ac:dyDescent="0.25"/>
    <row r="75" s="173" customFormat="1" x14ac:dyDescent="0.25"/>
    <row r="76" s="173" customFormat="1" x14ac:dyDescent="0.25"/>
    <row r="77" s="173" customFormat="1" x14ac:dyDescent="0.25"/>
    <row r="78" s="173" customFormat="1" x14ac:dyDescent="0.25"/>
    <row r="79" s="173" customFormat="1" x14ac:dyDescent="0.25"/>
    <row r="80" s="173" customFormat="1" x14ac:dyDescent="0.25"/>
    <row r="81" s="173" customFormat="1" x14ac:dyDescent="0.25"/>
    <row r="82" s="173" customFormat="1" x14ac:dyDescent="0.25"/>
    <row r="83" s="173" customFormat="1" x14ac:dyDescent="0.25"/>
    <row r="84" s="173" customFormat="1" x14ac:dyDescent="0.25"/>
    <row r="85" s="173" customFormat="1" x14ac:dyDescent="0.25"/>
    <row r="86" s="173" customFormat="1" x14ac:dyDescent="0.25"/>
    <row r="87" s="173" customFormat="1" x14ac:dyDescent="0.25"/>
    <row r="88" s="173" customFormat="1" x14ac:dyDescent="0.25"/>
    <row r="89" s="173" customFormat="1" x14ac:dyDescent="0.25"/>
    <row r="90" s="173" customFormat="1" x14ac:dyDescent="0.25"/>
    <row r="91" s="173" customFormat="1" x14ac:dyDescent="0.25"/>
    <row r="92" s="173" customFormat="1" x14ac:dyDescent="0.25"/>
    <row r="93" s="173" customFormat="1" x14ac:dyDescent="0.25"/>
    <row r="94" s="173" customFormat="1" x14ac:dyDescent="0.25"/>
    <row r="95" s="173" customFormat="1" x14ac:dyDescent="0.25"/>
    <row r="96" s="173" customFormat="1" x14ac:dyDescent="0.25"/>
    <row r="97" s="173" customFormat="1" x14ac:dyDescent="0.25"/>
    <row r="98" s="173" customFormat="1" x14ac:dyDescent="0.25"/>
    <row r="99" s="173" customFormat="1" x14ac:dyDescent="0.25"/>
    <row r="100" s="173" customFormat="1" x14ac:dyDescent="0.25"/>
    <row r="101" s="173" customFormat="1" x14ac:dyDescent="0.25"/>
    <row r="102" s="173" customFormat="1" x14ac:dyDescent="0.25"/>
    <row r="103" s="173" customFormat="1" x14ac:dyDescent="0.25"/>
    <row r="104" s="173" customFormat="1" x14ac:dyDescent="0.25"/>
    <row r="105" s="173" customFormat="1" x14ac:dyDescent="0.25"/>
    <row r="106" s="173" customFormat="1" x14ac:dyDescent="0.25"/>
    <row r="107" s="173" customFormat="1" x14ac:dyDescent="0.25"/>
    <row r="108" s="173" customFormat="1" x14ac:dyDescent="0.25"/>
    <row r="109" s="173" customFormat="1" x14ac:dyDescent="0.25"/>
    <row r="110" s="173" customFormat="1" x14ac:dyDescent="0.25"/>
    <row r="111" s="173" customFormat="1" x14ac:dyDescent="0.25"/>
    <row r="112" s="173" customFormat="1" x14ac:dyDescent="0.25"/>
    <row r="113" s="173" customFormat="1" x14ac:dyDescent="0.25"/>
    <row r="114" s="173" customFormat="1" x14ac:dyDescent="0.25"/>
    <row r="115" s="173" customFormat="1" x14ac:dyDescent="0.25"/>
    <row r="116" s="173" customFormat="1" x14ac:dyDescent="0.25"/>
    <row r="117" s="173" customFormat="1" x14ac:dyDescent="0.25"/>
    <row r="118" s="173" customFormat="1" x14ac:dyDescent="0.25"/>
    <row r="119" s="173" customFormat="1" x14ac:dyDescent="0.25"/>
    <row r="120" s="173" customFormat="1" x14ac:dyDescent="0.25"/>
    <row r="121" s="173" customFormat="1" x14ac:dyDescent="0.25"/>
    <row r="122" s="173" customFormat="1" x14ac:dyDescent="0.25"/>
    <row r="123" s="173" customFormat="1" x14ac:dyDescent="0.25"/>
    <row r="124" s="173" customFormat="1" x14ac:dyDescent="0.25"/>
    <row r="125" s="173" customFormat="1" x14ac:dyDescent="0.25"/>
    <row r="126" s="173" customFormat="1" x14ac:dyDescent="0.25"/>
    <row r="127" s="173" customFormat="1" x14ac:dyDescent="0.25"/>
    <row r="128" s="173" customFormat="1" x14ac:dyDescent="0.25"/>
    <row r="129" s="173" customFormat="1" x14ac:dyDescent="0.25"/>
    <row r="130" s="173" customFormat="1" x14ac:dyDescent="0.25"/>
    <row r="131" s="173" customFormat="1" x14ac:dyDescent="0.25"/>
    <row r="132" s="173" customFormat="1" x14ac:dyDescent="0.25"/>
    <row r="133" s="173" customFormat="1" x14ac:dyDescent="0.25"/>
    <row r="134" s="173" customFormat="1" x14ac:dyDescent="0.25"/>
    <row r="135" s="173" customFormat="1" x14ac:dyDescent="0.25"/>
    <row r="136" s="173" customFormat="1" x14ac:dyDescent="0.25"/>
    <row r="137" s="173" customFormat="1" x14ac:dyDescent="0.25"/>
    <row r="138" s="173" customFormat="1" x14ac:dyDescent="0.25"/>
    <row r="139" s="173" customFormat="1" x14ac:dyDescent="0.25"/>
    <row r="140" s="173" customFormat="1" x14ac:dyDescent="0.25"/>
    <row r="141" s="173" customFormat="1" x14ac:dyDescent="0.25"/>
    <row r="142" s="173" customFormat="1" x14ac:dyDescent="0.25"/>
    <row r="143" s="173" customFormat="1" x14ac:dyDescent="0.25"/>
    <row r="144" s="173" customFormat="1" x14ac:dyDescent="0.25"/>
    <row r="145" s="173" customFormat="1" x14ac:dyDescent="0.25"/>
    <row r="146" s="173" customFormat="1" x14ac:dyDescent="0.25"/>
    <row r="147" s="173" customFormat="1" x14ac:dyDescent="0.25"/>
    <row r="148" s="173" customFormat="1" x14ac:dyDescent="0.25"/>
    <row r="149" s="173" customFormat="1" x14ac:dyDescent="0.25"/>
    <row r="150" s="173" customFormat="1" x14ac:dyDescent="0.25"/>
    <row r="151" s="173" customFormat="1" x14ac:dyDescent="0.25"/>
    <row r="152" s="173" customFormat="1" x14ac:dyDescent="0.25"/>
    <row r="153" s="173" customFormat="1" x14ac:dyDescent="0.25"/>
    <row r="154" s="173" customFormat="1" x14ac:dyDescent="0.25"/>
    <row r="155" s="173" customFormat="1" x14ac:dyDescent="0.25"/>
    <row r="156" s="173" customFormat="1" x14ac:dyDescent="0.25"/>
    <row r="157" s="173" customFormat="1" x14ac:dyDescent="0.25"/>
    <row r="158" s="173" customFormat="1" x14ac:dyDescent="0.25"/>
    <row r="159" s="173" customFormat="1" x14ac:dyDescent="0.25"/>
    <row r="160" s="173" customFormat="1" x14ac:dyDescent="0.25"/>
    <row r="161" s="173" customFormat="1" x14ac:dyDescent="0.25"/>
    <row r="162" s="173" customFormat="1" x14ac:dyDescent="0.25"/>
    <row r="163" s="173" customFormat="1" x14ac:dyDescent="0.25"/>
    <row r="164" s="173" customFormat="1" x14ac:dyDescent="0.25"/>
    <row r="165" s="173" customFormat="1" x14ac:dyDescent="0.25"/>
    <row r="166" s="173" customFormat="1" x14ac:dyDescent="0.25"/>
    <row r="167" s="173" customFormat="1" x14ac:dyDescent="0.25"/>
    <row r="168" s="173" customFormat="1" x14ac:dyDescent="0.25"/>
    <row r="169" s="173" customFormat="1" x14ac:dyDescent="0.25"/>
    <row r="170" s="173" customFormat="1" x14ac:dyDescent="0.25"/>
    <row r="171" s="173" customFormat="1" x14ac:dyDescent="0.25"/>
    <row r="172" s="173" customFormat="1" x14ac:dyDescent="0.25"/>
    <row r="173" s="173" customFormat="1" x14ac:dyDescent="0.25"/>
    <row r="174" s="173" customFormat="1" x14ac:dyDescent="0.25"/>
    <row r="175" s="173" customFormat="1" x14ac:dyDescent="0.25"/>
    <row r="176" s="173" customFormat="1" x14ac:dyDescent="0.25"/>
    <row r="177" s="173" customFormat="1" x14ac:dyDescent="0.25"/>
    <row r="178" s="173" customFormat="1" x14ac:dyDescent="0.25"/>
    <row r="179" s="173" customFormat="1" x14ac:dyDescent="0.25"/>
    <row r="180" s="173" customFormat="1" x14ac:dyDescent="0.25"/>
    <row r="181" s="173" customFormat="1" x14ac:dyDescent="0.25"/>
    <row r="182" s="173" customFormat="1" x14ac:dyDescent="0.25"/>
    <row r="183" s="173" customFormat="1" x14ac:dyDescent="0.25"/>
    <row r="184" s="173" customFormat="1" x14ac:dyDescent="0.25"/>
    <row r="185" s="173" customFormat="1" x14ac:dyDescent="0.25"/>
    <row r="186" s="173" customFormat="1" x14ac:dyDescent="0.25"/>
    <row r="187" s="173" customFormat="1" x14ac:dyDescent="0.25"/>
    <row r="188" s="173" customFormat="1" x14ac:dyDescent="0.25"/>
    <row r="189" s="173" customFormat="1" x14ac:dyDescent="0.25"/>
    <row r="190" s="173" customFormat="1" x14ac:dyDescent="0.25"/>
    <row r="191" s="173" customFormat="1" x14ac:dyDescent="0.25"/>
    <row r="192" s="173" customFormat="1" x14ac:dyDescent="0.25"/>
    <row r="193" s="173" customFormat="1" x14ac:dyDescent="0.25"/>
    <row r="194" s="173" customFormat="1" x14ac:dyDescent="0.25"/>
    <row r="195" s="173" customFormat="1" x14ac:dyDescent="0.25"/>
    <row r="196" s="173" customFormat="1" x14ac:dyDescent="0.25"/>
    <row r="197" s="173" customFormat="1" x14ac:dyDescent="0.25"/>
    <row r="198" s="173" customFormat="1" x14ac:dyDescent="0.25"/>
    <row r="199" s="173" customFormat="1" x14ac:dyDescent="0.25"/>
    <row r="200" s="173" customFormat="1" x14ac:dyDescent="0.25"/>
    <row r="201" s="173" customFormat="1" x14ac:dyDescent="0.25"/>
    <row r="202" s="173" customFormat="1" x14ac:dyDescent="0.25"/>
    <row r="203" s="173" customFormat="1" x14ac:dyDescent="0.25"/>
    <row r="204" s="173" customFormat="1" x14ac:dyDescent="0.25"/>
    <row r="205" s="173" customFormat="1" x14ac:dyDescent="0.25"/>
    <row r="206" s="173" customFormat="1" x14ac:dyDescent="0.25"/>
    <row r="207" s="173" customFormat="1" x14ac:dyDescent="0.25"/>
    <row r="208" s="173" customFormat="1" x14ac:dyDescent="0.25"/>
    <row r="209" s="173" customFormat="1" x14ac:dyDescent="0.25"/>
    <row r="210" s="173" customFormat="1" x14ac:dyDescent="0.25"/>
    <row r="211" s="173" customFormat="1" x14ac:dyDescent="0.25"/>
    <row r="212" s="173" customFormat="1" x14ac:dyDescent="0.25"/>
    <row r="213" s="173" customFormat="1" x14ac:dyDescent="0.25"/>
    <row r="214" s="173" customFormat="1" x14ac:dyDescent="0.25"/>
    <row r="215" s="173" customFormat="1" x14ac:dyDescent="0.25"/>
    <row r="216" s="173" customFormat="1" x14ac:dyDescent="0.25"/>
    <row r="217" s="173" customFormat="1" x14ac:dyDescent="0.25"/>
    <row r="218" s="173" customFormat="1" x14ac:dyDescent="0.25"/>
    <row r="219" s="173" customFormat="1" x14ac:dyDescent="0.25"/>
    <row r="220" s="173" customFormat="1" x14ac:dyDescent="0.25"/>
    <row r="221" s="173" customFormat="1" x14ac:dyDescent="0.25"/>
    <row r="222" s="173" customFormat="1" x14ac:dyDescent="0.25"/>
    <row r="223" s="173" customFormat="1" x14ac:dyDescent="0.25"/>
    <row r="224" s="173" customFormat="1" x14ac:dyDescent="0.25"/>
    <row r="225" s="173" customFormat="1" x14ac:dyDescent="0.25"/>
    <row r="226" s="173" customFormat="1" x14ac:dyDescent="0.25"/>
    <row r="227" s="173" customFormat="1" x14ac:dyDescent="0.25"/>
    <row r="228" s="173" customFormat="1" x14ac:dyDescent="0.25"/>
    <row r="229" s="173" customFormat="1" x14ac:dyDescent="0.25"/>
    <row r="230" s="173" customFormat="1" x14ac:dyDescent="0.25"/>
    <row r="231" s="173" customFormat="1" x14ac:dyDescent="0.25"/>
    <row r="232" s="173" customFormat="1" x14ac:dyDescent="0.25"/>
    <row r="233" s="173" customFormat="1" x14ac:dyDescent="0.25"/>
    <row r="234" s="173" customFormat="1" x14ac:dyDescent="0.25"/>
    <row r="235" s="173" customFormat="1" x14ac:dyDescent="0.25"/>
    <row r="236" s="173" customFormat="1" x14ac:dyDescent="0.25"/>
    <row r="237" s="173" customFormat="1" x14ac:dyDescent="0.25"/>
    <row r="238" s="173" customFormat="1" x14ac:dyDescent="0.25"/>
    <row r="239" s="173" customFormat="1" x14ac:dyDescent="0.25"/>
    <row r="240" s="173" customFormat="1" x14ac:dyDescent="0.25"/>
    <row r="241" s="173" customFormat="1" x14ac:dyDescent="0.25"/>
    <row r="242" s="173" customFormat="1" x14ac:dyDescent="0.25"/>
    <row r="243" s="173" customFormat="1" x14ac:dyDescent="0.25"/>
    <row r="244" s="173" customFormat="1" x14ac:dyDescent="0.25"/>
    <row r="245" s="173" customFormat="1" x14ac:dyDescent="0.25"/>
    <row r="246" s="173" customFormat="1" x14ac:dyDescent="0.25"/>
    <row r="247" s="173" customFormat="1" x14ac:dyDescent="0.25"/>
    <row r="248" s="173" customFormat="1" x14ac:dyDescent="0.25"/>
    <row r="249" s="173" customFormat="1" x14ac:dyDescent="0.25"/>
    <row r="250" s="173" customFormat="1" x14ac:dyDescent="0.25"/>
    <row r="251" s="173" customFormat="1" x14ac:dyDescent="0.25"/>
    <row r="252" s="173" customFormat="1" x14ac:dyDescent="0.25"/>
    <row r="253" s="173" customFormat="1" x14ac:dyDescent="0.25"/>
    <row r="254" s="173" customFormat="1" x14ac:dyDescent="0.25"/>
    <row r="255" s="173" customFormat="1" x14ac:dyDescent="0.25"/>
    <row r="256" s="173" customFormat="1" x14ac:dyDescent="0.25"/>
    <row r="257" s="173" customFormat="1" x14ac:dyDescent="0.25"/>
    <row r="258" s="173" customFormat="1" x14ac:dyDescent="0.25"/>
    <row r="259" s="173" customFormat="1" x14ac:dyDescent="0.25"/>
    <row r="260" s="173" customFormat="1" x14ac:dyDescent="0.25"/>
    <row r="261" s="173" customFormat="1" x14ac:dyDescent="0.25"/>
    <row r="262" s="173" customFormat="1" x14ac:dyDescent="0.25"/>
    <row r="263" s="173" customFormat="1" x14ac:dyDescent="0.25"/>
    <row r="264" s="173" customFormat="1" x14ac:dyDescent="0.25"/>
    <row r="265" s="173" customFormat="1" x14ac:dyDescent="0.25"/>
    <row r="266" s="173" customFormat="1" x14ac:dyDescent="0.25"/>
    <row r="267" s="173" customFormat="1" x14ac:dyDescent="0.25"/>
    <row r="268" s="173" customFormat="1" x14ac:dyDescent="0.25"/>
    <row r="269" s="173" customFormat="1" x14ac:dyDescent="0.25"/>
    <row r="270" s="173" customFormat="1" x14ac:dyDescent="0.25"/>
    <row r="271" s="173" customFormat="1" x14ac:dyDescent="0.25"/>
    <row r="272" s="173" customFormat="1" x14ac:dyDescent="0.25"/>
    <row r="273" s="173" customFormat="1" x14ac:dyDescent="0.25"/>
    <row r="274" s="173" customFormat="1" x14ac:dyDescent="0.25"/>
    <row r="275" s="173" customFormat="1" x14ac:dyDescent="0.25"/>
    <row r="276" s="173" customFormat="1" x14ac:dyDescent="0.25"/>
    <row r="277" s="173" customFormat="1" x14ac:dyDescent="0.25"/>
    <row r="278" s="173" customFormat="1" x14ac:dyDescent="0.25"/>
    <row r="279" s="173" customFormat="1" x14ac:dyDescent="0.25"/>
    <row r="280" s="173" customFormat="1" x14ac:dyDescent="0.25"/>
    <row r="281" s="173" customFormat="1" x14ac:dyDescent="0.25"/>
    <row r="282" s="173" customFormat="1" x14ac:dyDescent="0.25"/>
    <row r="283" s="173" customFormat="1" x14ac:dyDescent="0.25"/>
    <row r="284" s="173" customFormat="1" x14ac:dyDescent="0.25"/>
    <row r="285" s="173" customFormat="1" x14ac:dyDescent="0.25"/>
    <row r="286" s="173" customFormat="1" x14ac:dyDescent="0.25"/>
    <row r="287" s="173" customFormat="1" x14ac:dyDescent="0.25"/>
    <row r="288" s="173" customFormat="1" x14ac:dyDescent="0.25"/>
    <row r="289" s="173" customFormat="1" x14ac:dyDescent="0.25"/>
    <row r="290" s="173" customFormat="1" x14ac:dyDescent="0.25"/>
    <row r="291" s="173" customFormat="1" x14ac:dyDescent="0.25"/>
    <row r="292" s="173" customFormat="1" x14ac:dyDescent="0.25"/>
    <row r="293" s="173" customFormat="1" x14ac:dyDescent="0.25"/>
    <row r="294" s="173" customFormat="1" x14ac:dyDescent="0.25"/>
    <row r="295" s="173" customFormat="1" x14ac:dyDescent="0.25"/>
    <row r="296" s="173" customFormat="1" x14ac:dyDescent="0.25"/>
    <row r="297" s="173" customFormat="1" x14ac:dyDescent="0.25"/>
    <row r="298" s="173" customFormat="1" x14ac:dyDescent="0.25"/>
    <row r="299" s="173" customFormat="1" x14ac:dyDescent="0.25"/>
    <row r="300" s="173" customFormat="1" x14ac:dyDescent="0.25"/>
    <row r="301" s="173" customFormat="1" x14ac:dyDescent="0.25"/>
    <row r="302" s="173" customFormat="1" x14ac:dyDescent="0.25"/>
    <row r="303" s="173" customFormat="1" x14ac:dyDescent="0.25"/>
    <row r="304" s="173" customFormat="1" x14ac:dyDescent="0.25"/>
    <row r="305" s="173" customFormat="1" x14ac:dyDescent="0.25"/>
    <row r="306" s="173" customFormat="1" x14ac:dyDescent="0.25"/>
    <row r="307" s="173" customFormat="1" x14ac:dyDescent="0.25"/>
    <row r="308" s="173" customFormat="1" x14ac:dyDescent="0.25"/>
    <row r="309" s="173" customFormat="1" x14ac:dyDescent="0.25"/>
    <row r="310" s="173" customFormat="1" x14ac:dyDescent="0.25"/>
    <row r="311" s="173" customFormat="1" x14ac:dyDescent="0.25"/>
    <row r="312" s="173" customFormat="1" x14ac:dyDescent="0.25"/>
    <row r="313" s="173" customFormat="1" x14ac:dyDescent="0.25"/>
    <row r="314" s="173" customFormat="1" x14ac:dyDescent="0.25"/>
    <row r="315" s="173" customFormat="1" x14ac:dyDescent="0.25"/>
    <row r="316" s="173" customFormat="1" x14ac:dyDescent="0.25"/>
    <row r="317" s="173" customFormat="1" x14ac:dyDescent="0.25"/>
    <row r="318" s="173" customFormat="1" x14ac:dyDescent="0.25"/>
    <row r="319" s="173" customFormat="1" x14ac:dyDescent="0.25"/>
    <row r="320" s="173" customFormat="1" x14ac:dyDescent="0.25"/>
    <row r="321" s="173" customFormat="1" x14ac:dyDescent="0.25"/>
    <row r="322" s="173" customFormat="1" x14ac:dyDescent="0.25"/>
    <row r="323" s="173" customFormat="1" x14ac:dyDescent="0.25"/>
    <row r="324" s="173" customFormat="1" x14ac:dyDescent="0.25"/>
    <row r="325" s="173" customFormat="1" x14ac:dyDescent="0.25"/>
    <row r="326" s="173" customFormat="1" x14ac:dyDescent="0.25"/>
    <row r="327" s="173" customFormat="1" x14ac:dyDescent="0.25"/>
    <row r="328" s="173" customFormat="1" x14ac:dyDescent="0.25"/>
    <row r="329" s="173" customFormat="1" x14ac:dyDescent="0.25"/>
    <row r="330" s="173" customFormat="1" x14ac:dyDescent="0.25"/>
    <row r="331" s="173" customFormat="1" x14ac:dyDescent="0.25"/>
    <row r="332" s="173" customFormat="1" x14ac:dyDescent="0.25"/>
    <row r="333" s="173" customFormat="1" x14ac:dyDescent="0.25"/>
    <row r="334" s="173" customFormat="1" x14ac:dyDescent="0.25"/>
    <row r="335" s="173" customFormat="1" x14ac:dyDescent="0.25"/>
    <row r="336" s="173" customFormat="1" x14ac:dyDescent="0.25"/>
    <row r="337" s="173" customFormat="1" x14ac:dyDescent="0.25"/>
    <row r="338" s="173" customFormat="1" x14ac:dyDescent="0.25"/>
    <row r="339" s="173" customFormat="1" x14ac:dyDescent="0.25"/>
    <row r="340" s="173" customFormat="1" x14ac:dyDescent="0.25"/>
    <row r="341" s="173" customFormat="1" x14ac:dyDescent="0.25"/>
    <row r="342" s="173" customFormat="1" x14ac:dyDescent="0.25"/>
    <row r="343" s="173" customFormat="1" x14ac:dyDescent="0.25"/>
    <row r="344" s="173" customFormat="1" x14ac:dyDescent="0.25"/>
    <row r="345" s="173" customFormat="1" x14ac:dyDescent="0.25"/>
    <row r="346" s="173" customFormat="1" x14ac:dyDescent="0.25"/>
    <row r="347" s="173" customFormat="1" x14ac:dyDescent="0.25"/>
    <row r="348" s="173" customFormat="1" x14ac:dyDescent="0.25"/>
    <row r="349" s="173" customFormat="1" x14ac:dyDescent="0.25"/>
    <row r="350" s="173" customFormat="1" x14ac:dyDescent="0.25"/>
    <row r="351" s="173" customFormat="1" x14ac:dyDescent="0.25"/>
    <row r="352" s="173" customFormat="1" x14ac:dyDescent="0.25"/>
    <row r="353" s="173" customFormat="1" x14ac:dyDescent="0.25"/>
    <row r="354" s="173" customFormat="1" x14ac:dyDescent="0.25"/>
    <row r="355" s="173" customFormat="1" x14ac:dyDescent="0.25"/>
    <row r="356" s="173" customFormat="1" x14ac:dyDescent="0.25"/>
    <row r="357" s="173" customFormat="1" x14ac:dyDescent="0.25"/>
    <row r="358" s="173" customFormat="1" x14ac:dyDescent="0.25"/>
    <row r="359" s="173" customFormat="1" x14ac:dyDescent="0.25"/>
    <row r="360" s="173" customFormat="1" x14ac:dyDescent="0.25"/>
    <row r="361" s="173" customFormat="1" x14ac:dyDescent="0.25"/>
    <row r="362" s="173" customFormat="1" x14ac:dyDescent="0.25"/>
    <row r="363" s="173" customFormat="1" x14ac:dyDescent="0.25"/>
    <row r="364" s="173" customFormat="1" x14ac:dyDescent="0.25"/>
    <row r="365" s="173" customFormat="1" x14ac:dyDescent="0.25"/>
    <row r="366" s="173" customFormat="1" x14ac:dyDescent="0.25"/>
    <row r="367" s="173" customFormat="1" x14ac:dyDescent="0.25"/>
    <row r="368" s="173" customFormat="1" x14ac:dyDescent="0.25"/>
    <row r="369" s="173" customFormat="1" x14ac:dyDescent="0.25"/>
    <row r="370" s="173" customFormat="1" x14ac:dyDescent="0.25"/>
    <row r="371" s="173" customFormat="1" x14ac:dyDescent="0.25"/>
    <row r="372" s="173" customFormat="1" x14ac:dyDescent="0.25"/>
    <row r="373" s="173" customFormat="1" x14ac:dyDescent="0.25"/>
    <row r="374" s="173" customFormat="1" x14ac:dyDescent="0.25"/>
    <row r="375" s="173" customFormat="1" x14ac:dyDescent="0.25"/>
    <row r="376" s="173" customFormat="1" x14ac:dyDescent="0.25"/>
    <row r="377" s="173" customFormat="1" x14ac:dyDescent="0.25"/>
    <row r="378" s="173" customFormat="1" x14ac:dyDescent="0.25"/>
    <row r="379" s="173" customFormat="1" x14ac:dyDescent="0.25"/>
    <row r="380" s="173" customFormat="1" x14ac:dyDescent="0.25"/>
    <row r="381" s="173" customFormat="1" x14ac:dyDescent="0.25"/>
    <row r="382" s="173" customFormat="1" x14ac:dyDescent="0.25"/>
    <row r="383" s="173" customFormat="1" x14ac:dyDescent="0.25"/>
    <row r="384" s="173" customFormat="1" x14ac:dyDescent="0.25"/>
    <row r="385" s="173" customFormat="1" x14ac:dyDescent="0.25"/>
    <row r="386" s="173" customFormat="1" x14ac:dyDescent="0.25"/>
    <row r="387" s="173" customFormat="1" x14ac:dyDescent="0.25"/>
    <row r="388" s="173" customFormat="1" x14ac:dyDescent="0.25"/>
    <row r="389" s="173" customFormat="1" x14ac:dyDescent="0.25"/>
    <row r="390" s="173" customFormat="1" x14ac:dyDescent="0.25"/>
    <row r="391" s="173" customFormat="1" x14ac:dyDescent="0.25"/>
    <row r="392" s="173" customFormat="1" x14ac:dyDescent="0.25"/>
    <row r="393" s="173" customFormat="1" x14ac:dyDescent="0.25"/>
    <row r="394" s="173" customFormat="1" x14ac:dyDescent="0.25"/>
    <row r="395" s="173" customFormat="1" x14ac:dyDescent="0.25"/>
    <row r="396" s="173" customFormat="1" x14ac:dyDescent="0.25"/>
    <row r="397" s="173" customFormat="1" x14ac:dyDescent="0.25"/>
    <row r="398" s="173" customFormat="1" x14ac:dyDescent="0.25"/>
    <row r="399" s="173" customFormat="1" x14ac:dyDescent="0.25"/>
    <row r="400" s="173" customFormat="1" x14ac:dyDescent="0.25"/>
    <row r="401" s="173" customFormat="1" x14ac:dyDescent="0.25"/>
    <row r="402" s="173" customFormat="1" x14ac:dyDescent="0.25"/>
    <row r="403" s="173" customFormat="1" x14ac:dyDescent="0.25"/>
    <row r="404" s="173" customFormat="1" x14ac:dyDescent="0.25"/>
    <row r="405" s="173" customFormat="1" x14ac:dyDescent="0.25"/>
    <row r="406" s="173" customFormat="1" x14ac:dyDescent="0.25"/>
    <row r="407" s="173" customFormat="1" x14ac:dyDescent="0.25"/>
    <row r="408" s="173" customFormat="1" x14ac:dyDescent="0.25"/>
    <row r="409" s="173" customFormat="1" x14ac:dyDescent="0.25"/>
    <row r="410" s="173" customFormat="1" x14ac:dyDescent="0.25"/>
    <row r="411" s="173" customFormat="1" x14ac:dyDescent="0.25"/>
    <row r="412" s="173" customFormat="1" x14ac:dyDescent="0.25"/>
    <row r="413" s="173" customFormat="1" x14ac:dyDescent="0.25"/>
    <row r="414" s="173" customFormat="1" x14ac:dyDescent="0.25"/>
    <row r="415" s="173" customFormat="1" x14ac:dyDescent="0.25"/>
    <row r="416" s="173" customFormat="1" x14ac:dyDescent="0.25"/>
    <row r="417" s="173" customFormat="1" x14ac:dyDescent="0.25"/>
    <row r="418" s="173" customFormat="1" x14ac:dyDescent="0.25"/>
    <row r="419" s="173" customFormat="1" x14ac:dyDescent="0.25"/>
    <row r="420" s="173" customFormat="1" x14ac:dyDescent="0.25"/>
    <row r="421" s="173" customFormat="1" x14ac:dyDescent="0.25"/>
    <row r="422" s="173" customFormat="1" x14ac:dyDescent="0.25"/>
    <row r="423" s="173" customFormat="1" x14ac:dyDescent="0.25"/>
    <row r="424" s="173" customFormat="1" x14ac:dyDescent="0.25"/>
    <row r="425" s="173" customFormat="1" x14ac:dyDescent="0.25"/>
    <row r="426" s="173" customFormat="1" x14ac:dyDescent="0.25"/>
    <row r="427" s="173" customFormat="1" x14ac:dyDescent="0.25"/>
    <row r="428" s="173" customFormat="1" x14ac:dyDescent="0.25"/>
    <row r="429" s="173" customFormat="1" x14ac:dyDescent="0.25"/>
    <row r="430" s="173" customFormat="1" x14ac:dyDescent="0.25"/>
    <row r="431" s="173" customFormat="1" x14ac:dyDescent="0.25"/>
    <row r="432" s="173" customFormat="1" x14ac:dyDescent="0.25"/>
    <row r="433" s="173" customFormat="1" x14ac:dyDescent="0.25"/>
    <row r="434" s="173" customFormat="1" x14ac:dyDescent="0.25"/>
    <row r="435" s="173" customFormat="1" x14ac:dyDescent="0.25"/>
    <row r="436" s="173" customFormat="1" x14ac:dyDescent="0.25"/>
    <row r="437" s="173" customFormat="1" x14ac:dyDescent="0.25"/>
    <row r="438" s="173" customFormat="1" x14ac:dyDescent="0.25"/>
    <row r="439" s="173" customFormat="1" x14ac:dyDescent="0.25"/>
    <row r="440" s="173" customFormat="1" x14ac:dyDescent="0.25"/>
    <row r="441" s="173" customFormat="1" x14ac:dyDescent="0.25"/>
    <row r="442" s="173" customFormat="1" x14ac:dyDescent="0.25"/>
    <row r="443" s="173" customFormat="1" x14ac:dyDescent="0.25"/>
    <row r="444" s="173" customFormat="1" x14ac:dyDescent="0.25"/>
    <row r="445" s="173" customFormat="1" x14ac:dyDescent="0.25"/>
    <row r="446" s="173" customFormat="1" x14ac:dyDescent="0.25"/>
    <row r="447" s="173" customFormat="1" x14ac:dyDescent="0.25"/>
    <row r="448" s="173" customFormat="1" x14ac:dyDescent="0.25"/>
    <row r="449" s="173" customFormat="1" x14ac:dyDescent="0.25"/>
    <row r="450" s="173" customFormat="1" x14ac:dyDescent="0.25"/>
    <row r="451" s="173" customFormat="1" x14ac:dyDescent="0.25"/>
    <row r="452" s="173" customFormat="1" x14ac:dyDescent="0.25"/>
    <row r="453" s="173" customFormat="1" x14ac:dyDescent="0.25"/>
    <row r="454" s="173" customFormat="1" x14ac:dyDescent="0.25"/>
    <row r="455" s="173" customFormat="1" x14ac:dyDescent="0.25"/>
    <row r="456" s="173" customFormat="1" x14ac:dyDescent="0.25"/>
    <row r="457" s="173" customFormat="1" x14ac:dyDescent="0.25"/>
    <row r="458" s="173" customFormat="1" x14ac:dyDescent="0.25"/>
    <row r="459" s="173" customFormat="1" x14ac:dyDescent="0.25"/>
    <row r="460" s="173" customFormat="1" x14ac:dyDescent="0.25"/>
    <row r="461" s="173" customFormat="1" x14ac:dyDescent="0.25"/>
    <row r="462" s="173" customFormat="1" x14ac:dyDescent="0.25"/>
    <row r="463" s="173" customFormat="1" x14ac:dyDescent="0.25"/>
    <row r="464" s="173" customFormat="1" x14ac:dyDescent="0.25"/>
    <row r="465" s="173" customFormat="1" x14ac:dyDescent="0.25"/>
    <row r="466" s="173" customFormat="1" x14ac:dyDescent="0.25"/>
    <row r="467" s="173" customFormat="1" x14ac:dyDescent="0.25"/>
    <row r="468" s="173" customFormat="1" x14ac:dyDescent="0.25"/>
    <row r="469" s="173" customFormat="1" x14ac:dyDescent="0.25"/>
    <row r="470" s="173" customFormat="1" x14ac:dyDescent="0.25"/>
    <row r="471" s="173" customFormat="1" x14ac:dyDescent="0.25"/>
    <row r="472" s="173" customFormat="1" x14ac:dyDescent="0.25"/>
    <row r="473" s="173" customFormat="1" x14ac:dyDescent="0.25"/>
    <row r="474" s="173" customFormat="1" x14ac:dyDescent="0.25"/>
    <row r="475" s="173" customFormat="1" x14ac:dyDescent="0.25"/>
    <row r="476" s="173" customFormat="1" x14ac:dyDescent="0.25"/>
    <row r="477" s="173" customFormat="1" x14ac:dyDescent="0.25"/>
    <row r="478" s="173" customFormat="1" x14ac:dyDescent="0.25"/>
    <row r="479" s="173" customFormat="1" x14ac:dyDescent="0.25"/>
    <row r="480" s="173" customFormat="1" x14ac:dyDescent="0.25"/>
    <row r="481" s="173" customFormat="1" x14ac:dyDescent="0.25"/>
    <row r="482" s="173" customFormat="1" x14ac:dyDescent="0.25"/>
    <row r="483" s="173" customFormat="1" x14ac:dyDescent="0.25"/>
    <row r="484" s="173" customFormat="1" x14ac:dyDescent="0.25"/>
    <row r="485" s="173" customFormat="1" x14ac:dyDescent="0.25"/>
    <row r="486" s="173" customFormat="1" x14ac:dyDescent="0.25"/>
    <row r="487" s="173" customFormat="1" x14ac:dyDescent="0.25"/>
    <row r="488" s="173" customFormat="1" x14ac:dyDescent="0.25"/>
    <row r="489" s="173" customFormat="1" x14ac:dyDescent="0.25"/>
    <row r="490" s="173" customFormat="1" x14ac:dyDescent="0.25"/>
    <row r="491" s="173" customFormat="1" x14ac:dyDescent="0.25"/>
    <row r="492" s="173" customFormat="1" x14ac:dyDescent="0.25"/>
    <row r="493" s="173" customFormat="1" x14ac:dyDescent="0.25"/>
    <row r="494" s="173" customFormat="1" x14ac:dyDescent="0.25"/>
    <row r="495" s="173" customFormat="1" x14ac:dyDescent="0.25"/>
    <row r="496" s="173" customFormat="1" x14ac:dyDescent="0.25"/>
    <row r="497" s="173" customFormat="1" x14ac:dyDescent="0.25"/>
    <row r="498" s="173" customFormat="1" x14ac:dyDescent="0.25"/>
    <row r="499" s="173" customFormat="1" x14ac:dyDescent="0.25"/>
    <row r="500" s="173" customFormat="1" x14ac:dyDescent="0.25"/>
    <row r="501" s="173" customFormat="1" x14ac:dyDescent="0.25"/>
    <row r="502" s="173" customFormat="1" x14ac:dyDescent="0.25"/>
    <row r="503" s="173" customFormat="1" x14ac:dyDescent="0.25"/>
    <row r="504" s="173" customFormat="1" x14ac:dyDescent="0.25"/>
    <row r="505" s="173" customFormat="1" x14ac:dyDescent="0.25"/>
    <row r="506" s="173" customFormat="1" x14ac:dyDescent="0.25"/>
    <row r="507" s="173" customFormat="1" x14ac:dyDescent="0.25"/>
    <row r="508" s="173" customFormat="1" x14ac:dyDescent="0.25"/>
    <row r="509" s="173" customFormat="1" x14ac:dyDescent="0.25"/>
    <row r="510" s="173" customFormat="1" x14ac:dyDescent="0.25"/>
    <row r="511" s="173" customFormat="1" x14ac:dyDescent="0.25"/>
    <row r="512" s="173" customFormat="1" x14ac:dyDescent="0.25"/>
    <row r="513" s="173" customFormat="1" x14ac:dyDescent="0.25"/>
    <row r="514" s="173" customFormat="1" x14ac:dyDescent="0.25"/>
    <row r="515" s="173" customFormat="1" x14ac:dyDescent="0.25"/>
    <row r="516" s="173" customFormat="1" x14ac:dyDescent="0.25"/>
    <row r="517" s="173" customFormat="1" x14ac:dyDescent="0.25"/>
    <row r="518" s="173" customFormat="1" x14ac:dyDescent="0.25"/>
    <row r="519" s="173" customFormat="1" x14ac:dyDescent="0.25"/>
    <row r="520" s="173" customFormat="1" x14ac:dyDescent="0.25"/>
    <row r="521" s="173" customFormat="1" x14ac:dyDescent="0.25"/>
    <row r="522" s="173" customFormat="1" x14ac:dyDescent="0.25"/>
    <row r="523" s="173" customFormat="1" x14ac:dyDescent="0.25"/>
    <row r="524" s="173" customFormat="1" x14ac:dyDescent="0.25"/>
    <row r="525" s="173" customFormat="1" x14ac:dyDescent="0.25"/>
    <row r="526" s="173" customFormat="1" x14ac:dyDescent="0.25"/>
    <row r="527" s="173" customFormat="1" x14ac:dyDescent="0.25"/>
    <row r="528" s="173" customFormat="1" x14ac:dyDescent="0.25"/>
    <row r="529" s="173" customFormat="1" x14ac:dyDescent="0.25"/>
    <row r="530" s="173" customFormat="1" x14ac:dyDescent="0.25"/>
    <row r="531" s="173" customFormat="1" x14ac:dyDescent="0.25"/>
    <row r="532" s="173" customFormat="1" x14ac:dyDescent="0.25"/>
    <row r="533" s="173" customFormat="1" x14ac:dyDescent="0.25"/>
    <row r="534" s="173" customFormat="1" x14ac:dyDescent="0.25"/>
    <row r="535" s="173" customFormat="1" x14ac:dyDescent="0.25"/>
    <row r="536" s="173" customFormat="1" x14ac:dyDescent="0.25"/>
    <row r="537" s="173" customFormat="1" x14ac:dyDescent="0.25"/>
    <row r="538" s="173" customFormat="1" x14ac:dyDescent="0.25"/>
    <row r="539" s="173" customFormat="1" x14ac:dyDescent="0.25"/>
    <row r="540" s="173" customFormat="1" x14ac:dyDescent="0.25"/>
    <row r="541" s="173" customFormat="1" x14ac:dyDescent="0.25"/>
    <row r="542" s="173" customFormat="1" x14ac:dyDescent="0.25"/>
    <row r="543" s="173" customFormat="1" x14ac:dyDescent="0.25"/>
    <row r="544" s="173" customFormat="1" x14ac:dyDescent="0.25"/>
    <row r="545" s="173" customFormat="1" x14ac:dyDescent="0.25"/>
    <row r="546" s="173" customFormat="1" x14ac:dyDescent="0.25"/>
    <row r="547" s="173" customFormat="1" x14ac:dyDescent="0.25"/>
    <row r="548" s="173" customFormat="1" x14ac:dyDescent="0.25"/>
    <row r="549" s="173" customFormat="1" x14ac:dyDescent="0.25"/>
    <row r="550" s="173" customFormat="1" x14ac:dyDescent="0.25"/>
    <row r="551" s="173" customFormat="1" x14ac:dyDescent="0.25"/>
    <row r="552" s="173" customFormat="1" x14ac:dyDescent="0.25"/>
    <row r="553" s="173" customFormat="1" x14ac:dyDescent="0.25"/>
    <row r="554" s="173" customFormat="1" x14ac:dyDescent="0.25"/>
    <row r="555" s="173" customFormat="1" x14ac:dyDescent="0.25"/>
    <row r="556" s="173" customFormat="1" x14ac:dyDescent="0.25"/>
    <row r="557" s="173" customFormat="1" x14ac:dyDescent="0.25"/>
    <row r="558" s="173" customFormat="1" x14ac:dyDescent="0.25"/>
    <row r="559" s="173" customFormat="1" x14ac:dyDescent="0.25"/>
    <row r="560" s="173" customFormat="1" x14ac:dyDescent="0.25"/>
    <row r="561" s="173" customFormat="1" x14ac:dyDescent="0.25"/>
    <row r="562" s="173" customFormat="1" x14ac:dyDescent="0.25"/>
    <row r="563" s="173" customFormat="1" x14ac:dyDescent="0.25"/>
    <row r="564" s="173" customFormat="1" x14ac:dyDescent="0.25"/>
    <row r="565" s="173" customFormat="1" x14ac:dyDescent="0.25"/>
    <row r="566" s="173" customFormat="1" x14ac:dyDescent="0.25"/>
    <row r="567" s="173" customFormat="1" x14ac:dyDescent="0.25"/>
    <row r="568" s="173" customFormat="1" x14ac:dyDescent="0.25"/>
    <row r="569" s="173" customFormat="1" x14ac:dyDescent="0.25"/>
    <row r="570" s="173" customFormat="1" x14ac:dyDescent="0.25"/>
    <row r="571" s="173" customFormat="1" x14ac:dyDescent="0.25"/>
    <row r="572" s="173" customFormat="1" x14ac:dyDescent="0.25"/>
    <row r="573" s="173" customFormat="1" x14ac:dyDescent="0.25"/>
    <row r="574" s="173" customFormat="1" x14ac:dyDescent="0.25"/>
    <row r="575" s="173" customFormat="1" x14ac:dyDescent="0.25"/>
    <row r="576" s="173" customFormat="1" x14ac:dyDescent="0.25"/>
    <row r="577" s="173" customFormat="1" x14ac:dyDescent="0.25"/>
    <row r="578" s="173" customFormat="1" x14ac:dyDescent="0.25"/>
    <row r="579" s="173" customFormat="1" x14ac:dyDescent="0.25"/>
    <row r="580" s="173" customFormat="1" x14ac:dyDescent="0.25"/>
    <row r="581" s="173" customFormat="1" x14ac:dyDescent="0.25"/>
    <row r="582" s="173" customFormat="1" x14ac:dyDescent="0.25"/>
    <row r="583" s="173" customFormat="1" x14ac:dyDescent="0.25"/>
    <row r="584" s="173" customFormat="1" x14ac:dyDescent="0.25"/>
    <row r="585" s="173" customFormat="1" x14ac:dyDescent="0.25"/>
    <row r="586" s="173" customFormat="1" x14ac:dyDescent="0.25"/>
    <row r="587" s="173" customFormat="1" x14ac:dyDescent="0.25"/>
    <row r="588" s="173" customFormat="1" x14ac:dyDescent="0.25"/>
    <row r="589" s="173" customFormat="1" x14ac:dyDescent="0.25"/>
    <row r="590" s="173" customFormat="1" x14ac:dyDescent="0.25"/>
    <row r="591" s="173" customFormat="1" x14ac:dyDescent="0.25"/>
    <row r="592" s="173" customFormat="1" x14ac:dyDescent="0.25"/>
    <row r="593" s="173" customFormat="1" x14ac:dyDescent="0.25"/>
    <row r="594" s="173" customFormat="1" x14ac:dyDescent="0.25"/>
    <row r="595" s="173" customFormat="1" x14ac:dyDescent="0.25"/>
    <row r="596" s="173" customFormat="1" x14ac:dyDescent="0.25"/>
    <row r="597" s="173" customFormat="1" x14ac:dyDescent="0.25"/>
    <row r="598" s="173" customFormat="1" x14ac:dyDescent="0.25"/>
    <row r="599" s="173" customFormat="1" x14ac:dyDescent="0.25"/>
    <row r="600" s="173" customFormat="1" x14ac:dyDescent="0.25"/>
    <row r="601" s="173" customFormat="1" x14ac:dyDescent="0.25"/>
    <row r="602" s="173" customFormat="1" x14ac:dyDescent="0.25"/>
    <row r="603" s="173" customFormat="1" x14ac:dyDescent="0.25"/>
    <row r="604" s="173" customFormat="1" x14ac:dyDescent="0.25"/>
    <row r="605" s="173" customFormat="1" x14ac:dyDescent="0.25"/>
    <row r="606" s="173" customFormat="1" x14ac:dyDescent="0.25"/>
    <row r="607" s="173" customFormat="1" x14ac:dyDescent="0.25"/>
    <row r="608" s="173" customFormat="1" x14ac:dyDescent="0.25"/>
    <row r="609" s="173" customFormat="1" x14ac:dyDescent="0.25"/>
    <row r="610" s="173" customFormat="1" x14ac:dyDescent="0.25"/>
    <row r="611" s="173" customFormat="1" x14ac:dyDescent="0.25"/>
    <row r="612" s="173" customFormat="1" x14ac:dyDescent="0.25"/>
    <row r="613" s="173" customFormat="1" x14ac:dyDescent="0.25"/>
    <row r="614" s="173" customFormat="1" x14ac:dyDescent="0.25"/>
    <row r="615" s="173" customFormat="1" x14ac:dyDescent="0.25"/>
    <row r="616" s="173" customFormat="1" x14ac:dyDescent="0.25"/>
    <row r="617" s="173" customFormat="1" x14ac:dyDescent="0.25"/>
    <row r="618" s="173" customFormat="1" x14ac:dyDescent="0.25"/>
    <row r="619" s="173" customFormat="1" x14ac:dyDescent="0.25"/>
    <row r="620" s="173" customFormat="1" x14ac:dyDescent="0.25"/>
    <row r="621" s="173" customFormat="1" x14ac:dyDescent="0.25"/>
    <row r="622" s="173" customFormat="1" x14ac:dyDescent="0.25"/>
    <row r="623" s="173" customFormat="1" x14ac:dyDescent="0.25"/>
    <row r="624" s="173" customFormat="1" x14ac:dyDescent="0.25"/>
    <row r="625" s="173" customFormat="1" x14ac:dyDescent="0.25"/>
    <row r="626" s="173" customFormat="1" x14ac:dyDescent="0.25"/>
    <row r="627" s="173" customFormat="1" x14ac:dyDescent="0.25"/>
    <row r="628" s="173" customFormat="1" x14ac:dyDescent="0.25"/>
    <row r="629" s="173" customFormat="1" x14ac:dyDescent="0.25"/>
    <row r="630" s="173" customFormat="1" x14ac:dyDescent="0.25"/>
    <row r="631" s="173" customFormat="1" x14ac:dyDescent="0.25"/>
    <row r="632" s="173" customFormat="1" x14ac:dyDescent="0.25"/>
    <row r="633" s="173" customFormat="1" x14ac:dyDescent="0.25"/>
    <row r="634" s="173" customFormat="1" x14ac:dyDescent="0.25"/>
    <row r="635" s="173" customFormat="1" x14ac:dyDescent="0.25"/>
    <row r="636" s="173" customFormat="1" x14ac:dyDescent="0.25"/>
    <row r="637" s="173" customFormat="1" x14ac:dyDescent="0.25"/>
    <row r="638" s="173" customFormat="1" x14ac:dyDescent="0.25"/>
    <row r="639" s="173" customFormat="1" x14ac:dyDescent="0.25"/>
    <row r="640" s="173" customFormat="1" x14ac:dyDescent="0.25"/>
    <row r="641" s="173" customFormat="1" x14ac:dyDescent="0.25"/>
    <row r="642" s="173" customFormat="1" x14ac:dyDescent="0.25"/>
    <row r="643" s="173" customFormat="1" x14ac:dyDescent="0.25"/>
    <row r="644" s="173" customFormat="1" x14ac:dyDescent="0.25"/>
    <row r="645" s="173" customFormat="1" x14ac:dyDescent="0.25"/>
    <row r="646" s="173" customFormat="1" x14ac:dyDescent="0.25"/>
    <row r="647" s="173" customFormat="1" x14ac:dyDescent="0.25"/>
    <row r="648" s="173" customFormat="1" x14ac:dyDescent="0.25"/>
    <row r="649" s="173" customFormat="1" x14ac:dyDescent="0.25"/>
    <row r="650" s="173" customFormat="1" x14ac:dyDescent="0.25"/>
    <row r="651" s="173" customFormat="1" x14ac:dyDescent="0.25"/>
    <row r="652" s="173" customFormat="1" x14ac:dyDescent="0.25"/>
    <row r="653" s="173" customFormat="1" x14ac:dyDescent="0.25"/>
    <row r="654" s="173" customFormat="1" x14ac:dyDescent="0.25"/>
    <row r="655" s="173" customFormat="1" x14ac:dyDescent="0.25"/>
    <row r="656" s="173" customFormat="1" x14ac:dyDescent="0.25"/>
    <row r="657" s="173" customFormat="1" x14ac:dyDescent="0.25"/>
    <row r="658" s="173" customFormat="1" x14ac:dyDescent="0.25"/>
    <row r="659" s="173" customFormat="1" x14ac:dyDescent="0.25"/>
    <row r="660" s="173" customFormat="1" x14ac:dyDescent="0.25"/>
    <row r="661" s="173" customFormat="1" x14ac:dyDescent="0.25"/>
    <row r="662" s="173" customFormat="1" x14ac:dyDescent="0.25"/>
    <row r="663" s="173" customFormat="1" x14ac:dyDescent="0.25"/>
    <row r="664" s="173" customFormat="1" x14ac:dyDescent="0.25"/>
    <row r="665" s="173" customFormat="1" x14ac:dyDescent="0.25"/>
    <row r="666" s="173" customFormat="1" x14ac:dyDescent="0.25"/>
    <row r="667" s="173" customFormat="1" x14ac:dyDescent="0.25"/>
    <row r="668" s="173" customFormat="1" x14ac:dyDescent="0.25"/>
    <row r="669" s="173" customFormat="1" x14ac:dyDescent="0.25"/>
    <row r="670" s="173" customFormat="1" x14ac:dyDescent="0.25"/>
    <row r="671" s="173" customFormat="1" x14ac:dyDescent="0.25"/>
    <row r="672" s="173" customFormat="1" x14ac:dyDescent="0.25"/>
    <row r="673" s="173" customFormat="1" x14ac:dyDescent="0.25"/>
    <row r="674" s="173" customFormat="1" x14ac:dyDescent="0.25"/>
    <row r="675" s="173" customFormat="1" x14ac:dyDescent="0.25"/>
    <row r="676" s="173" customFormat="1" x14ac:dyDescent="0.25"/>
    <row r="677" s="173" customFormat="1" x14ac:dyDescent="0.25"/>
    <row r="678" s="173" customFormat="1" x14ac:dyDescent="0.25"/>
    <row r="679" s="173" customFormat="1" x14ac:dyDescent="0.25"/>
    <row r="680" s="173" customFormat="1" x14ac:dyDescent="0.25"/>
    <row r="681" s="173" customFormat="1" x14ac:dyDescent="0.25"/>
    <row r="682" s="173" customFormat="1" x14ac:dyDescent="0.25"/>
    <row r="683" s="173" customFormat="1" x14ac:dyDescent="0.25"/>
    <row r="684" s="173" customFormat="1" x14ac:dyDescent="0.25"/>
    <row r="685" s="173" customFormat="1" x14ac:dyDescent="0.25"/>
    <row r="686" s="173" customFormat="1" x14ac:dyDescent="0.25"/>
    <row r="687" s="173" customFormat="1" x14ac:dyDescent="0.25"/>
    <row r="688" s="173" customFormat="1" x14ac:dyDescent="0.25"/>
    <row r="689" s="173" customFormat="1" x14ac:dyDescent="0.25"/>
    <row r="690" s="173" customFormat="1" x14ac:dyDescent="0.25"/>
    <row r="691" s="173" customFormat="1" x14ac:dyDescent="0.25"/>
    <row r="692" s="173" customFormat="1" x14ac:dyDescent="0.25"/>
    <row r="693" s="173" customFormat="1" x14ac:dyDescent="0.25"/>
    <row r="694" s="173" customFormat="1" x14ac:dyDescent="0.25"/>
    <row r="695" s="173" customFormat="1" x14ac:dyDescent="0.25"/>
    <row r="696" s="173" customFormat="1" x14ac:dyDescent="0.25"/>
    <row r="697" s="173" customFormat="1" x14ac:dyDescent="0.25"/>
    <row r="698" s="173" customFormat="1" x14ac:dyDescent="0.25"/>
    <row r="699" s="173" customFormat="1" x14ac:dyDescent="0.25"/>
    <row r="700" s="173" customFormat="1" x14ac:dyDescent="0.25"/>
    <row r="701" s="173" customFormat="1" x14ac:dyDescent="0.25"/>
    <row r="702" s="173" customFormat="1" x14ac:dyDescent="0.25"/>
    <row r="703" s="173" customFormat="1" x14ac:dyDescent="0.25"/>
    <row r="704" s="173" customFormat="1" x14ac:dyDescent="0.25"/>
    <row r="705" s="173" customFormat="1" x14ac:dyDescent="0.25"/>
    <row r="706" s="173" customFormat="1" x14ac:dyDescent="0.25"/>
    <row r="707" s="173" customFormat="1" x14ac:dyDescent="0.25"/>
    <row r="708" s="173" customFormat="1" x14ac:dyDescent="0.25"/>
    <row r="709" s="173" customFormat="1" x14ac:dyDescent="0.25"/>
    <row r="710" s="173" customFormat="1" x14ac:dyDescent="0.25"/>
    <row r="711" s="173" customFormat="1" x14ac:dyDescent="0.25"/>
    <row r="712" s="173" customFormat="1" x14ac:dyDescent="0.25"/>
    <row r="713" s="173" customFormat="1" x14ac:dyDescent="0.25"/>
    <row r="714" s="173" customFormat="1" x14ac:dyDescent="0.25"/>
    <row r="715" s="173" customFormat="1" x14ac:dyDescent="0.25"/>
    <row r="716" s="173" customFormat="1" x14ac:dyDescent="0.25"/>
    <row r="717" s="173" customFormat="1" x14ac:dyDescent="0.25"/>
    <row r="718" s="173" customFormat="1" x14ac:dyDescent="0.25"/>
    <row r="719" s="173" customFormat="1" x14ac:dyDescent="0.25"/>
    <row r="720" s="173" customFormat="1" x14ac:dyDescent="0.25"/>
    <row r="721" s="173" customFormat="1" x14ac:dyDescent="0.25"/>
    <row r="722" s="173" customFormat="1" x14ac:dyDescent="0.25"/>
    <row r="723" s="173" customFormat="1" x14ac:dyDescent="0.25"/>
    <row r="724" s="173" customFormat="1" x14ac:dyDescent="0.25"/>
    <row r="725" s="173" customFormat="1" x14ac:dyDescent="0.25"/>
    <row r="726" s="173" customFormat="1" x14ac:dyDescent="0.25"/>
    <row r="727" s="173" customFormat="1" x14ac:dyDescent="0.25"/>
    <row r="728" s="173" customFormat="1" x14ac:dyDescent="0.25"/>
    <row r="729" s="173" customFormat="1" x14ac:dyDescent="0.25"/>
    <row r="730" s="173" customFormat="1" x14ac:dyDescent="0.25"/>
    <row r="731" s="173" customFormat="1" x14ac:dyDescent="0.25"/>
    <row r="732" s="173" customFormat="1" x14ac:dyDescent="0.25"/>
    <row r="733" s="173" customFormat="1" x14ac:dyDescent="0.25"/>
    <row r="734" s="173" customFormat="1" x14ac:dyDescent="0.25"/>
    <row r="735" s="173" customFormat="1" x14ac:dyDescent="0.25"/>
  </sheetData>
  <mergeCells count="1">
    <mergeCell ref="B2:D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D2F30-EC0F-4803-9BBB-1F56F8CF5C72}">
  <sheetPr>
    <tabColor theme="6" tint="-0.249977111117893"/>
  </sheetPr>
  <dimension ref="A1:IX260"/>
  <sheetViews>
    <sheetView topLeftCell="A43" zoomScale="67" zoomScaleNormal="67" workbookViewId="0">
      <selection activeCell="D62" sqref="D62"/>
    </sheetView>
  </sheetViews>
  <sheetFormatPr baseColWidth="10" defaultRowHeight="15" x14ac:dyDescent="0.25"/>
  <cols>
    <col min="2" max="2" width="40.42578125" customWidth="1"/>
    <col min="3" max="3" width="74.85546875" hidden="1" customWidth="1"/>
    <col min="4" max="4" width="147.85546875" customWidth="1"/>
    <col min="5" max="5" width="26.140625" style="185" customWidth="1"/>
    <col min="11" max="258" width="11.42578125" style="7"/>
  </cols>
  <sheetData>
    <row r="1" spans="1:10" s="7" customFormat="1" x14ac:dyDescent="0.25">
      <c r="E1" s="193"/>
    </row>
    <row r="2" spans="1:10" ht="33.75" x14ac:dyDescent="0.25">
      <c r="A2" s="7"/>
      <c r="B2" s="408" t="s">
        <v>119</v>
      </c>
      <c r="C2" s="408"/>
      <c r="D2" s="408"/>
      <c r="E2" s="408"/>
      <c r="F2" s="7"/>
      <c r="G2" s="7"/>
      <c r="H2" s="7"/>
      <c r="I2" s="7"/>
      <c r="J2" s="7"/>
    </row>
    <row r="3" spans="1:10" x14ac:dyDescent="0.25">
      <c r="A3" s="7"/>
      <c r="B3" s="162"/>
      <c r="C3" s="162"/>
      <c r="D3" s="162"/>
      <c r="E3" s="193"/>
      <c r="F3" s="7"/>
      <c r="G3" s="7"/>
      <c r="H3" s="7"/>
      <c r="I3" s="7"/>
      <c r="J3" s="7"/>
    </row>
    <row r="4" spans="1:10" ht="60" x14ac:dyDescent="0.25">
      <c r="A4" s="7"/>
      <c r="B4" s="25"/>
      <c r="C4" s="163" t="s">
        <v>120</v>
      </c>
      <c r="D4" s="163" t="s">
        <v>121</v>
      </c>
      <c r="E4" s="193"/>
      <c r="F4" s="7"/>
      <c r="G4" s="7"/>
      <c r="H4" s="7"/>
      <c r="I4" s="7"/>
      <c r="J4" s="7"/>
    </row>
    <row r="5" spans="1:10" ht="76.5" customHeight="1" x14ac:dyDescent="0.25">
      <c r="A5" s="26" t="s">
        <v>122</v>
      </c>
      <c r="B5" s="164" t="s">
        <v>392</v>
      </c>
      <c r="C5" s="165" t="s">
        <v>123</v>
      </c>
      <c r="D5" s="166" t="s">
        <v>47</v>
      </c>
      <c r="E5" s="194">
        <v>0.2</v>
      </c>
      <c r="F5" s="7"/>
      <c r="G5" s="7"/>
      <c r="H5" s="7"/>
      <c r="I5" s="7"/>
      <c r="J5" s="7"/>
    </row>
    <row r="6" spans="1:10" ht="99" x14ac:dyDescent="0.25">
      <c r="A6" s="26" t="s">
        <v>124</v>
      </c>
      <c r="B6" s="167" t="s">
        <v>124</v>
      </c>
      <c r="C6" s="168" t="s">
        <v>125</v>
      </c>
      <c r="D6" s="169" t="s">
        <v>48</v>
      </c>
      <c r="E6" s="194">
        <v>0.4</v>
      </c>
      <c r="F6" s="7"/>
      <c r="G6" s="7"/>
      <c r="H6" s="7"/>
      <c r="I6" s="7"/>
      <c r="J6" s="7"/>
    </row>
    <row r="7" spans="1:10" ht="66" x14ac:dyDescent="0.25">
      <c r="A7" s="26" t="s">
        <v>127</v>
      </c>
      <c r="B7" s="170" t="s">
        <v>393</v>
      </c>
      <c r="C7" s="168" t="s">
        <v>128</v>
      </c>
      <c r="D7" s="169" t="s">
        <v>129</v>
      </c>
      <c r="E7" s="194">
        <v>0.6</v>
      </c>
      <c r="F7" s="7"/>
      <c r="G7" s="7"/>
      <c r="H7" s="7"/>
      <c r="I7" s="7"/>
      <c r="J7" s="7"/>
    </row>
    <row r="8" spans="1:10" ht="66" x14ac:dyDescent="0.25">
      <c r="A8" s="26" t="s">
        <v>130</v>
      </c>
      <c r="B8" s="171" t="s">
        <v>394</v>
      </c>
      <c r="C8" s="168" t="s">
        <v>131</v>
      </c>
      <c r="D8" s="169" t="s">
        <v>444</v>
      </c>
      <c r="E8" s="194">
        <v>0.8</v>
      </c>
      <c r="F8" s="7"/>
      <c r="G8" s="7"/>
      <c r="H8" s="7"/>
      <c r="I8" s="7"/>
      <c r="J8" s="7"/>
    </row>
    <row r="9" spans="1:10" ht="66" x14ac:dyDescent="0.25">
      <c r="A9" s="26" t="s">
        <v>132</v>
      </c>
      <c r="B9" s="172" t="s">
        <v>395</v>
      </c>
      <c r="C9" s="168" t="s">
        <v>133</v>
      </c>
      <c r="D9" s="169" t="s">
        <v>50</v>
      </c>
      <c r="E9" s="194">
        <v>1</v>
      </c>
      <c r="F9" s="7"/>
      <c r="G9" s="7"/>
      <c r="H9" s="7"/>
      <c r="I9" s="7"/>
      <c r="J9" s="7"/>
    </row>
    <row r="10" spans="1:10" ht="20.25" x14ac:dyDescent="0.25">
      <c r="A10" s="26"/>
      <c r="B10" s="26"/>
      <c r="C10" s="27"/>
      <c r="D10" s="27"/>
      <c r="E10" s="193"/>
      <c r="F10" s="7"/>
      <c r="G10" s="7"/>
      <c r="H10" s="7"/>
      <c r="I10" s="7"/>
      <c r="J10" s="7"/>
    </row>
    <row r="11" spans="1:10" ht="60" x14ac:dyDescent="0.25">
      <c r="A11" s="26"/>
      <c r="B11" s="25"/>
      <c r="C11" s="163" t="s">
        <v>120</v>
      </c>
      <c r="D11" s="163" t="s">
        <v>410</v>
      </c>
      <c r="E11" s="193"/>
      <c r="F11" s="7"/>
      <c r="G11" s="7"/>
      <c r="H11" s="7"/>
      <c r="I11" s="7"/>
      <c r="J11" s="7"/>
    </row>
    <row r="12" spans="1:10" ht="79.5" customHeight="1" x14ac:dyDescent="0.25">
      <c r="A12" s="26"/>
      <c r="B12" s="164" t="s">
        <v>392</v>
      </c>
      <c r="C12" s="165" t="s">
        <v>123</v>
      </c>
      <c r="D12" s="210" t="s">
        <v>416</v>
      </c>
      <c r="E12" s="194">
        <v>0.2</v>
      </c>
      <c r="F12" s="7"/>
      <c r="G12" s="7"/>
      <c r="H12" s="7"/>
      <c r="I12" s="7"/>
      <c r="J12" s="7"/>
    </row>
    <row r="13" spans="1:10" ht="33" x14ac:dyDescent="0.25">
      <c r="A13" s="26"/>
      <c r="B13" s="167" t="s">
        <v>124</v>
      </c>
      <c r="C13" s="168" t="s">
        <v>125</v>
      </c>
      <c r="D13" s="210" t="s">
        <v>417</v>
      </c>
      <c r="E13" s="194">
        <v>0.4</v>
      </c>
      <c r="F13" s="7"/>
      <c r="G13" s="7"/>
      <c r="H13" s="7"/>
      <c r="I13" s="7"/>
      <c r="J13" s="7"/>
    </row>
    <row r="14" spans="1:10" ht="33" x14ac:dyDescent="0.25">
      <c r="A14" s="26"/>
      <c r="B14" s="170" t="s">
        <v>393</v>
      </c>
      <c r="C14" s="168" t="s">
        <v>128</v>
      </c>
      <c r="D14" s="210" t="s">
        <v>418</v>
      </c>
      <c r="E14" s="194">
        <v>0.6</v>
      </c>
      <c r="F14" s="7"/>
      <c r="G14" s="7"/>
      <c r="H14" s="7"/>
      <c r="I14" s="7"/>
      <c r="J14" s="7"/>
    </row>
    <row r="15" spans="1:10" ht="33" x14ac:dyDescent="0.25">
      <c r="A15" s="26"/>
      <c r="B15" s="171" t="s">
        <v>394</v>
      </c>
      <c r="C15" s="168" t="s">
        <v>131</v>
      </c>
      <c r="D15" s="210" t="s">
        <v>419</v>
      </c>
      <c r="E15" s="194">
        <v>0.8</v>
      </c>
      <c r="F15" s="7"/>
      <c r="G15" s="7"/>
      <c r="H15" s="7"/>
      <c r="I15" s="7"/>
      <c r="J15" s="7"/>
    </row>
    <row r="16" spans="1:10" ht="46.5" customHeight="1" x14ac:dyDescent="0.25">
      <c r="A16" s="26"/>
      <c r="B16" s="172" t="s">
        <v>395</v>
      </c>
      <c r="C16" s="168" t="s">
        <v>133</v>
      </c>
      <c r="D16" s="210" t="s">
        <v>420</v>
      </c>
      <c r="E16" s="194">
        <v>1</v>
      </c>
      <c r="F16" s="7"/>
      <c r="G16" s="7"/>
      <c r="H16" s="7"/>
      <c r="I16" s="7"/>
      <c r="J16" s="7"/>
    </row>
    <row r="17" spans="1:10" ht="20.25" x14ac:dyDescent="0.25">
      <c r="A17" s="26"/>
      <c r="B17" s="26"/>
      <c r="C17" s="27"/>
      <c r="D17" s="27"/>
      <c r="E17" s="193"/>
      <c r="F17" s="7"/>
      <c r="G17" s="7"/>
      <c r="H17" s="7"/>
      <c r="I17" s="7"/>
      <c r="J17" s="7"/>
    </row>
    <row r="18" spans="1:10" ht="16.5" x14ac:dyDescent="0.25">
      <c r="A18" s="26"/>
      <c r="B18" s="28"/>
      <c r="C18" s="28"/>
      <c r="D18" s="28"/>
      <c r="E18" s="193"/>
      <c r="F18" s="7"/>
      <c r="G18" s="7"/>
      <c r="H18" s="7"/>
      <c r="I18" s="7"/>
      <c r="J18" s="7"/>
    </row>
    <row r="19" spans="1:10" ht="60" x14ac:dyDescent="0.25">
      <c r="A19" s="26"/>
      <c r="B19" s="25"/>
      <c r="C19" s="163" t="s">
        <v>120</v>
      </c>
      <c r="D19" s="163" t="s">
        <v>433</v>
      </c>
      <c r="E19" s="193"/>
      <c r="F19" s="7"/>
      <c r="G19" s="7"/>
      <c r="H19" s="7"/>
      <c r="I19" s="7"/>
      <c r="J19" s="7"/>
    </row>
    <row r="20" spans="1:10" ht="57.75" customHeight="1" x14ac:dyDescent="0.25">
      <c r="A20" s="26"/>
      <c r="B20" s="164" t="s">
        <v>392</v>
      </c>
      <c r="C20" s="165" t="s">
        <v>123</v>
      </c>
      <c r="D20" s="210" t="s">
        <v>411</v>
      </c>
      <c r="E20" s="194">
        <v>0.2</v>
      </c>
      <c r="F20" s="7"/>
      <c r="G20" s="7"/>
      <c r="H20" s="7"/>
      <c r="I20" s="7"/>
      <c r="J20" s="7"/>
    </row>
    <row r="21" spans="1:10" ht="54" customHeight="1" x14ac:dyDescent="0.25">
      <c r="A21" s="26"/>
      <c r="B21" s="167" t="s">
        <v>124</v>
      </c>
      <c r="C21" s="168" t="s">
        <v>125</v>
      </c>
      <c r="D21" s="210" t="s">
        <v>412</v>
      </c>
      <c r="E21" s="194">
        <v>0.4</v>
      </c>
      <c r="F21" s="7"/>
      <c r="G21" s="7"/>
      <c r="H21" s="7"/>
      <c r="I21" s="7"/>
      <c r="J21" s="7"/>
    </row>
    <row r="22" spans="1:10" ht="64.5" customHeight="1" x14ac:dyDescent="0.25">
      <c r="A22" s="26"/>
      <c r="B22" s="170" t="s">
        <v>393</v>
      </c>
      <c r="C22" s="168" t="s">
        <v>128</v>
      </c>
      <c r="D22" s="210" t="s">
        <v>413</v>
      </c>
      <c r="E22" s="194">
        <v>0.6</v>
      </c>
      <c r="F22" s="7"/>
      <c r="G22" s="7"/>
      <c r="H22" s="7"/>
      <c r="I22" s="7"/>
      <c r="J22" s="7"/>
    </row>
    <row r="23" spans="1:10" ht="51.75" customHeight="1" x14ac:dyDescent="0.25">
      <c r="A23" s="26"/>
      <c r="B23" s="171" t="s">
        <v>394</v>
      </c>
      <c r="C23" s="168" t="s">
        <v>131</v>
      </c>
      <c r="D23" s="210" t="s">
        <v>414</v>
      </c>
      <c r="E23" s="194">
        <v>0.8</v>
      </c>
      <c r="F23" s="7"/>
      <c r="G23" s="7"/>
      <c r="H23" s="7"/>
      <c r="I23" s="7"/>
      <c r="J23" s="7"/>
    </row>
    <row r="24" spans="1:10" ht="51.75" customHeight="1" x14ac:dyDescent="0.25">
      <c r="A24" s="26"/>
      <c r="B24" s="172" t="s">
        <v>395</v>
      </c>
      <c r="C24" s="168" t="s">
        <v>133</v>
      </c>
      <c r="D24" s="210" t="s">
        <v>415</v>
      </c>
      <c r="E24" s="194">
        <v>1</v>
      </c>
      <c r="F24" s="7"/>
      <c r="G24" s="7"/>
      <c r="H24" s="7"/>
      <c r="I24" s="7"/>
      <c r="J24" s="7"/>
    </row>
    <row r="25" spans="1:10" ht="16.5" x14ac:dyDescent="0.25">
      <c r="A25" s="26"/>
      <c r="B25" s="28"/>
      <c r="C25" s="28"/>
      <c r="D25" s="28"/>
      <c r="E25" s="193"/>
      <c r="F25" s="7"/>
      <c r="G25" s="7"/>
      <c r="H25" s="7"/>
      <c r="I25" s="7"/>
      <c r="J25" s="7"/>
    </row>
    <row r="26" spans="1:10" ht="16.5" x14ac:dyDescent="0.25">
      <c r="A26" s="26"/>
      <c r="B26" s="28"/>
      <c r="C26" s="28"/>
      <c r="D26" s="28"/>
      <c r="E26" s="193"/>
      <c r="F26" s="7"/>
      <c r="G26" s="7"/>
      <c r="H26" s="7"/>
      <c r="I26" s="7"/>
      <c r="J26" s="7"/>
    </row>
    <row r="27" spans="1:10" ht="16.5" x14ac:dyDescent="0.25">
      <c r="A27" s="26"/>
      <c r="B27" s="28"/>
      <c r="C27" s="28"/>
      <c r="D27" s="28"/>
      <c r="E27" s="193"/>
      <c r="F27" s="7"/>
      <c r="G27" s="7"/>
      <c r="H27" s="7"/>
      <c r="I27" s="7"/>
      <c r="J27" s="7"/>
    </row>
    <row r="28" spans="1:10" ht="16.5" x14ac:dyDescent="0.25">
      <c r="A28" s="26"/>
      <c r="B28" s="28"/>
      <c r="C28" s="28"/>
      <c r="D28" s="28"/>
      <c r="E28" s="193"/>
      <c r="F28" s="7"/>
      <c r="G28" s="7"/>
      <c r="H28" s="7"/>
      <c r="I28" s="7"/>
      <c r="J28" s="7"/>
    </row>
    <row r="29" spans="1:10" ht="60" x14ac:dyDescent="0.25">
      <c r="A29" s="26"/>
      <c r="B29" s="25"/>
      <c r="C29" s="163" t="s">
        <v>120</v>
      </c>
      <c r="D29" s="163" t="s">
        <v>421</v>
      </c>
      <c r="E29" s="193"/>
      <c r="F29" s="7"/>
      <c r="G29" s="7"/>
      <c r="H29" s="7"/>
      <c r="I29" s="7"/>
      <c r="J29" s="7"/>
    </row>
    <row r="30" spans="1:10" ht="75.75" customHeight="1" x14ac:dyDescent="0.25">
      <c r="A30" s="26"/>
      <c r="B30" s="164" t="s">
        <v>392</v>
      </c>
      <c r="C30" s="165" t="s">
        <v>123</v>
      </c>
      <c r="D30" s="210" t="s">
        <v>447</v>
      </c>
      <c r="E30" s="194">
        <v>0.2</v>
      </c>
      <c r="F30" s="7"/>
      <c r="G30" s="7"/>
      <c r="H30" s="7"/>
      <c r="I30" s="7"/>
      <c r="J30" s="7"/>
    </row>
    <row r="31" spans="1:10" ht="65.25" customHeight="1" x14ac:dyDescent="0.25">
      <c r="A31" s="26"/>
      <c r="B31" s="167" t="s">
        <v>124</v>
      </c>
      <c r="C31" s="168" t="s">
        <v>125</v>
      </c>
      <c r="D31" s="210" t="s">
        <v>448</v>
      </c>
      <c r="E31" s="194">
        <v>0.4</v>
      </c>
      <c r="F31" s="7"/>
      <c r="G31" s="7"/>
      <c r="H31" s="7"/>
      <c r="I31" s="7"/>
      <c r="J31" s="7"/>
    </row>
    <row r="32" spans="1:10" ht="57" customHeight="1" x14ac:dyDescent="0.25">
      <c r="A32" s="26"/>
      <c r="B32" s="170" t="s">
        <v>393</v>
      </c>
      <c r="C32" s="168" t="s">
        <v>128</v>
      </c>
      <c r="D32" s="210" t="s">
        <v>422</v>
      </c>
      <c r="E32" s="194">
        <v>0.6</v>
      </c>
      <c r="F32" s="7"/>
      <c r="G32" s="7"/>
      <c r="H32" s="7"/>
      <c r="I32" s="7"/>
      <c r="J32" s="7"/>
    </row>
    <row r="33" spans="1:10" ht="66.75" customHeight="1" x14ac:dyDescent="0.25">
      <c r="A33" s="26"/>
      <c r="B33" s="171" t="s">
        <v>394</v>
      </c>
      <c r="C33" s="168" t="s">
        <v>131</v>
      </c>
      <c r="D33" s="210" t="s">
        <v>449</v>
      </c>
      <c r="E33" s="194">
        <v>0.8</v>
      </c>
      <c r="F33" s="7"/>
      <c r="G33" s="7"/>
      <c r="H33" s="7"/>
      <c r="I33" s="7"/>
      <c r="J33" s="7"/>
    </row>
    <row r="34" spans="1:10" ht="79.5" customHeight="1" x14ac:dyDescent="0.25">
      <c r="A34" s="26"/>
      <c r="B34" s="172" t="s">
        <v>395</v>
      </c>
      <c r="C34" s="168" t="s">
        <v>133</v>
      </c>
      <c r="D34" s="210" t="s">
        <v>450</v>
      </c>
      <c r="E34" s="194">
        <v>1</v>
      </c>
      <c r="F34" s="7"/>
      <c r="G34" s="7"/>
      <c r="H34" s="7"/>
      <c r="I34" s="7"/>
      <c r="J34" s="7"/>
    </row>
    <row r="35" spans="1:10" x14ac:dyDescent="0.25">
      <c r="A35" s="26"/>
      <c r="B35" s="26"/>
      <c r="C35" s="26" t="s">
        <v>134</v>
      </c>
      <c r="D35" s="26" t="s">
        <v>135</v>
      </c>
      <c r="E35" s="193"/>
      <c r="F35" s="7"/>
      <c r="G35" s="7"/>
      <c r="H35" s="7"/>
      <c r="I35" s="7"/>
      <c r="J35" s="7"/>
    </row>
    <row r="36" spans="1:10" x14ac:dyDescent="0.25">
      <c r="A36" s="26"/>
      <c r="B36" s="26"/>
      <c r="C36" s="26"/>
      <c r="D36" s="26"/>
      <c r="E36" s="193"/>
      <c r="F36" s="7"/>
      <c r="G36" s="7"/>
      <c r="H36" s="7"/>
      <c r="I36" s="7"/>
      <c r="J36" s="7"/>
    </row>
    <row r="37" spans="1:10" x14ac:dyDescent="0.25">
      <c r="A37" s="26"/>
      <c r="B37" s="26"/>
      <c r="C37" s="26"/>
      <c r="D37" s="26"/>
      <c r="E37" s="193"/>
      <c r="F37" s="7"/>
      <c r="G37" s="7"/>
      <c r="H37" s="7"/>
      <c r="I37" s="7"/>
      <c r="J37" s="7"/>
    </row>
    <row r="38" spans="1:10" ht="60" x14ac:dyDescent="0.25">
      <c r="A38" s="26"/>
      <c r="B38" s="25"/>
      <c r="C38" s="163" t="s">
        <v>120</v>
      </c>
      <c r="D38" s="163" t="s">
        <v>482</v>
      </c>
      <c r="E38" s="193"/>
      <c r="F38" s="7"/>
      <c r="G38" s="7"/>
      <c r="H38" s="7"/>
      <c r="I38" s="7"/>
      <c r="J38" s="7"/>
    </row>
    <row r="39" spans="1:10" ht="99" x14ac:dyDescent="0.25">
      <c r="A39" s="26"/>
      <c r="B39" s="164" t="s">
        <v>392</v>
      </c>
      <c r="C39" s="165" t="s">
        <v>123</v>
      </c>
      <c r="D39" s="211" t="s">
        <v>478</v>
      </c>
      <c r="E39" s="194">
        <v>0.2</v>
      </c>
      <c r="F39" s="7"/>
      <c r="G39" s="7"/>
      <c r="H39" s="7"/>
      <c r="I39" s="7"/>
      <c r="J39" s="7"/>
    </row>
    <row r="40" spans="1:10" ht="99" x14ac:dyDescent="0.25">
      <c r="A40" s="26"/>
      <c r="B40" s="167" t="s">
        <v>124</v>
      </c>
      <c r="C40" s="168" t="s">
        <v>125</v>
      </c>
      <c r="D40" s="211" t="s">
        <v>479</v>
      </c>
      <c r="E40" s="194">
        <v>0.4</v>
      </c>
      <c r="F40" s="7"/>
      <c r="G40" s="7"/>
      <c r="H40" s="7"/>
      <c r="I40" s="7"/>
      <c r="J40" s="7"/>
    </row>
    <row r="41" spans="1:10" ht="99" x14ac:dyDescent="0.25">
      <c r="A41" s="26"/>
      <c r="B41" s="170" t="s">
        <v>393</v>
      </c>
      <c r="C41" s="168" t="s">
        <v>128</v>
      </c>
      <c r="D41" s="211" t="s">
        <v>480</v>
      </c>
      <c r="E41" s="194">
        <v>0.6</v>
      </c>
      <c r="F41" s="7"/>
      <c r="G41" s="7"/>
      <c r="H41" s="7"/>
      <c r="I41" s="7"/>
      <c r="J41" s="7"/>
    </row>
    <row r="42" spans="1:10" ht="99" x14ac:dyDescent="0.25">
      <c r="A42" s="26"/>
      <c r="B42" s="171" t="s">
        <v>394</v>
      </c>
      <c r="C42" s="168" t="s">
        <v>131</v>
      </c>
      <c r="D42" s="211" t="s">
        <v>481</v>
      </c>
      <c r="E42" s="194">
        <v>0.8</v>
      </c>
      <c r="F42" s="7"/>
      <c r="G42" s="7"/>
      <c r="H42" s="7"/>
      <c r="I42" s="7"/>
      <c r="J42" s="7"/>
    </row>
    <row r="43" spans="1:10" ht="99" x14ac:dyDescent="0.25">
      <c r="A43" s="26"/>
      <c r="B43" s="172" t="s">
        <v>395</v>
      </c>
      <c r="C43" s="168" t="s">
        <v>133</v>
      </c>
      <c r="D43" s="211" t="s">
        <v>483</v>
      </c>
      <c r="E43" s="194">
        <v>1</v>
      </c>
      <c r="F43" s="7"/>
      <c r="G43" s="7"/>
      <c r="H43" s="7"/>
      <c r="I43" s="7"/>
      <c r="J43" s="7"/>
    </row>
    <row r="44" spans="1:10" x14ac:dyDescent="0.25">
      <c r="A44" s="26"/>
      <c r="B44" s="26"/>
      <c r="C44" s="26"/>
      <c r="D44" s="26"/>
      <c r="E44" s="193"/>
      <c r="F44" s="7"/>
      <c r="G44" s="7"/>
      <c r="H44" s="7"/>
      <c r="I44" s="7"/>
      <c r="J44" s="7"/>
    </row>
    <row r="45" spans="1:10" ht="56.25" customHeight="1" x14ac:dyDescent="0.25">
      <c r="A45" s="26"/>
      <c r="B45" s="26"/>
      <c r="C45" s="26"/>
      <c r="D45" s="163" t="s">
        <v>407</v>
      </c>
      <c r="E45" s="193"/>
      <c r="F45" s="7"/>
      <c r="G45" s="7"/>
      <c r="H45" s="7"/>
      <c r="I45" s="7"/>
      <c r="J45" s="7"/>
    </row>
    <row r="46" spans="1:10" ht="94.5" customHeight="1" x14ac:dyDescent="0.25">
      <c r="A46" s="26"/>
      <c r="B46" s="171" t="s">
        <v>394</v>
      </c>
      <c r="C46" s="26"/>
      <c r="D46" s="169" t="s">
        <v>573</v>
      </c>
      <c r="E46" s="194">
        <v>0.8</v>
      </c>
      <c r="F46" s="7"/>
      <c r="G46" s="7"/>
      <c r="H46" s="7"/>
      <c r="I46" s="7"/>
      <c r="J46" s="7"/>
    </row>
    <row r="47" spans="1:10" ht="105.75" customHeight="1" x14ac:dyDescent="0.25">
      <c r="A47" s="26"/>
      <c r="B47" s="172" t="s">
        <v>395</v>
      </c>
      <c r="C47" s="27"/>
      <c r="D47" s="169" t="s">
        <v>574</v>
      </c>
      <c r="E47" s="194">
        <v>1</v>
      </c>
      <c r="F47" s="7"/>
      <c r="G47" s="7"/>
      <c r="H47" s="7"/>
      <c r="I47" s="7"/>
      <c r="J47" s="7"/>
    </row>
    <row r="48" spans="1:10" x14ac:dyDescent="0.25">
      <c r="A48" s="26"/>
      <c r="B48" s="23"/>
      <c r="C48" s="23"/>
      <c r="D48" s="23"/>
      <c r="E48" s="193"/>
      <c r="F48" s="7"/>
      <c r="G48" s="7"/>
      <c r="H48" s="7"/>
      <c r="I48" s="7"/>
      <c r="J48" s="7"/>
    </row>
    <row r="49" spans="1:10" x14ac:dyDescent="0.25">
      <c r="A49" s="26"/>
      <c r="B49" s="23"/>
      <c r="C49" s="23"/>
      <c r="D49" s="23"/>
      <c r="E49" s="193"/>
      <c r="F49" s="7"/>
      <c r="G49" s="7"/>
      <c r="H49" s="7"/>
      <c r="I49" s="7"/>
      <c r="J49" s="7"/>
    </row>
    <row r="50" spans="1:10" ht="20.25" x14ac:dyDescent="0.25">
      <c r="A50" s="26"/>
      <c r="B50" s="26"/>
      <c r="C50" s="27"/>
      <c r="D50" s="27"/>
      <c r="E50" s="193"/>
      <c r="F50" s="7"/>
      <c r="G50" s="7"/>
      <c r="H50" s="7"/>
      <c r="I50" s="7"/>
      <c r="J50" s="7"/>
    </row>
    <row r="51" spans="1:10" ht="46.5" customHeight="1" x14ac:dyDescent="0.25">
      <c r="A51" s="26"/>
      <c r="B51" s="26"/>
      <c r="C51" s="26"/>
      <c r="D51" s="163" t="s">
        <v>575</v>
      </c>
      <c r="E51" s="193"/>
      <c r="F51" s="7"/>
      <c r="G51" s="7"/>
      <c r="H51" s="7"/>
      <c r="I51" s="7"/>
      <c r="J51" s="7"/>
    </row>
    <row r="52" spans="1:10" ht="90" customHeight="1" x14ac:dyDescent="0.25">
      <c r="A52" s="26"/>
      <c r="B52" s="171" t="s">
        <v>394</v>
      </c>
      <c r="C52" s="26"/>
      <c r="D52" s="169" t="s">
        <v>445</v>
      </c>
      <c r="E52" s="194">
        <v>0.8</v>
      </c>
      <c r="F52" s="7"/>
      <c r="G52" s="7"/>
      <c r="H52" s="7"/>
      <c r="I52" s="7"/>
      <c r="J52" s="7"/>
    </row>
    <row r="53" spans="1:10" ht="66" x14ac:dyDescent="0.25">
      <c r="A53" s="26"/>
      <c r="B53" s="172" t="s">
        <v>395</v>
      </c>
      <c r="C53" s="27"/>
      <c r="D53" s="169" t="s">
        <v>446</v>
      </c>
      <c r="E53" s="194">
        <v>1</v>
      </c>
      <c r="F53" s="7"/>
      <c r="G53" s="7"/>
      <c r="H53" s="7"/>
      <c r="I53" s="7"/>
      <c r="J53" s="7"/>
    </row>
    <row r="54" spans="1:10" ht="20.25" x14ac:dyDescent="0.25">
      <c r="A54" s="26"/>
      <c r="B54" s="26"/>
      <c r="C54" s="27"/>
      <c r="D54" s="27"/>
      <c r="E54" s="193"/>
      <c r="F54" s="7"/>
      <c r="G54" s="7"/>
      <c r="H54" s="7"/>
      <c r="I54" s="7"/>
      <c r="J54" s="7"/>
    </row>
    <row r="55" spans="1:10" ht="20.25" x14ac:dyDescent="0.25">
      <c r="A55" s="26"/>
      <c r="B55" s="26"/>
      <c r="C55" s="27"/>
      <c r="D55" s="27"/>
      <c r="E55" s="193"/>
      <c r="F55" s="7"/>
      <c r="G55" s="7"/>
      <c r="H55" s="7"/>
      <c r="I55" s="7"/>
      <c r="J55" s="7"/>
    </row>
    <row r="56" spans="1:10" ht="20.25" x14ac:dyDescent="0.25">
      <c r="A56" s="26"/>
      <c r="B56" s="26"/>
      <c r="C56" s="27"/>
      <c r="D56" s="27"/>
      <c r="E56" s="193"/>
      <c r="F56" s="7"/>
      <c r="G56" s="7"/>
      <c r="H56" s="7"/>
      <c r="I56" s="7"/>
      <c r="J56" s="7"/>
    </row>
    <row r="57" spans="1:10" ht="20.25" x14ac:dyDescent="0.25">
      <c r="A57" s="26"/>
      <c r="B57" s="26"/>
      <c r="C57" s="27"/>
      <c r="D57" s="27"/>
      <c r="E57" s="193"/>
      <c r="F57" s="7"/>
      <c r="G57" s="7"/>
      <c r="H57" s="7"/>
      <c r="I57" s="7"/>
      <c r="J57" s="7"/>
    </row>
    <row r="58" spans="1:10" ht="20.25" x14ac:dyDescent="0.25">
      <c r="A58" s="26"/>
      <c r="B58" s="26"/>
      <c r="C58" s="27"/>
      <c r="D58" s="27"/>
      <c r="E58" s="193"/>
      <c r="F58" s="7"/>
      <c r="G58" s="7"/>
      <c r="H58" s="7"/>
      <c r="I58" s="7"/>
      <c r="J58" s="7"/>
    </row>
    <row r="59" spans="1:10" ht="20.25" x14ac:dyDescent="0.25">
      <c r="A59" s="26"/>
      <c r="B59" s="26"/>
      <c r="C59" s="27"/>
      <c r="D59" s="27"/>
      <c r="E59" s="193"/>
      <c r="F59" s="7"/>
      <c r="G59" s="7"/>
      <c r="H59" s="7"/>
      <c r="I59" s="7"/>
      <c r="J59" s="7"/>
    </row>
    <row r="60" spans="1:10" ht="20.25" x14ac:dyDescent="0.25">
      <c r="A60" s="26"/>
      <c r="B60" s="26"/>
      <c r="C60" s="27"/>
      <c r="D60" s="27"/>
      <c r="E60" s="193"/>
      <c r="F60" s="7"/>
      <c r="G60" s="7"/>
      <c r="H60" s="7"/>
      <c r="I60" s="7"/>
      <c r="J60" s="7"/>
    </row>
    <row r="61" spans="1:10" ht="20.25" x14ac:dyDescent="0.25">
      <c r="A61" s="26"/>
      <c r="B61" s="26"/>
      <c r="C61" s="27"/>
      <c r="D61" s="27"/>
      <c r="E61" s="193"/>
      <c r="F61" s="7"/>
      <c r="G61" s="7"/>
      <c r="H61" s="7"/>
      <c r="I61" s="7"/>
      <c r="J61" s="7"/>
    </row>
    <row r="62" spans="1:10" ht="20.25" x14ac:dyDescent="0.25">
      <c r="A62" s="26"/>
      <c r="B62" s="26"/>
      <c r="C62" s="27"/>
      <c r="D62" s="27"/>
      <c r="E62" s="193"/>
      <c r="F62" s="7"/>
      <c r="G62" s="7"/>
      <c r="H62" s="7"/>
      <c r="I62" s="7"/>
      <c r="J62" s="7"/>
    </row>
    <row r="63" spans="1:10" ht="20.25" x14ac:dyDescent="0.25">
      <c r="A63" s="26"/>
      <c r="B63" s="26"/>
      <c r="C63" s="27"/>
      <c r="D63" s="27"/>
      <c r="E63" s="193"/>
      <c r="F63" s="7"/>
      <c r="G63" s="7"/>
      <c r="H63" s="7"/>
      <c r="I63" s="7"/>
      <c r="J63" s="7"/>
    </row>
    <row r="64" spans="1:10" ht="20.25" x14ac:dyDescent="0.25">
      <c r="A64" s="26"/>
      <c r="B64" s="26"/>
      <c r="C64" s="27"/>
      <c r="D64" s="27"/>
      <c r="E64" s="193"/>
      <c r="F64" s="7"/>
      <c r="G64" s="7"/>
      <c r="H64" s="7"/>
      <c r="I64" s="7"/>
      <c r="J64" s="7"/>
    </row>
    <row r="65" spans="1:10" ht="20.25" x14ac:dyDescent="0.25">
      <c r="A65" s="26"/>
      <c r="B65" s="26"/>
      <c r="C65" s="27"/>
      <c r="D65" s="27"/>
      <c r="E65" s="193"/>
      <c r="F65" s="7"/>
      <c r="G65" s="7"/>
      <c r="H65" s="7"/>
      <c r="I65" s="7"/>
      <c r="J65" s="7"/>
    </row>
    <row r="66" spans="1:10" ht="20.25" x14ac:dyDescent="0.25">
      <c r="A66" s="26"/>
      <c r="B66" s="26"/>
      <c r="C66" s="27"/>
      <c r="D66" s="27"/>
      <c r="E66" s="193"/>
      <c r="F66" s="7"/>
      <c r="G66" s="7"/>
      <c r="H66" s="7"/>
      <c r="I66" s="7"/>
      <c r="J66" s="7"/>
    </row>
    <row r="67" spans="1:10" ht="20.25" x14ac:dyDescent="0.25">
      <c r="A67" s="26"/>
      <c r="B67" s="26"/>
      <c r="C67" s="27"/>
      <c r="D67" s="27"/>
      <c r="E67" s="193"/>
      <c r="F67" s="7"/>
      <c r="G67" s="7"/>
      <c r="H67" s="7"/>
      <c r="I67" s="7"/>
      <c r="J67" s="7"/>
    </row>
    <row r="68" spans="1:10" ht="20.25" x14ac:dyDescent="0.25">
      <c r="A68" s="26"/>
      <c r="B68" s="26"/>
      <c r="C68" s="27"/>
      <c r="D68" s="27"/>
      <c r="E68" s="193"/>
      <c r="F68" s="7"/>
      <c r="G68" s="7"/>
      <c r="H68" s="7"/>
      <c r="I68" s="7"/>
      <c r="J68" s="7"/>
    </row>
    <row r="69" spans="1:10" ht="20.25" x14ac:dyDescent="0.25">
      <c r="A69" s="26"/>
      <c r="B69" s="26"/>
      <c r="C69" s="27"/>
      <c r="D69" s="27"/>
      <c r="E69" s="193"/>
      <c r="F69" s="7"/>
      <c r="G69" s="7"/>
      <c r="H69" s="7"/>
      <c r="I69" s="7"/>
      <c r="J69" s="7"/>
    </row>
    <row r="70" spans="1:10" ht="20.25" x14ac:dyDescent="0.25">
      <c r="A70" s="26"/>
      <c r="B70" s="26"/>
      <c r="C70" s="27"/>
      <c r="D70" s="27"/>
      <c r="E70" s="193"/>
      <c r="F70" s="7"/>
      <c r="G70" s="7"/>
      <c r="H70" s="7"/>
      <c r="I70" s="7"/>
      <c r="J70" s="7"/>
    </row>
    <row r="71" spans="1:10" ht="20.25" x14ac:dyDescent="0.25">
      <c r="A71" s="26"/>
      <c r="B71" s="26"/>
      <c r="C71" s="27"/>
      <c r="D71" s="27"/>
      <c r="E71" s="193"/>
      <c r="F71" s="7"/>
      <c r="G71" s="7"/>
      <c r="H71" s="7"/>
      <c r="I71" s="7"/>
      <c r="J71" s="7"/>
    </row>
    <row r="72" spans="1:10" ht="20.25" x14ac:dyDescent="0.25">
      <c r="A72" s="26"/>
      <c r="B72" s="26"/>
      <c r="C72" s="27"/>
      <c r="D72" s="27"/>
      <c r="E72" s="193"/>
      <c r="F72" s="7"/>
      <c r="G72" s="7"/>
      <c r="H72" s="7"/>
      <c r="I72" s="7"/>
      <c r="J72" s="7"/>
    </row>
    <row r="73" spans="1:10" ht="20.25" x14ac:dyDescent="0.25">
      <c r="A73" s="26"/>
      <c r="B73" s="26"/>
      <c r="C73" s="27"/>
      <c r="D73" s="27"/>
      <c r="E73" s="193"/>
      <c r="F73" s="7"/>
      <c r="G73" s="7"/>
      <c r="H73" s="7"/>
      <c r="I73" s="7"/>
      <c r="J73" s="7"/>
    </row>
    <row r="74" spans="1:10" ht="20.25" x14ac:dyDescent="0.25">
      <c r="A74" s="26"/>
      <c r="B74" s="26"/>
      <c r="C74" s="27"/>
      <c r="D74" s="27"/>
      <c r="E74" s="193"/>
      <c r="F74" s="7"/>
      <c r="G74" s="7"/>
      <c r="H74" s="7"/>
      <c r="I74" s="7"/>
      <c r="J74" s="7"/>
    </row>
    <row r="75" spans="1:10" ht="20.25" x14ac:dyDescent="0.25">
      <c r="A75" s="26"/>
      <c r="B75" s="26"/>
      <c r="C75" s="27"/>
      <c r="D75" s="27"/>
      <c r="E75" s="193"/>
      <c r="F75" s="7"/>
      <c r="G75" s="7"/>
      <c r="H75" s="7"/>
      <c r="I75" s="7"/>
      <c r="J75" s="7"/>
    </row>
    <row r="76" spans="1:10" ht="20.25" x14ac:dyDescent="0.25">
      <c r="A76" s="26"/>
      <c r="B76" s="26"/>
      <c r="C76" s="27"/>
      <c r="D76" s="27"/>
      <c r="E76" s="193"/>
      <c r="F76" s="7"/>
      <c r="G76" s="7"/>
      <c r="H76" s="7"/>
      <c r="I76" s="7"/>
      <c r="J76" s="7"/>
    </row>
    <row r="77" spans="1:10" ht="20.25" x14ac:dyDescent="0.25">
      <c r="A77" s="26"/>
      <c r="B77" s="26"/>
      <c r="C77" s="27"/>
      <c r="D77" s="27"/>
      <c r="E77" s="193"/>
      <c r="F77" s="7"/>
      <c r="G77" s="7"/>
      <c r="H77" s="7"/>
      <c r="I77" s="7"/>
      <c r="J77" s="7"/>
    </row>
    <row r="78" spans="1:10" ht="20.25" x14ac:dyDescent="0.25">
      <c r="A78" s="26"/>
      <c r="B78" s="26"/>
      <c r="C78" s="27"/>
      <c r="D78" s="27"/>
      <c r="E78" s="193"/>
      <c r="F78" s="7"/>
      <c r="G78" s="7"/>
      <c r="H78" s="7"/>
      <c r="I78" s="7"/>
      <c r="J78" s="7"/>
    </row>
    <row r="79" spans="1:10" ht="20.25" x14ac:dyDescent="0.25">
      <c r="A79" s="26"/>
      <c r="B79" s="26"/>
      <c r="C79" s="27"/>
      <c r="D79" s="27"/>
      <c r="E79" s="193"/>
      <c r="F79" s="7"/>
      <c r="G79" s="7"/>
      <c r="H79" s="7"/>
      <c r="I79" s="7"/>
      <c r="J79" s="7"/>
    </row>
    <row r="80" spans="1:10" s="7" customFormat="1" ht="20.25" x14ac:dyDescent="0.25">
      <c r="A80" s="26"/>
      <c r="B80" s="26"/>
      <c r="C80" s="27"/>
      <c r="D80" s="27"/>
      <c r="E80" s="193"/>
    </row>
    <row r="81" spans="1:5" s="7" customFormat="1" ht="20.25" x14ac:dyDescent="0.25">
      <c r="A81" s="26"/>
      <c r="B81" s="26"/>
      <c r="C81" s="27"/>
      <c r="D81" s="27"/>
      <c r="E81" s="193"/>
    </row>
    <row r="82" spans="1:5" s="7" customFormat="1" ht="20.25" x14ac:dyDescent="0.25">
      <c r="A82" s="26"/>
      <c r="B82" s="26"/>
      <c r="C82" s="27"/>
      <c r="D82" s="27"/>
      <c r="E82" s="193"/>
    </row>
    <row r="83" spans="1:5" s="7" customFormat="1" ht="20.25" x14ac:dyDescent="0.25">
      <c r="A83" s="26"/>
      <c r="B83" s="26"/>
      <c r="C83" s="27"/>
      <c r="D83" s="27"/>
      <c r="E83" s="193"/>
    </row>
    <row r="84" spans="1:5" s="7" customFormat="1" ht="20.25" x14ac:dyDescent="0.25">
      <c r="A84" s="26"/>
      <c r="B84" s="26"/>
      <c r="C84" s="27"/>
      <c r="D84" s="27"/>
      <c r="E84" s="193"/>
    </row>
    <row r="85" spans="1:5" s="7" customFormat="1" ht="20.25" x14ac:dyDescent="0.25">
      <c r="A85" s="26"/>
      <c r="B85" s="26"/>
      <c r="C85" s="27"/>
      <c r="D85" s="27"/>
      <c r="E85" s="193"/>
    </row>
    <row r="86" spans="1:5" s="7" customFormat="1" ht="20.25" x14ac:dyDescent="0.25">
      <c r="A86" s="26"/>
      <c r="B86" s="26"/>
      <c r="C86" s="27"/>
      <c r="D86" s="27"/>
      <c r="E86" s="193"/>
    </row>
    <row r="87" spans="1:5" s="7" customFormat="1" ht="20.25" x14ac:dyDescent="0.25">
      <c r="A87" s="26"/>
      <c r="B87" s="26"/>
      <c r="C87" s="27"/>
      <c r="D87" s="27"/>
      <c r="E87" s="193"/>
    </row>
    <row r="88" spans="1:5" s="7" customFormat="1" ht="20.25" x14ac:dyDescent="0.25">
      <c r="A88" s="26"/>
      <c r="B88" s="26"/>
      <c r="C88" s="27"/>
      <c r="D88" s="27"/>
      <c r="E88" s="193"/>
    </row>
    <row r="89" spans="1:5" s="7" customFormat="1" ht="20.25" x14ac:dyDescent="0.25">
      <c r="A89" s="26"/>
      <c r="B89" s="26"/>
      <c r="C89" s="27"/>
      <c r="D89" s="27"/>
      <c r="E89" s="193"/>
    </row>
    <row r="90" spans="1:5" s="7" customFormat="1" ht="20.25" x14ac:dyDescent="0.25">
      <c r="A90" s="26"/>
      <c r="B90" s="26"/>
      <c r="C90" s="27"/>
      <c r="D90" s="27"/>
      <c r="E90" s="193"/>
    </row>
    <row r="91" spans="1:5" s="7" customFormat="1" ht="20.25" x14ac:dyDescent="0.25">
      <c r="A91" s="26"/>
      <c r="B91" s="26"/>
      <c r="C91" s="27"/>
      <c r="D91" s="27"/>
      <c r="E91" s="193"/>
    </row>
    <row r="92" spans="1:5" s="7" customFormat="1" ht="20.25" x14ac:dyDescent="0.25">
      <c r="A92" s="26"/>
      <c r="B92" s="26"/>
      <c r="C92" s="27"/>
      <c r="D92" s="27"/>
      <c r="E92" s="193"/>
    </row>
    <row r="93" spans="1:5" s="7" customFormat="1" ht="20.25" x14ac:dyDescent="0.25">
      <c r="A93" s="26"/>
      <c r="B93" s="26"/>
      <c r="C93" s="27"/>
      <c r="D93" s="27"/>
      <c r="E93" s="193"/>
    </row>
    <row r="94" spans="1:5" s="7" customFormat="1" ht="20.25" x14ac:dyDescent="0.25">
      <c r="A94" s="26"/>
      <c r="B94" s="26"/>
      <c r="C94" s="27"/>
      <c r="D94" s="27"/>
      <c r="E94" s="193"/>
    </row>
    <row r="95" spans="1:5" s="7" customFormat="1" ht="20.25" x14ac:dyDescent="0.25">
      <c r="A95" s="26"/>
      <c r="B95" s="26"/>
      <c r="C95" s="27"/>
      <c r="D95" s="27"/>
      <c r="E95" s="193"/>
    </row>
    <row r="96" spans="1:5" s="7" customFormat="1" ht="20.25" x14ac:dyDescent="0.25">
      <c r="A96" s="26"/>
      <c r="B96" s="26"/>
      <c r="C96" s="27"/>
      <c r="D96" s="27"/>
      <c r="E96" s="193"/>
    </row>
    <row r="97" spans="1:5" s="7" customFormat="1" ht="20.25" x14ac:dyDescent="0.25">
      <c r="A97" s="26"/>
      <c r="B97" s="26"/>
      <c r="C97" s="27"/>
      <c r="D97" s="27"/>
      <c r="E97" s="193"/>
    </row>
    <row r="98" spans="1:5" s="7" customFormat="1" ht="20.25" x14ac:dyDescent="0.25">
      <c r="A98" s="26"/>
      <c r="B98" s="26"/>
      <c r="C98" s="27"/>
      <c r="D98" s="27"/>
      <c r="E98" s="193"/>
    </row>
    <row r="99" spans="1:5" s="7" customFormat="1" ht="20.25" x14ac:dyDescent="0.25">
      <c r="A99" s="26"/>
      <c r="B99" s="26"/>
      <c r="C99" s="27"/>
      <c r="D99" s="27"/>
      <c r="E99" s="193"/>
    </row>
    <row r="100" spans="1:5" s="7" customFormat="1" ht="20.25" x14ac:dyDescent="0.25">
      <c r="A100" s="26"/>
      <c r="B100" s="26"/>
      <c r="C100" s="27"/>
      <c r="D100" s="27"/>
      <c r="E100" s="193"/>
    </row>
    <row r="101" spans="1:5" s="7" customFormat="1" ht="20.25" x14ac:dyDescent="0.25">
      <c r="A101" s="26"/>
      <c r="B101" s="26"/>
      <c r="C101" s="27"/>
      <c r="D101" s="27"/>
      <c r="E101" s="193"/>
    </row>
    <row r="102" spans="1:5" s="7" customFormat="1" ht="20.25" x14ac:dyDescent="0.25">
      <c r="A102" s="26"/>
      <c r="B102" s="26"/>
      <c r="C102" s="27"/>
      <c r="D102" s="27"/>
      <c r="E102" s="193"/>
    </row>
    <row r="103" spans="1:5" s="7" customFormat="1" ht="20.25" x14ac:dyDescent="0.25">
      <c r="A103" s="26"/>
      <c r="B103" s="26"/>
      <c r="C103" s="27"/>
      <c r="D103" s="27"/>
      <c r="E103" s="193"/>
    </row>
    <row r="104" spans="1:5" s="7" customFormat="1" ht="20.25" x14ac:dyDescent="0.25">
      <c r="A104" s="26"/>
      <c r="B104" s="26"/>
      <c r="C104" s="27"/>
      <c r="D104" s="27"/>
      <c r="E104" s="193"/>
    </row>
    <row r="105" spans="1:5" s="7" customFormat="1" ht="20.25" x14ac:dyDescent="0.25">
      <c r="A105" s="26"/>
      <c r="B105" s="26"/>
      <c r="C105" s="27"/>
      <c r="D105" s="27"/>
      <c r="E105" s="193"/>
    </row>
    <row r="106" spans="1:5" s="7" customFormat="1" ht="20.25" x14ac:dyDescent="0.25">
      <c r="A106" s="26"/>
      <c r="B106" s="26"/>
      <c r="C106" s="27"/>
      <c r="D106" s="27"/>
      <c r="E106" s="193"/>
    </row>
    <row r="107" spans="1:5" s="7" customFormat="1" ht="20.25" x14ac:dyDescent="0.25">
      <c r="A107" s="26"/>
      <c r="B107" s="26"/>
      <c r="C107" s="27"/>
      <c r="D107" s="27"/>
      <c r="E107" s="193"/>
    </row>
    <row r="108" spans="1:5" s="7" customFormat="1" ht="20.25" x14ac:dyDescent="0.25">
      <c r="A108" s="26"/>
      <c r="B108" s="26"/>
      <c r="C108" s="27"/>
      <c r="D108" s="27"/>
      <c r="E108" s="193"/>
    </row>
    <row r="109" spans="1:5" s="7" customFormat="1" ht="20.25" x14ac:dyDescent="0.25">
      <c r="A109" s="26"/>
      <c r="B109" s="26"/>
      <c r="C109" s="27"/>
      <c r="D109" s="27"/>
      <c r="E109" s="193"/>
    </row>
    <row r="110" spans="1:5" s="7" customFormat="1" ht="20.25" x14ac:dyDescent="0.25">
      <c r="A110" s="26"/>
      <c r="B110" s="26"/>
      <c r="C110" s="27"/>
      <c r="D110" s="27"/>
      <c r="E110" s="193"/>
    </row>
    <row r="111" spans="1:5" s="7" customFormat="1" ht="20.25" x14ac:dyDescent="0.25">
      <c r="A111" s="26"/>
      <c r="B111" s="26"/>
      <c r="C111" s="27"/>
      <c r="D111" s="27"/>
      <c r="E111" s="193"/>
    </row>
    <row r="112" spans="1:5" s="7" customFormat="1" ht="20.25" x14ac:dyDescent="0.25">
      <c r="A112" s="26"/>
      <c r="B112" s="26"/>
      <c r="C112" s="27"/>
      <c r="D112" s="27"/>
      <c r="E112" s="193"/>
    </row>
    <row r="113" spans="1:5" s="7" customFormat="1" ht="20.25" x14ac:dyDescent="0.25">
      <c r="A113" s="26"/>
      <c r="B113" s="26"/>
      <c r="C113" s="27"/>
      <c r="D113" s="27"/>
      <c r="E113" s="193"/>
    </row>
    <row r="114" spans="1:5" s="7" customFormat="1" ht="20.25" x14ac:dyDescent="0.25">
      <c r="A114" s="26"/>
      <c r="B114" s="26"/>
      <c r="C114" s="27"/>
      <c r="D114" s="27"/>
      <c r="E114" s="193"/>
    </row>
    <row r="115" spans="1:5" s="7" customFormat="1" ht="20.25" x14ac:dyDescent="0.25">
      <c r="A115" s="26"/>
      <c r="B115" s="26"/>
      <c r="C115" s="27"/>
      <c r="D115" s="27"/>
      <c r="E115" s="193"/>
    </row>
    <row r="116" spans="1:5" s="7" customFormat="1" ht="20.25" x14ac:dyDescent="0.25">
      <c r="A116" s="26"/>
      <c r="B116" s="26"/>
      <c r="C116" s="27"/>
      <c r="D116" s="27"/>
      <c r="E116" s="193"/>
    </row>
    <row r="117" spans="1:5" s="7" customFormat="1" ht="20.25" x14ac:dyDescent="0.25">
      <c r="A117" s="26"/>
      <c r="B117" s="26"/>
      <c r="C117" s="27"/>
      <c r="D117" s="27"/>
      <c r="E117" s="193"/>
    </row>
    <row r="118" spans="1:5" s="7" customFormat="1" ht="20.25" x14ac:dyDescent="0.25">
      <c r="A118" s="26"/>
      <c r="B118" s="26"/>
      <c r="C118" s="27"/>
      <c r="D118" s="27"/>
      <c r="E118" s="193"/>
    </row>
    <row r="119" spans="1:5" s="7" customFormat="1" ht="20.25" x14ac:dyDescent="0.25">
      <c r="A119" s="26"/>
      <c r="B119" s="26"/>
      <c r="C119" s="27"/>
      <c r="D119" s="27"/>
      <c r="E119" s="193"/>
    </row>
    <row r="120" spans="1:5" s="7" customFormat="1" ht="20.25" x14ac:dyDescent="0.25">
      <c r="A120" s="26"/>
      <c r="B120" s="26"/>
      <c r="C120" s="27"/>
      <c r="D120" s="27"/>
      <c r="E120" s="193"/>
    </row>
    <row r="121" spans="1:5" s="7" customFormat="1" ht="20.25" x14ac:dyDescent="0.25">
      <c r="A121" s="26"/>
      <c r="B121" s="26"/>
      <c r="C121" s="27"/>
      <c r="D121" s="27"/>
      <c r="E121" s="193"/>
    </row>
    <row r="122" spans="1:5" s="7" customFormat="1" ht="20.25" x14ac:dyDescent="0.25">
      <c r="A122" s="26"/>
      <c r="B122" s="26"/>
      <c r="C122" s="27"/>
      <c r="D122" s="27"/>
      <c r="E122" s="193"/>
    </row>
    <row r="123" spans="1:5" s="7" customFormat="1" ht="20.25" x14ac:dyDescent="0.25">
      <c r="A123" s="26"/>
      <c r="B123" s="26"/>
      <c r="C123" s="27"/>
      <c r="D123" s="27"/>
      <c r="E123" s="193"/>
    </row>
    <row r="124" spans="1:5" s="7" customFormat="1" ht="20.25" x14ac:dyDescent="0.25">
      <c r="A124" s="26"/>
      <c r="B124" s="26"/>
      <c r="C124" s="27"/>
      <c r="D124" s="27"/>
      <c r="E124" s="193"/>
    </row>
    <row r="125" spans="1:5" s="7" customFormat="1" ht="20.25" x14ac:dyDescent="0.25">
      <c r="A125" s="26"/>
      <c r="B125" s="26"/>
      <c r="C125" s="27"/>
      <c r="D125" s="27"/>
      <c r="E125" s="193"/>
    </row>
    <row r="126" spans="1:5" s="7" customFormat="1" ht="20.25" x14ac:dyDescent="0.25">
      <c r="A126" s="26"/>
      <c r="B126" s="26"/>
      <c r="C126" s="27"/>
      <c r="D126" s="27"/>
      <c r="E126" s="193"/>
    </row>
    <row r="127" spans="1:5" s="7" customFormat="1" ht="20.25" x14ac:dyDescent="0.25">
      <c r="A127" s="26"/>
      <c r="B127" s="26"/>
      <c r="C127" s="27"/>
      <c r="D127" s="27"/>
      <c r="E127" s="193"/>
    </row>
    <row r="128" spans="1:5" s="7" customFormat="1" ht="20.25" x14ac:dyDescent="0.25">
      <c r="A128" s="26"/>
      <c r="B128" s="26"/>
      <c r="C128" s="27"/>
      <c r="D128" s="27"/>
      <c r="E128" s="193"/>
    </row>
    <row r="129" spans="1:5" s="7" customFormat="1" ht="20.25" x14ac:dyDescent="0.25">
      <c r="A129" s="26"/>
      <c r="B129" s="26"/>
      <c r="C129" s="27"/>
      <c r="D129" s="27"/>
      <c r="E129" s="193"/>
    </row>
    <row r="130" spans="1:5" s="7" customFormat="1" ht="20.25" x14ac:dyDescent="0.25">
      <c r="A130" s="26"/>
      <c r="B130" s="26"/>
      <c r="C130" s="27"/>
      <c r="D130" s="27"/>
      <c r="E130" s="193"/>
    </row>
    <row r="131" spans="1:5" s="7" customFormat="1" ht="20.25" x14ac:dyDescent="0.25">
      <c r="A131" s="26"/>
      <c r="B131" s="26"/>
      <c r="C131" s="27"/>
      <c r="D131" s="27"/>
      <c r="E131" s="193"/>
    </row>
    <row r="132" spans="1:5" s="7" customFormat="1" ht="20.25" x14ac:dyDescent="0.25">
      <c r="A132" s="26"/>
      <c r="B132" s="26"/>
      <c r="C132" s="27"/>
      <c r="D132" s="27"/>
      <c r="E132" s="193"/>
    </row>
    <row r="133" spans="1:5" s="7" customFormat="1" ht="20.25" x14ac:dyDescent="0.25">
      <c r="A133" s="26"/>
      <c r="B133" s="26"/>
      <c r="C133" s="27"/>
      <c r="D133" s="27"/>
      <c r="E133" s="193"/>
    </row>
    <row r="134" spans="1:5" s="7" customFormat="1" ht="20.25" x14ac:dyDescent="0.25">
      <c r="A134" s="26"/>
      <c r="B134" s="26"/>
      <c r="C134" s="27"/>
      <c r="D134" s="27"/>
      <c r="E134" s="193"/>
    </row>
    <row r="135" spans="1:5" s="7" customFormat="1" ht="20.25" x14ac:dyDescent="0.25">
      <c r="A135" s="26"/>
      <c r="B135" s="26"/>
      <c r="C135" s="27"/>
      <c r="D135" s="27"/>
      <c r="E135" s="193"/>
    </row>
    <row r="136" spans="1:5" s="7" customFormat="1" ht="20.25" x14ac:dyDescent="0.25">
      <c r="A136" s="26"/>
      <c r="B136" s="26"/>
      <c r="C136" s="27"/>
      <c r="D136" s="27"/>
      <c r="E136" s="193"/>
    </row>
    <row r="137" spans="1:5" s="7" customFormat="1" ht="20.25" x14ac:dyDescent="0.25">
      <c r="A137" s="26"/>
      <c r="B137" s="26"/>
      <c r="C137" s="27"/>
      <c r="D137" s="27"/>
      <c r="E137" s="193"/>
    </row>
    <row r="138" spans="1:5" s="7" customFormat="1" ht="20.25" x14ac:dyDescent="0.25">
      <c r="A138" s="26"/>
      <c r="B138" s="26"/>
      <c r="C138" s="27"/>
      <c r="D138" s="27"/>
      <c r="E138" s="193"/>
    </row>
    <row r="139" spans="1:5" s="7" customFormat="1" ht="20.25" x14ac:dyDescent="0.25">
      <c r="A139" s="26"/>
      <c r="B139" s="26"/>
      <c r="C139" s="27"/>
      <c r="D139" s="27"/>
      <c r="E139" s="193"/>
    </row>
    <row r="140" spans="1:5" s="7" customFormat="1" ht="20.25" x14ac:dyDescent="0.25">
      <c r="A140" s="26"/>
      <c r="B140" s="26"/>
      <c r="C140" s="27"/>
      <c r="D140" s="27"/>
      <c r="E140" s="193"/>
    </row>
    <row r="141" spans="1:5" s="7" customFormat="1" ht="20.25" x14ac:dyDescent="0.25">
      <c r="A141" s="26"/>
      <c r="B141" s="26"/>
      <c r="C141" s="27"/>
      <c r="D141" s="27"/>
      <c r="E141" s="193"/>
    </row>
    <row r="142" spans="1:5" s="7" customFormat="1" ht="20.25" x14ac:dyDescent="0.25">
      <c r="A142" s="26"/>
      <c r="B142" s="26"/>
      <c r="C142" s="27"/>
      <c r="D142" s="27"/>
      <c r="E142" s="193"/>
    </row>
    <row r="143" spans="1:5" s="7" customFormat="1" ht="20.25" x14ac:dyDescent="0.25">
      <c r="A143" s="26"/>
      <c r="B143" s="26"/>
      <c r="C143" s="27"/>
      <c r="D143" s="27"/>
      <c r="E143" s="193"/>
    </row>
    <row r="144" spans="1:5" s="7" customFormat="1" ht="20.25" x14ac:dyDescent="0.25">
      <c r="A144" s="26"/>
      <c r="B144" s="26"/>
      <c r="C144" s="27"/>
      <c r="D144" s="27"/>
      <c r="E144" s="193"/>
    </row>
    <row r="145" spans="1:5" s="7" customFormat="1" ht="20.25" x14ac:dyDescent="0.25">
      <c r="A145" s="26"/>
      <c r="B145" s="26"/>
      <c r="C145" s="27"/>
      <c r="D145" s="27"/>
      <c r="E145" s="193"/>
    </row>
    <row r="146" spans="1:5" s="7" customFormat="1" ht="20.25" x14ac:dyDescent="0.25">
      <c r="A146" s="26"/>
      <c r="B146" s="26"/>
      <c r="C146" s="27"/>
      <c r="D146" s="27"/>
      <c r="E146" s="193"/>
    </row>
    <row r="147" spans="1:5" s="7" customFormat="1" ht="20.25" x14ac:dyDescent="0.25">
      <c r="A147" s="26"/>
      <c r="B147" s="26"/>
      <c r="C147" s="27"/>
      <c r="D147" s="27"/>
      <c r="E147" s="193"/>
    </row>
    <row r="148" spans="1:5" s="7" customFormat="1" ht="20.25" x14ac:dyDescent="0.25">
      <c r="A148" s="26"/>
      <c r="B148" s="26"/>
      <c r="C148" s="27"/>
      <c r="D148" s="27"/>
      <c r="E148" s="193"/>
    </row>
    <row r="149" spans="1:5" s="7" customFormat="1" ht="20.25" x14ac:dyDescent="0.25">
      <c r="A149" s="26"/>
      <c r="B149" s="26"/>
      <c r="C149" s="27"/>
      <c r="D149" s="27"/>
      <c r="E149" s="193"/>
    </row>
    <row r="150" spans="1:5" s="7" customFormat="1" ht="20.25" x14ac:dyDescent="0.25">
      <c r="A150" s="26"/>
      <c r="B150" s="26"/>
      <c r="C150" s="27"/>
      <c r="D150" s="27"/>
      <c r="E150" s="193"/>
    </row>
    <row r="151" spans="1:5" s="7" customFormat="1" ht="20.25" x14ac:dyDescent="0.25">
      <c r="A151" s="26"/>
      <c r="B151" s="26"/>
      <c r="C151" s="27"/>
      <c r="D151" s="27"/>
      <c r="E151" s="193"/>
    </row>
    <row r="152" spans="1:5" s="7" customFormat="1" ht="20.25" x14ac:dyDescent="0.25">
      <c r="A152" s="26"/>
      <c r="B152" s="26"/>
      <c r="C152" s="27"/>
      <c r="D152" s="27"/>
      <c r="E152" s="193"/>
    </row>
    <row r="153" spans="1:5" s="7" customFormat="1" ht="20.25" x14ac:dyDescent="0.25">
      <c r="A153" s="26"/>
      <c r="B153" s="26"/>
      <c r="C153" s="27"/>
      <c r="D153" s="27"/>
      <c r="E153" s="193"/>
    </row>
    <row r="154" spans="1:5" s="7" customFormat="1" ht="20.25" x14ac:dyDescent="0.25">
      <c r="A154" s="26"/>
      <c r="B154" s="26"/>
      <c r="C154" s="27"/>
      <c r="D154" s="27"/>
      <c r="E154" s="193"/>
    </row>
    <row r="155" spans="1:5" s="7" customFormat="1" ht="20.25" x14ac:dyDescent="0.25">
      <c r="A155" s="26"/>
      <c r="B155" s="26"/>
      <c r="C155" s="27"/>
      <c r="D155" s="27"/>
      <c r="E155" s="193"/>
    </row>
    <row r="156" spans="1:5" s="7" customFormat="1" ht="20.25" x14ac:dyDescent="0.25">
      <c r="A156" s="26"/>
      <c r="B156" s="26"/>
      <c r="C156" s="27"/>
      <c r="D156" s="27"/>
      <c r="E156" s="193"/>
    </row>
    <row r="157" spans="1:5" s="7" customFormat="1" ht="20.25" x14ac:dyDescent="0.25">
      <c r="A157" s="26"/>
      <c r="B157" s="26"/>
      <c r="C157" s="27"/>
      <c r="D157" s="27"/>
      <c r="E157" s="193"/>
    </row>
    <row r="158" spans="1:5" s="7" customFormat="1" ht="20.25" x14ac:dyDescent="0.25">
      <c r="A158" s="26"/>
      <c r="B158" s="26"/>
      <c r="C158" s="27"/>
      <c r="D158" s="27"/>
      <c r="E158" s="193"/>
    </row>
    <row r="159" spans="1:5" s="7" customFormat="1" ht="20.25" x14ac:dyDescent="0.25">
      <c r="A159" s="26"/>
      <c r="B159" s="26"/>
      <c r="C159" s="27"/>
      <c r="D159" s="27"/>
      <c r="E159" s="193"/>
    </row>
    <row r="160" spans="1:5" s="7" customFormat="1" ht="20.25" x14ac:dyDescent="0.25">
      <c r="A160" s="26"/>
      <c r="B160" s="26"/>
      <c r="C160" s="27"/>
      <c r="D160" s="27"/>
      <c r="E160" s="193"/>
    </row>
    <row r="161" spans="1:5" s="7" customFormat="1" ht="20.25" x14ac:dyDescent="0.25">
      <c r="A161" s="26"/>
      <c r="B161" s="26"/>
      <c r="C161" s="27"/>
      <c r="D161" s="27"/>
      <c r="E161" s="193"/>
    </row>
    <row r="162" spans="1:5" s="7" customFormat="1" ht="20.25" x14ac:dyDescent="0.25">
      <c r="A162" s="26"/>
      <c r="B162" s="26"/>
      <c r="C162" s="27"/>
      <c r="D162" s="27"/>
      <c r="E162" s="193"/>
    </row>
    <row r="163" spans="1:5" s="7" customFormat="1" ht="20.25" x14ac:dyDescent="0.25">
      <c r="A163" s="26"/>
      <c r="B163" s="26"/>
      <c r="C163" s="27"/>
      <c r="D163" s="27"/>
      <c r="E163" s="193"/>
    </row>
    <row r="164" spans="1:5" s="7" customFormat="1" ht="20.25" x14ac:dyDescent="0.25">
      <c r="A164" s="26"/>
      <c r="B164" s="26"/>
      <c r="C164" s="27"/>
      <c r="D164" s="27"/>
      <c r="E164" s="193"/>
    </row>
    <row r="165" spans="1:5" s="7" customFormat="1" ht="20.25" x14ac:dyDescent="0.25">
      <c r="A165" s="26"/>
      <c r="B165" s="26"/>
      <c r="C165" s="27"/>
      <c r="D165" s="27"/>
      <c r="E165" s="193"/>
    </row>
    <row r="166" spans="1:5" s="7" customFormat="1" ht="20.25" x14ac:dyDescent="0.25">
      <c r="A166" s="26"/>
      <c r="B166" s="26"/>
      <c r="C166" s="27"/>
      <c r="D166" s="27"/>
      <c r="E166" s="193"/>
    </row>
    <row r="167" spans="1:5" s="7" customFormat="1" ht="20.25" x14ac:dyDescent="0.25">
      <c r="A167" s="26"/>
      <c r="B167" s="26"/>
      <c r="C167" s="27"/>
      <c r="D167" s="27"/>
      <c r="E167" s="193"/>
    </row>
    <row r="168" spans="1:5" s="7" customFormat="1" ht="20.25" x14ac:dyDescent="0.25">
      <c r="A168" s="26"/>
      <c r="B168" s="26"/>
      <c r="C168" s="27"/>
      <c r="D168" s="27"/>
      <c r="E168" s="193"/>
    </row>
    <row r="169" spans="1:5" s="7" customFormat="1" ht="20.25" x14ac:dyDescent="0.25">
      <c r="A169" s="26"/>
      <c r="B169" s="26"/>
      <c r="C169" s="27"/>
      <c r="D169" s="27"/>
      <c r="E169" s="193"/>
    </row>
    <row r="170" spans="1:5" s="7" customFormat="1" ht="20.25" x14ac:dyDescent="0.25">
      <c r="A170" s="26"/>
      <c r="B170" s="26"/>
      <c r="C170" s="27"/>
      <c r="D170" s="27"/>
      <c r="E170" s="193"/>
    </row>
    <row r="171" spans="1:5" s="7" customFormat="1" ht="20.25" x14ac:dyDescent="0.25">
      <c r="A171" s="26"/>
      <c r="B171" s="26"/>
      <c r="C171" s="27"/>
      <c r="D171" s="27"/>
      <c r="E171" s="193"/>
    </row>
    <row r="172" spans="1:5" s="7" customFormat="1" ht="20.25" x14ac:dyDescent="0.25">
      <c r="A172" s="26"/>
      <c r="B172" s="26"/>
      <c r="C172" s="27"/>
      <c r="D172" s="27"/>
      <c r="E172" s="193"/>
    </row>
    <row r="173" spans="1:5" s="7" customFormat="1" ht="20.25" x14ac:dyDescent="0.25">
      <c r="A173" s="26"/>
      <c r="B173" s="26"/>
      <c r="C173" s="27"/>
      <c r="D173" s="27"/>
      <c r="E173" s="193"/>
    </row>
    <row r="174" spans="1:5" s="7" customFormat="1" ht="20.25" x14ac:dyDescent="0.25">
      <c r="A174" s="26"/>
      <c r="B174" s="26"/>
      <c r="C174" s="27"/>
      <c r="D174" s="27"/>
      <c r="E174" s="193"/>
    </row>
    <row r="175" spans="1:5" s="7" customFormat="1" ht="20.25" x14ac:dyDescent="0.25">
      <c r="A175" s="26"/>
      <c r="B175" s="26"/>
      <c r="C175" s="27"/>
      <c r="D175" s="27"/>
      <c r="E175" s="193"/>
    </row>
    <row r="176" spans="1:5" s="7" customFormat="1" ht="20.25" x14ac:dyDescent="0.25">
      <c r="A176" s="26"/>
      <c r="B176" s="26"/>
      <c r="C176" s="27"/>
      <c r="D176" s="27"/>
      <c r="E176" s="193"/>
    </row>
    <row r="177" spans="1:5" s="7" customFormat="1" ht="20.25" x14ac:dyDescent="0.25">
      <c r="A177" s="26"/>
      <c r="B177" s="26"/>
      <c r="C177" s="27"/>
      <c r="D177" s="27"/>
      <c r="E177" s="193"/>
    </row>
    <row r="178" spans="1:5" s="7" customFormat="1" ht="20.25" x14ac:dyDescent="0.25">
      <c r="A178" s="26"/>
      <c r="B178" s="26"/>
      <c r="C178" s="27"/>
      <c r="D178" s="27"/>
      <c r="E178" s="193"/>
    </row>
    <row r="179" spans="1:5" s="7" customFormat="1" ht="20.25" x14ac:dyDescent="0.25">
      <c r="A179" s="26"/>
      <c r="B179" s="26"/>
      <c r="C179" s="27"/>
      <c r="D179" s="27"/>
      <c r="E179" s="193"/>
    </row>
    <row r="180" spans="1:5" s="7" customFormat="1" ht="20.25" x14ac:dyDescent="0.25">
      <c r="A180" s="26"/>
      <c r="B180" s="26"/>
      <c r="C180" s="27"/>
      <c r="D180" s="27"/>
      <c r="E180" s="193"/>
    </row>
    <row r="181" spans="1:5" s="7" customFormat="1" ht="20.25" x14ac:dyDescent="0.25">
      <c r="A181" s="26"/>
      <c r="B181" s="26"/>
      <c r="C181" s="27"/>
      <c r="D181" s="27"/>
      <c r="E181" s="193"/>
    </row>
    <row r="182" spans="1:5" s="7" customFormat="1" ht="20.25" x14ac:dyDescent="0.25">
      <c r="A182" s="26"/>
      <c r="B182" s="26"/>
      <c r="C182" s="27"/>
      <c r="D182" s="27"/>
      <c r="E182" s="193"/>
    </row>
    <row r="183" spans="1:5" s="7" customFormat="1" ht="20.25" x14ac:dyDescent="0.25">
      <c r="A183" s="26"/>
      <c r="B183" s="26"/>
      <c r="C183" s="27"/>
      <c r="D183" s="27"/>
      <c r="E183" s="193"/>
    </row>
    <row r="184" spans="1:5" s="7" customFormat="1" ht="20.25" x14ac:dyDescent="0.25">
      <c r="A184" s="26"/>
      <c r="B184" s="26"/>
      <c r="C184" s="27"/>
      <c r="D184" s="27"/>
      <c r="E184" s="193"/>
    </row>
    <row r="185" spans="1:5" s="7" customFormat="1" ht="20.25" x14ac:dyDescent="0.25">
      <c r="A185" s="26"/>
      <c r="B185" s="26"/>
      <c r="C185" s="27"/>
      <c r="D185" s="27"/>
      <c r="E185" s="193"/>
    </row>
    <row r="186" spans="1:5" s="7" customFormat="1" ht="20.25" x14ac:dyDescent="0.25">
      <c r="A186" s="26"/>
      <c r="B186" s="26"/>
      <c r="C186" s="27"/>
      <c r="D186" s="27"/>
      <c r="E186" s="193"/>
    </row>
    <row r="187" spans="1:5" s="7" customFormat="1" ht="20.25" x14ac:dyDescent="0.25">
      <c r="A187" s="26"/>
      <c r="B187" s="26"/>
      <c r="C187" s="27"/>
      <c r="D187" s="27"/>
      <c r="E187" s="193"/>
    </row>
    <row r="188" spans="1:5" s="7" customFormat="1" ht="20.25" x14ac:dyDescent="0.25">
      <c r="A188" s="26"/>
      <c r="B188" s="26"/>
      <c r="C188" s="27"/>
      <c r="D188" s="27"/>
      <c r="E188" s="193"/>
    </row>
    <row r="189" spans="1:5" s="7" customFormat="1" ht="20.25" x14ac:dyDescent="0.25">
      <c r="A189" s="26"/>
      <c r="B189" s="26"/>
      <c r="C189" s="27"/>
      <c r="D189" s="27"/>
      <c r="E189" s="193"/>
    </row>
    <row r="190" spans="1:5" s="7" customFormat="1" ht="20.25" x14ac:dyDescent="0.25">
      <c r="A190" s="26"/>
      <c r="B190" s="26"/>
      <c r="C190" s="27"/>
      <c r="D190" s="27"/>
      <c r="E190" s="193"/>
    </row>
    <row r="191" spans="1:5" s="7" customFormat="1" ht="20.25" x14ac:dyDescent="0.25">
      <c r="A191" s="26"/>
      <c r="B191" s="26"/>
      <c r="C191" s="27"/>
      <c r="D191" s="27"/>
      <c r="E191" s="193"/>
    </row>
    <row r="192" spans="1:5" s="7" customFormat="1" ht="20.25" x14ac:dyDescent="0.25">
      <c r="A192" s="26"/>
      <c r="B192" s="26"/>
      <c r="C192" s="27"/>
      <c r="D192" s="27"/>
      <c r="E192" s="193"/>
    </row>
    <row r="193" spans="1:5" s="7" customFormat="1" ht="20.25" x14ac:dyDescent="0.25">
      <c r="A193" s="26"/>
      <c r="B193" s="26"/>
      <c r="C193" s="27"/>
      <c r="D193" s="27"/>
      <c r="E193" s="193"/>
    </row>
    <row r="194" spans="1:5" s="7" customFormat="1" ht="20.25" x14ac:dyDescent="0.25">
      <c r="A194" s="26"/>
      <c r="B194" s="26"/>
      <c r="C194" s="27"/>
      <c r="D194" s="27"/>
      <c r="E194" s="193"/>
    </row>
    <row r="195" spans="1:5" s="7" customFormat="1" ht="20.25" x14ac:dyDescent="0.25">
      <c r="A195" s="26"/>
      <c r="B195" s="26"/>
      <c r="C195" s="27"/>
      <c r="D195" s="27"/>
      <c r="E195" s="193"/>
    </row>
    <row r="196" spans="1:5" s="7" customFormat="1" ht="20.25" x14ac:dyDescent="0.25">
      <c r="A196" s="26"/>
      <c r="B196" s="26"/>
      <c r="C196" s="27"/>
      <c r="D196" s="27"/>
      <c r="E196" s="193"/>
    </row>
    <row r="197" spans="1:5" s="7" customFormat="1" ht="20.25" x14ac:dyDescent="0.25">
      <c r="A197" s="26"/>
      <c r="B197" s="26"/>
      <c r="C197" s="27"/>
      <c r="D197" s="27"/>
      <c r="E197" s="193"/>
    </row>
    <row r="198" spans="1:5" s="7" customFormat="1" ht="20.25" x14ac:dyDescent="0.25">
      <c r="A198" s="26"/>
      <c r="B198" s="26"/>
      <c r="C198" s="27"/>
      <c r="D198" s="27"/>
      <c r="E198" s="193"/>
    </row>
    <row r="199" spans="1:5" s="7" customFormat="1" ht="20.25" x14ac:dyDescent="0.25">
      <c r="A199" s="26"/>
      <c r="B199" s="26"/>
      <c r="C199" s="27"/>
      <c r="D199" s="27"/>
      <c r="E199" s="193"/>
    </row>
    <row r="200" spans="1:5" s="7" customFormat="1" ht="20.25" x14ac:dyDescent="0.25">
      <c r="A200" s="26"/>
      <c r="B200" s="26"/>
      <c r="C200" s="27"/>
      <c r="D200" s="27"/>
      <c r="E200" s="193"/>
    </row>
    <row r="201" spans="1:5" s="7" customFormat="1" ht="20.25" x14ac:dyDescent="0.25">
      <c r="A201" s="26"/>
      <c r="B201" s="26"/>
      <c r="C201" s="27"/>
      <c r="D201" s="27"/>
      <c r="E201" s="193"/>
    </row>
    <row r="202" spans="1:5" s="7" customFormat="1" ht="20.25" x14ac:dyDescent="0.25">
      <c r="A202" s="26"/>
      <c r="B202" s="26"/>
      <c r="C202" s="27"/>
      <c r="D202" s="27"/>
      <c r="E202" s="193"/>
    </row>
    <row r="203" spans="1:5" s="7" customFormat="1" ht="20.25" x14ac:dyDescent="0.25">
      <c r="A203" s="26"/>
      <c r="B203" s="26"/>
      <c r="C203" s="27"/>
      <c r="D203" s="27"/>
      <c r="E203" s="193"/>
    </row>
    <row r="204" spans="1:5" s="7" customFormat="1" ht="20.25" x14ac:dyDescent="0.25">
      <c r="A204" s="26"/>
      <c r="B204" s="26"/>
      <c r="C204" s="27"/>
      <c r="D204" s="27"/>
      <c r="E204" s="193"/>
    </row>
    <row r="205" spans="1:5" s="7" customFormat="1" ht="20.25" x14ac:dyDescent="0.25">
      <c r="A205" s="26"/>
      <c r="B205" s="26"/>
      <c r="C205" s="27"/>
      <c r="D205" s="27"/>
      <c r="E205" s="193"/>
    </row>
    <row r="206" spans="1:5" s="7" customFormat="1" ht="20.25" x14ac:dyDescent="0.25">
      <c r="A206" s="26"/>
      <c r="B206" s="26"/>
      <c r="C206" s="27"/>
      <c r="D206" s="27"/>
      <c r="E206" s="193"/>
    </row>
    <row r="207" spans="1:5" s="7" customFormat="1" ht="20.25" x14ac:dyDescent="0.25">
      <c r="A207" s="26"/>
      <c r="B207" s="26"/>
      <c r="C207" s="27"/>
      <c r="D207" s="27"/>
      <c r="E207" s="193"/>
    </row>
    <row r="208" spans="1:5" s="7" customFormat="1" ht="20.25" x14ac:dyDescent="0.25">
      <c r="A208" s="26"/>
      <c r="B208" s="26"/>
      <c r="C208" s="27"/>
      <c r="D208" s="27"/>
      <c r="E208" s="193"/>
    </row>
    <row r="209" spans="1:5" s="7" customFormat="1" ht="20.25" x14ac:dyDescent="0.25">
      <c r="A209" s="26"/>
      <c r="B209" s="26"/>
      <c r="C209" s="27"/>
      <c r="D209" s="27"/>
      <c r="E209" s="193"/>
    </row>
    <row r="210" spans="1:5" s="7" customFormat="1" ht="20.25" x14ac:dyDescent="0.25">
      <c r="A210" s="26"/>
      <c r="B210" s="26"/>
      <c r="C210" s="27"/>
      <c r="D210" s="27"/>
      <c r="E210" s="193"/>
    </row>
    <row r="211" spans="1:5" s="7" customFormat="1" ht="20.25" x14ac:dyDescent="0.25">
      <c r="A211" s="26"/>
      <c r="B211" s="26"/>
      <c r="C211" s="27"/>
      <c r="D211" s="27"/>
      <c r="E211" s="193"/>
    </row>
    <row r="212" spans="1:5" s="7" customFormat="1" ht="20.25" x14ac:dyDescent="0.25">
      <c r="A212" s="26"/>
      <c r="B212" s="26"/>
      <c r="C212" s="27"/>
      <c r="D212" s="27"/>
      <c r="E212" s="193"/>
    </row>
    <row r="213" spans="1:5" s="7" customFormat="1" ht="20.25" x14ac:dyDescent="0.25">
      <c r="A213" s="26"/>
      <c r="B213" s="26"/>
      <c r="C213" s="27"/>
      <c r="D213" s="27"/>
      <c r="E213" s="193"/>
    </row>
    <row r="214" spans="1:5" s="7" customFormat="1" ht="20.25" x14ac:dyDescent="0.25">
      <c r="A214" s="26"/>
      <c r="B214" s="26"/>
      <c r="C214" s="27"/>
      <c r="D214" s="27"/>
      <c r="E214" s="193"/>
    </row>
    <row r="215" spans="1:5" s="7" customFormat="1" ht="20.25" x14ac:dyDescent="0.25">
      <c r="A215" s="26"/>
      <c r="B215" s="26"/>
      <c r="C215" s="27"/>
      <c r="D215" s="27"/>
      <c r="E215" s="193"/>
    </row>
    <row r="216" spans="1:5" s="7" customFormat="1" ht="20.25" x14ac:dyDescent="0.25">
      <c r="A216" s="26"/>
      <c r="B216" s="26"/>
      <c r="C216" s="27"/>
      <c r="D216" s="27"/>
      <c r="E216" s="193"/>
    </row>
    <row r="217" spans="1:5" s="7" customFormat="1" ht="20.25" x14ac:dyDescent="0.25">
      <c r="A217" s="26"/>
      <c r="B217" s="26"/>
      <c r="C217" s="27"/>
      <c r="D217" s="27"/>
      <c r="E217" s="193"/>
    </row>
    <row r="218" spans="1:5" s="7" customFormat="1" ht="20.25" x14ac:dyDescent="0.25">
      <c r="A218" s="26"/>
      <c r="B218" s="26"/>
      <c r="C218" s="27"/>
      <c r="D218" s="27"/>
      <c r="E218" s="193"/>
    </row>
    <row r="219" spans="1:5" s="7" customFormat="1" ht="20.25" x14ac:dyDescent="0.25">
      <c r="A219" s="26"/>
      <c r="B219" s="26"/>
      <c r="C219" s="27"/>
      <c r="D219" s="27"/>
      <c r="E219" s="193"/>
    </row>
    <row r="220" spans="1:5" s="7" customFormat="1" ht="20.25" x14ac:dyDescent="0.25">
      <c r="A220" s="26"/>
      <c r="B220" s="26"/>
      <c r="C220" s="27"/>
      <c r="D220" s="27"/>
      <c r="E220" s="193"/>
    </row>
    <row r="221" spans="1:5" s="7" customFormat="1" ht="20.25" x14ac:dyDescent="0.25">
      <c r="A221" s="26"/>
      <c r="B221" s="26"/>
      <c r="C221" s="27"/>
      <c r="D221" s="27"/>
      <c r="E221" s="193"/>
    </row>
    <row r="222" spans="1:5" s="7" customFormat="1" ht="20.25" x14ac:dyDescent="0.25">
      <c r="A222" s="26"/>
      <c r="B222" s="26"/>
      <c r="C222" s="27"/>
      <c r="D222" s="27"/>
      <c r="E222" s="193"/>
    </row>
    <row r="223" spans="1:5" s="7" customFormat="1" ht="20.25" x14ac:dyDescent="0.25">
      <c r="A223" s="26"/>
      <c r="B223" s="26"/>
      <c r="C223" s="27"/>
      <c r="D223" s="27"/>
      <c r="E223" s="193"/>
    </row>
    <row r="224" spans="1:5" s="7" customFormat="1" ht="20.25" x14ac:dyDescent="0.25">
      <c r="A224" s="26"/>
      <c r="B224" s="26"/>
      <c r="C224" s="27"/>
      <c r="D224" s="27"/>
      <c r="E224" s="193"/>
    </row>
    <row r="225" spans="1:7" s="7" customFormat="1" ht="20.25" x14ac:dyDescent="0.25">
      <c r="A225" s="26"/>
      <c r="B225" s="26"/>
      <c r="C225" s="27"/>
      <c r="D225" s="27"/>
      <c r="E225" s="193"/>
    </row>
    <row r="226" spans="1:7" s="7" customFormat="1" ht="20.25" x14ac:dyDescent="0.25">
      <c r="A226" s="26"/>
      <c r="B226" s="26"/>
      <c r="C226" s="27"/>
      <c r="D226" s="27"/>
      <c r="E226" s="193"/>
    </row>
    <row r="227" spans="1:7" s="7" customFormat="1" ht="20.25" x14ac:dyDescent="0.25">
      <c r="A227" s="26"/>
      <c r="B227" s="26"/>
      <c r="C227" s="27"/>
      <c r="D227" s="27"/>
      <c r="E227" s="193"/>
    </row>
    <row r="228" spans="1:7" s="7" customFormat="1" ht="20.25" x14ac:dyDescent="0.25">
      <c r="A228" s="26"/>
      <c r="B228" s="26"/>
      <c r="C228" s="27"/>
      <c r="D228" s="27"/>
      <c r="E228" s="193"/>
    </row>
    <row r="229" spans="1:7" s="7" customFormat="1" ht="20.25" x14ac:dyDescent="0.25">
      <c r="A229" s="26"/>
      <c r="B229" s="26"/>
      <c r="C229" s="27"/>
      <c r="D229" s="27"/>
      <c r="E229" s="193"/>
    </row>
    <row r="230" spans="1:7" s="7" customFormat="1" ht="20.25" x14ac:dyDescent="0.25">
      <c r="A230" s="26"/>
      <c r="B230" s="26"/>
      <c r="C230" s="27"/>
      <c r="D230" s="27"/>
      <c r="E230" s="193"/>
    </row>
    <row r="231" spans="1:7" ht="20.25" x14ac:dyDescent="0.25">
      <c r="A231" s="26"/>
      <c r="B231" s="29"/>
      <c r="C231" s="30"/>
      <c r="D231" s="30"/>
    </row>
    <row r="232" spans="1:7" ht="20.25" x14ac:dyDescent="0.25">
      <c r="A232" s="26"/>
      <c r="B232" s="29"/>
      <c r="C232" s="30"/>
      <c r="D232" s="30"/>
    </row>
    <row r="233" spans="1:7" ht="20.25" x14ac:dyDescent="0.25">
      <c r="A233" s="26"/>
      <c r="B233" s="29"/>
      <c r="C233" s="30"/>
      <c r="D233" s="30"/>
    </row>
    <row r="234" spans="1:7" ht="20.25" x14ac:dyDescent="0.25">
      <c r="A234" s="26"/>
      <c r="B234" s="29"/>
      <c r="C234" s="30"/>
      <c r="D234" s="30"/>
    </row>
    <row r="235" spans="1:7" ht="20.25" x14ac:dyDescent="0.25">
      <c r="A235" s="26"/>
      <c r="B235" s="29"/>
      <c r="C235" s="30"/>
      <c r="D235" s="30"/>
    </row>
    <row r="236" spans="1:7" x14ac:dyDescent="0.25">
      <c r="A236" s="7"/>
      <c r="B236" s="29"/>
      <c r="C236" s="29"/>
      <c r="D236" s="29"/>
    </row>
    <row r="237" spans="1:7" ht="20.25" x14ac:dyDescent="0.25">
      <c r="A237" s="7"/>
      <c r="B237" s="31" t="s">
        <v>136</v>
      </c>
      <c r="C237" s="31" t="s">
        <v>137</v>
      </c>
      <c r="D237" t="s">
        <v>136</v>
      </c>
      <c r="E237" s="185" t="s">
        <v>137</v>
      </c>
    </row>
    <row r="238" spans="1:7" ht="21" x14ac:dyDescent="0.35">
      <c r="A238" s="7"/>
      <c r="B238" s="32" t="s">
        <v>138</v>
      </c>
      <c r="C238" s="32" t="s">
        <v>139</v>
      </c>
      <c r="D238" t="s">
        <v>138</v>
      </c>
      <c r="F238" t="s">
        <v>138</v>
      </c>
      <c r="G238" t="e">
        <f>IF(NOT(ISERROR(MATCH(F238,_xlfn.ANCHORARRAY(B249),0))),#REF!&amp;"Por favor no seleccionar los criterios de impacto",F238)</f>
        <v>#REF!</v>
      </c>
    </row>
    <row r="239" spans="1:7" ht="21" x14ac:dyDescent="0.35">
      <c r="A239" s="7"/>
      <c r="B239" s="32" t="s">
        <v>138</v>
      </c>
      <c r="C239" s="32" t="s">
        <v>125</v>
      </c>
      <c r="E239" s="185" t="s">
        <v>139</v>
      </c>
    </row>
    <row r="240" spans="1:7" ht="21" x14ac:dyDescent="0.35">
      <c r="A240" s="7"/>
      <c r="B240" s="32" t="s">
        <v>138</v>
      </c>
      <c r="C240" s="32" t="s">
        <v>128</v>
      </c>
      <c r="E240" s="185" t="s">
        <v>125</v>
      </c>
    </row>
    <row r="241" spans="1:5" ht="21" x14ac:dyDescent="0.35">
      <c r="A241" s="7"/>
      <c r="B241" s="32" t="s">
        <v>138</v>
      </c>
      <c r="C241" s="32" t="s">
        <v>131</v>
      </c>
      <c r="E241" s="185" t="s">
        <v>128</v>
      </c>
    </row>
    <row r="242" spans="1:5" ht="21" x14ac:dyDescent="0.35">
      <c r="A242" s="7"/>
      <c r="B242" s="32" t="s">
        <v>138</v>
      </c>
      <c r="C242" s="32" t="s">
        <v>133</v>
      </c>
      <c r="E242" s="185" t="s">
        <v>131</v>
      </c>
    </row>
    <row r="243" spans="1:5" ht="21" x14ac:dyDescent="0.35">
      <c r="A243" s="7"/>
      <c r="B243" s="32" t="s">
        <v>121</v>
      </c>
      <c r="C243" s="32" t="s">
        <v>47</v>
      </c>
      <c r="E243" s="185" t="s">
        <v>133</v>
      </c>
    </row>
    <row r="244" spans="1:5" ht="21" x14ac:dyDescent="0.35">
      <c r="A244" s="7"/>
      <c r="B244" s="32" t="s">
        <v>121</v>
      </c>
      <c r="C244" s="32" t="s">
        <v>126</v>
      </c>
      <c r="D244" t="s">
        <v>121</v>
      </c>
    </row>
    <row r="245" spans="1:5" ht="21" x14ac:dyDescent="0.35">
      <c r="A245" s="7"/>
      <c r="B245" s="32" t="s">
        <v>121</v>
      </c>
      <c r="C245" s="32" t="s">
        <v>129</v>
      </c>
      <c r="E245" s="185" t="s">
        <v>47</v>
      </c>
    </row>
    <row r="246" spans="1:5" ht="21" x14ac:dyDescent="0.35">
      <c r="A246" s="7"/>
      <c r="B246" s="32" t="s">
        <v>121</v>
      </c>
      <c r="C246" s="32" t="s">
        <v>49</v>
      </c>
      <c r="E246" s="185" t="s">
        <v>126</v>
      </c>
    </row>
    <row r="247" spans="1:5" ht="21" x14ac:dyDescent="0.35">
      <c r="A247" s="7"/>
      <c r="B247" s="32" t="s">
        <v>121</v>
      </c>
      <c r="C247" s="32" t="s">
        <v>50</v>
      </c>
      <c r="E247" s="185" t="s">
        <v>129</v>
      </c>
    </row>
    <row r="248" spans="1:5" x14ac:dyDescent="0.25">
      <c r="A248" s="7"/>
      <c r="B248" s="33"/>
      <c r="C248" s="33"/>
      <c r="E248" s="185" t="s">
        <v>49</v>
      </c>
    </row>
    <row r="249" spans="1:5" x14ac:dyDescent="0.25">
      <c r="A249" s="7"/>
      <c r="B249" s="33" t="str" cm="1">
        <f t="array" ref="B249:B251">_xlfn.UNIQUE(Tabla13[[#All],[Criterios]])</f>
        <v>Criterios</v>
      </c>
      <c r="C249" s="33"/>
      <c r="E249" s="185" t="s">
        <v>50</v>
      </c>
    </row>
    <row r="250" spans="1:5" x14ac:dyDescent="0.25">
      <c r="A250" s="7"/>
      <c r="B250" s="33" t="str">
        <v>Afectación Económica o presupuestal</v>
      </c>
      <c r="C250" s="33"/>
    </row>
    <row r="251" spans="1:5" x14ac:dyDescent="0.25">
      <c r="B251" s="33" t="str">
        <v>Pérdida Reputacional</v>
      </c>
      <c r="C251" s="33"/>
    </row>
    <row r="252" spans="1:5" x14ac:dyDescent="0.25">
      <c r="B252" s="34"/>
      <c r="C252" s="34"/>
    </row>
    <row r="253" spans="1:5" x14ac:dyDescent="0.25">
      <c r="B253" s="34"/>
      <c r="C253" s="34"/>
    </row>
    <row r="254" spans="1:5" x14ac:dyDescent="0.25">
      <c r="B254" s="34"/>
      <c r="C254" s="34"/>
    </row>
    <row r="255" spans="1:5" x14ac:dyDescent="0.25">
      <c r="B255" s="34"/>
      <c r="C255" s="34"/>
      <c r="D255" s="34"/>
    </row>
    <row r="256" spans="1:5" x14ac:dyDescent="0.25">
      <c r="B256" s="34"/>
      <c r="C256" s="34"/>
      <c r="D256" s="34"/>
    </row>
    <row r="257" spans="2:4" x14ac:dyDescent="0.25">
      <c r="B257" s="34"/>
      <c r="C257" s="34"/>
      <c r="D257" s="34"/>
    </row>
    <row r="258" spans="2:4" x14ac:dyDescent="0.25">
      <c r="B258" s="34"/>
      <c r="C258" s="34"/>
      <c r="D258" s="34"/>
    </row>
    <row r="259" spans="2:4" x14ac:dyDescent="0.25">
      <c r="B259" s="34"/>
      <c r="C259" s="34"/>
      <c r="D259" s="34"/>
    </row>
    <row r="260" spans="2:4" x14ac:dyDescent="0.25">
      <c r="B260" s="34"/>
      <c r="C260" s="34"/>
      <c r="D260" s="34"/>
    </row>
  </sheetData>
  <mergeCells count="1">
    <mergeCell ref="B2:E2"/>
  </mergeCells>
  <dataValidations count="1">
    <dataValidation type="list" allowBlank="1" showInputMessage="1" showErrorMessage="1" sqref="F238" xr:uid="{41C57F9E-EBD2-402F-9CB2-68B0DF1CB14B}">
      <formula1>#REF!</formula1>
    </dataValidation>
  </dataValidations>
  <pageMargins left="0.7" right="0.7" top="0.75" bottom="0.75" header="0.3" footer="0.3"/>
  <pageSetup orientation="portrait"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510D2-BA40-45F9-A728-17D3F6372F75}">
  <dimension ref="B1:Z61"/>
  <sheetViews>
    <sheetView topLeftCell="J4" workbookViewId="0">
      <selection activeCell="Q15" sqref="Q15"/>
    </sheetView>
  </sheetViews>
  <sheetFormatPr baseColWidth="10" defaultRowHeight="15" x14ac:dyDescent="0.25"/>
  <cols>
    <col min="2" max="2" width="25.5703125" customWidth="1"/>
    <col min="6" max="6" width="27.42578125" customWidth="1"/>
    <col min="7" max="7" width="24.7109375" style="187" customWidth="1"/>
    <col min="8" max="8" width="11.42578125" style="187"/>
    <col min="9" max="9" width="18.28515625" style="187" customWidth="1"/>
    <col min="10" max="12" width="11.42578125" style="187"/>
    <col min="17" max="17" width="21.5703125" customWidth="1"/>
    <col min="18" max="18" width="17.5703125" bestFit="1" customWidth="1"/>
    <col min="19" max="19" width="23.85546875" bestFit="1" customWidth="1"/>
    <col min="21" max="21" width="15.5703125" bestFit="1" customWidth="1"/>
    <col min="22" max="22" width="25.28515625" bestFit="1" customWidth="1"/>
    <col min="24" max="24" width="21" bestFit="1" customWidth="1"/>
  </cols>
  <sheetData>
    <row r="1" spans="2:26" x14ac:dyDescent="0.25">
      <c r="G1" s="187" t="s">
        <v>23</v>
      </c>
      <c r="H1" s="187" t="s">
        <v>15</v>
      </c>
    </row>
    <row r="4" spans="2:26" x14ac:dyDescent="0.25">
      <c r="B4" t="s">
        <v>330</v>
      </c>
      <c r="C4" t="s">
        <v>166</v>
      </c>
      <c r="F4" t="s">
        <v>52</v>
      </c>
      <c r="G4" s="186" t="s">
        <v>355</v>
      </c>
      <c r="H4" s="186">
        <v>0.2</v>
      </c>
      <c r="I4" s="186"/>
      <c r="K4" s="186"/>
      <c r="Q4" t="s">
        <v>356</v>
      </c>
      <c r="R4" s="186">
        <v>0.5</v>
      </c>
      <c r="S4" s="187" t="s">
        <v>111</v>
      </c>
      <c r="T4" s="186">
        <v>0.3</v>
      </c>
      <c r="U4" s="187" t="s">
        <v>124</v>
      </c>
      <c r="V4" s="186">
        <v>0.4</v>
      </c>
      <c r="W4" s="187" t="s">
        <v>127</v>
      </c>
    </row>
    <row r="5" spans="2:26" x14ac:dyDescent="0.25">
      <c r="B5" t="s">
        <v>331</v>
      </c>
      <c r="C5" t="s">
        <v>166</v>
      </c>
      <c r="F5" t="s">
        <v>53</v>
      </c>
      <c r="G5" s="186" t="s">
        <v>355</v>
      </c>
      <c r="H5" s="186">
        <v>0.2</v>
      </c>
      <c r="I5" s="186"/>
      <c r="K5" s="186"/>
      <c r="Q5" t="s">
        <v>357</v>
      </c>
      <c r="R5" s="186">
        <v>0.45</v>
      </c>
      <c r="S5" s="187" t="s">
        <v>111</v>
      </c>
      <c r="T5" s="186">
        <v>0.36</v>
      </c>
      <c r="U5" s="187" t="s">
        <v>124</v>
      </c>
      <c r="V5" s="186">
        <v>0.4</v>
      </c>
      <c r="W5" s="187" t="s">
        <v>127</v>
      </c>
    </row>
    <row r="6" spans="2:26" x14ac:dyDescent="0.25">
      <c r="B6" t="s">
        <v>332</v>
      </c>
      <c r="C6" t="s">
        <v>127</v>
      </c>
      <c r="F6" t="s">
        <v>54</v>
      </c>
      <c r="G6" s="186" t="s">
        <v>113</v>
      </c>
      <c r="H6" s="186">
        <v>0.6</v>
      </c>
      <c r="I6" s="186" t="s">
        <v>388</v>
      </c>
      <c r="K6" s="186"/>
      <c r="Q6" t="s">
        <v>358</v>
      </c>
      <c r="R6" s="186">
        <v>0.4</v>
      </c>
      <c r="S6" s="187" t="s">
        <v>111</v>
      </c>
      <c r="T6" s="186">
        <v>0.36</v>
      </c>
      <c r="U6" s="187" t="s">
        <v>124</v>
      </c>
      <c r="V6" s="186">
        <v>0.4</v>
      </c>
      <c r="W6" s="187" t="s">
        <v>127</v>
      </c>
    </row>
    <row r="7" spans="2:26" x14ac:dyDescent="0.25">
      <c r="B7" t="s">
        <v>333</v>
      </c>
      <c r="C7" t="s">
        <v>329</v>
      </c>
      <c r="G7" s="186"/>
      <c r="I7" s="186"/>
      <c r="K7" s="186"/>
      <c r="Q7" t="s">
        <v>359</v>
      </c>
      <c r="R7" s="186">
        <v>0.35</v>
      </c>
      <c r="S7" s="187" t="s">
        <v>113</v>
      </c>
      <c r="T7" s="186">
        <v>0.42</v>
      </c>
      <c r="U7" s="187" t="s">
        <v>124</v>
      </c>
      <c r="V7" s="186">
        <v>0.4</v>
      </c>
      <c r="W7" s="187" t="s">
        <v>127</v>
      </c>
    </row>
    <row r="8" spans="2:26" x14ac:dyDescent="0.25">
      <c r="B8" t="s">
        <v>334</v>
      </c>
      <c r="C8" t="s">
        <v>161</v>
      </c>
      <c r="G8" s="186"/>
      <c r="I8" s="186"/>
      <c r="K8" s="186"/>
      <c r="Q8" t="s">
        <v>360</v>
      </c>
      <c r="R8" s="186">
        <v>0.35</v>
      </c>
      <c r="S8" s="187" t="s">
        <v>113</v>
      </c>
      <c r="T8" s="186">
        <v>0.6</v>
      </c>
      <c r="U8" s="187" t="s">
        <v>124</v>
      </c>
      <c r="V8" s="186">
        <v>0.26</v>
      </c>
      <c r="W8" s="187" t="s">
        <v>127</v>
      </c>
    </row>
    <row r="9" spans="2:26" x14ac:dyDescent="0.25">
      <c r="B9" t="s">
        <v>336</v>
      </c>
      <c r="C9" t="s">
        <v>166</v>
      </c>
      <c r="G9" s="186"/>
      <c r="I9" s="186"/>
      <c r="K9" s="186"/>
      <c r="Q9" t="s">
        <v>361</v>
      </c>
      <c r="R9" s="186">
        <v>0.3</v>
      </c>
      <c r="S9" s="187" t="s">
        <v>113</v>
      </c>
      <c r="T9" s="186">
        <v>0.6</v>
      </c>
      <c r="U9" s="187" t="s">
        <v>124</v>
      </c>
      <c r="V9" s="186">
        <v>0.3</v>
      </c>
      <c r="W9" s="187" t="s">
        <v>127</v>
      </c>
    </row>
    <row r="10" spans="2:26" x14ac:dyDescent="0.25">
      <c r="B10" t="s">
        <v>337</v>
      </c>
      <c r="C10" t="s">
        <v>127</v>
      </c>
    </row>
    <row r="11" spans="2:26" x14ac:dyDescent="0.25">
      <c r="B11" t="s">
        <v>338</v>
      </c>
      <c r="C11" t="s">
        <v>127</v>
      </c>
      <c r="F11" t="s">
        <v>330</v>
      </c>
      <c r="G11" s="187" t="s">
        <v>110</v>
      </c>
      <c r="H11" s="186">
        <v>0.1</v>
      </c>
      <c r="I11" s="187" t="s">
        <v>355</v>
      </c>
      <c r="J11" s="186">
        <v>0.2</v>
      </c>
      <c r="K11" s="187" t="s">
        <v>166</v>
      </c>
    </row>
    <row r="12" spans="2:26" x14ac:dyDescent="0.25">
      <c r="B12" t="s">
        <v>339</v>
      </c>
      <c r="C12" t="s">
        <v>329</v>
      </c>
      <c r="F12" t="s">
        <v>331</v>
      </c>
      <c r="G12" s="187" t="s">
        <v>110</v>
      </c>
      <c r="H12" s="186">
        <v>0.1</v>
      </c>
      <c r="I12" s="187" t="s">
        <v>124</v>
      </c>
      <c r="J12" s="186">
        <v>0.4</v>
      </c>
      <c r="K12" s="187" t="s">
        <v>166</v>
      </c>
      <c r="Q12" t="s">
        <v>14</v>
      </c>
      <c r="R12" t="s">
        <v>389</v>
      </c>
      <c r="S12" s="187" t="s">
        <v>18</v>
      </c>
      <c r="T12" t="s">
        <v>31</v>
      </c>
      <c r="U12" s="187" t="s">
        <v>32</v>
      </c>
      <c r="V12" t="s">
        <v>390</v>
      </c>
      <c r="W12" s="187" t="s">
        <v>15</v>
      </c>
      <c r="X12" t="s">
        <v>23</v>
      </c>
      <c r="Y12" s="187" t="s">
        <v>15</v>
      </c>
      <c r="Z12" t="s">
        <v>391</v>
      </c>
    </row>
    <row r="13" spans="2:26" x14ac:dyDescent="0.25">
      <c r="B13" t="s">
        <v>340</v>
      </c>
      <c r="C13" t="s">
        <v>161</v>
      </c>
      <c r="F13" t="s">
        <v>332</v>
      </c>
      <c r="G13" s="187" t="s">
        <v>110</v>
      </c>
      <c r="H13" s="186">
        <v>0.1</v>
      </c>
      <c r="I13" s="187" t="s">
        <v>127</v>
      </c>
      <c r="J13" s="186">
        <v>0.6</v>
      </c>
      <c r="K13" s="187" t="s">
        <v>127</v>
      </c>
      <c r="Q13" t="s">
        <v>110</v>
      </c>
      <c r="R13" t="s">
        <v>355</v>
      </c>
      <c r="S13" t="s">
        <v>166</v>
      </c>
      <c r="T13" t="s">
        <v>52</v>
      </c>
      <c r="U13" t="s">
        <v>56</v>
      </c>
      <c r="V13" t="s">
        <v>110</v>
      </c>
      <c r="W13" s="185">
        <v>0.1</v>
      </c>
      <c r="X13" t="s">
        <v>355</v>
      </c>
      <c r="Y13" s="185">
        <v>0.2</v>
      </c>
      <c r="Z13" t="s">
        <v>166</v>
      </c>
    </row>
    <row r="14" spans="2:26" x14ac:dyDescent="0.25">
      <c r="B14" t="s">
        <v>341</v>
      </c>
      <c r="C14" t="s">
        <v>127</v>
      </c>
      <c r="F14" t="s">
        <v>333</v>
      </c>
      <c r="G14" s="187" t="s">
        <v>110</v>
      </c>
      <c r="H14" s="186">
        <v>0.1</v>
      </c>
      <c r="I14" s="187" t="s">
        <v>130</v>
      </c>
      <c r="J14" s="186">
        <v>0.8</v>
      </c>
      <c r="K14" s="187" t="s">
        <v>163</v>
      </c>
      <c r="Q14" t="s">
        <v>110</v>
      </c>
      <c r="R14" t="s">
        <v>124</v>
      </c>
      <c r="S14" t="s">
        <v>166</v>
      </c>
      <c r="T14" t="s">
        <v>52</v>
      </c>
      <c r="U14" t="s">
        <v>56</v>
      </c>
      <c r="V14" t="s">
        <v>110</v>
      </c>
      <c r="W14" s="185">
        <v>0.1</v>
      </c>
      <c r="X14" t="s">
        <v>124</v>
      </c>
      <c r="Y14" s="185">
        <v>0.4</v>
      </c>
      <c r="Z14" t="s">
        <v>166</v>
      </c>
    </row>
    <row r="15" spans="2:26" x14ac:dyDescent="0.25">
      <c r="B15" t="s">
        <v>335</v>
      </c>
      <c r="C15" t="s">
        <v>127</v>
      </c>
      <c r="F15" t="s">
        <v>334</v>
      </c>
      <c r="G15" s="187" t="s">
        <v>110</v>
      </c>
      <c r="H15" s="186">
        <v>0.1</v>
      </c>
      <c r="I15" s="187" t="s">
        <v>132</v>
      </c>
      <c r="J15" s="186">
        <v>1</v>
      </c>
      <c r="K15" s="187" t="s">
        <v>161</v>
      </c>
      <c r="Q15" t="s">
        <v>110</v>
      </c>
      <c r="R15" t="s">
        <v>127</v>
      </c>
      <c r="S15" t="s">
        <v>127</v>
      </c>
      <c r="T15" t="s">
        <v>52</v>
      </c>
      <c r="U15" t="s">
        <v>56</v>
      </c>
      <c r="V15" t="s">
        <v>110</v>
      </c>
      <c r="W15" s="185">
        <v>0.1</v>
      </c>
      <c r="X15" t="s">
        <v>127</v>
      </c>
      <c r="Y15" s="185">
        <v>0.6</v>
      </c>
      <c r="Z15" t="s">
        <v>127</v>
      </c>
    </row>
    <row r="16" spans="2:26" x14ac:dyDescent="0.25">
      <c r="B16" t="s">
        <v>351</v>
      </c>
      <c r="C16" t="s">
        <v>127</v>
      </c>
      <c r="F16" t="s">
        <v>336</v>
      </c>
      <c r="G16" s="187" t="s">
        <v>110</v>
      </c>
      <c r="H16" s="186">
        <v>0.2</v>
      </c>
      <c r="I16" s="187" t="s">
        <v>355</v>
      </c>
      <c r="J16" s="186">
        <v>0.2</v>
      </c>
      <c r="K16" s="187" t="s">
        <v>166</v>
      </c>
      <c r="T16" t="s">
        <v>52</v>
      </c>
      <c r="U16" t="s">
        <v>56</v>
      </c>
    </row>
    <row r="17" spans="2:21" x14ac:dyDescent="0.25">
      <c r="B17" t="s">
        <v>342</v>
      </c>
      <c r="C17" t="s">
        <v>329</v>
      </c>
      <c r="F17" t="s">
        <v>337</v>
      </c>
      <c r="G17" s="187" t="s">
        <v>110</v>
      </c>
      <c r="H17" s="186">
        <v>0.2</v>
      </c>
      <c r="I17" s="187" t="s">
        <v>124</v>
      </c>
      <c r="J17" s="186">
        <v>0.4</v>
      </c>
      <c r="K17" s="187" t="s">
        <v>166</v>
      </c>
      <c r="R17" s="186">
        <v>0.5</v>
      </c>
      <c r="S17" s="185">
        <v>0.5</v>
      </c>
      <c r="T17" t="s">
        <v>52</v>
      </c>
      <c r="U17" t="s">
        <v>56</v>
      </c>
    </row>
    <row r="18" spans="2:21" x14ac:dyDescent="0.25">
      <c r="B18" t="s">
        <v>343</v>
      </c>
      <c r="C18" t="s">
        <v>161</v>
      </c>
      <c r="F18" t="s">
        <v>338</v>
      </c>
      <c r="G18" s="187" t="s">
        <v>110</v>
      </c>
      <c r="H18" s="186">
        <v>0.2</v>
      </c>
      <c r="I18" s="187" t="s">
        <v>127</v>
      </c>
      <c r="J18" s="186">
        <v>0.6</v>
      </c>
      <c r="K18" s="187" t="s">
        <v>127</v>
      </c>
      <c r="R18" s="186">
        <v>0.45</v>
      </c>
      <c r="S18" s="185">
        <v>0.35</v>
      </c>
      <c r="T18" t="s">
        <v>52</v>
      </c>
      <c r="U18" t="s">
        <v>56</v>
      </c>
    </row>
    <row r="19" spans="2:21" x14ac:dyDescent="0.25">
      <c r="B19" t="s">
        <v>344</v>
      </c>
      <c r="C19" t="s">
        <v>127</v>
      </c>
      <c r="F19" t="s">
        <v>339</v>
      </c>
      <c r="G19" s="187" t="s">
        <v>110</v>
      </c>
      <c r="H19" s="186">
        <v>0.2</v>
      </c>
      <c r="I19" s="187" t="s">
        <v>130</v>
      </c>
      <c r="J19" s="186">
        <v>0.8</v>
      </c>
      <c r="K19" s="187" t="s">
        <v>163</v>
      </c>
      <c r="R19" s="186">
        <v>0.4</v>
      </c>
      <c r="T19" t="s">
        <v>52</v>
      </c>
      <c r="U19" t="s">
        <v>56</v>
      </c>
    </row>
    <row r="20" spans="2:21" x14ac:dyDescent="0.25">
      <c r="B20" t="s">
        <v>345</v>
      </c>
      <c r="C20" t="s">
        <v>127</v>
      </c>
      <c r="F20" t="s">
        <v>340</v>
      </c>
      <c r="G20" s="187" t="s">
        <v>110</v>
      </c>
      <c r="H20" s="186">
        <v>0.2</v>
      </c>
      <c r="I20" s="187" t="s">
        <v>132</v>
      </c>
      <c r="J20" s="186">
        <v>1</v>
      </c>
      <c r="K20" s="187" t="s">
        <v>161</v>
      </c>
      <c r="R20" s="186">
        <v>0.35</v>
      </c>
      <c r="T20" t="s">
        <v>52</v>
      </c>
      <c r="U20" t="s">
        <v>56</v>
      </c>
    </row>
    <row r="21" spans="2:21" x14ac:dyDescent="0.25">
      <c r="B21" t="s">
        <v>346</v>
      </c>
      <c r="C21" t="s">
        <v>329</v>
      </c>
      <c r="F21" t="s">
        <v>341</v>
      </c>
      <c r="G21" s="187" t="s">
        <v>111</v>
      </c>
      <c r="H21" s="186">
        <v>0.3</v>
      </c>
      <c r="I21" s="187" t="s">
        <v>355</v>
      </c>
      <c r="J21" s="186">
        <v>0.2</v>
      </c>
      <c r="K21" s="187" t="s">
        <v>166</v>
      </c>
      <c r="R21" s="186">
        <v>0.35</v>
      </c>
      <c r="T21" t="s">
        <v>52</v>
      </c>
      <c r="U21" t="s">
        <v>56</v>
      </c>
    </row>
    <row r="22" spans="2:21" x14ac:dyDescent="0.25">
      <c r="B22" t="s">
        <v>347</v>
      </c>
      <c r="C22" t="s">
        <v>329</v>
      </c>
      <c r="F22" t="s">
        <v>335</v>
      </c>
      <c r="G22" s="187" t="s">
        <v>111</v>
      </c>
      <c r="H22" s="186">
        <v>0.3</v>
      </c>
      <c r="I22" s="187" t="s">
        <v>124</v>
      </c>
      <c r="J22" s="186">
        <v>0.4</v>
      </c>
      <c r="K22" s="187" t="s">
        <v>127</v>
      </c>
      <c r="R22" s="186">
        <v>0.3</v>
      </c>
      <c r="T22" t="s">
        <v>52</v>
      </c>
      <c r="U22" t="s">
        <v>56</v>
      </c>
    </row>
    <row r="23" spans="2:21" x14ac:dyDescent="0.25">
      <c r="B23" t="s">
        <v>348</v>
      </c>
      <c r="C23" t="s">
        <v>161</v>
      </c>
      <c r="F23" t="s">
        <v>351</v>
      </c>
      <c r="G23" s="187" t="s">
        <v>111</v>
      </c>
      <c r="H23" s="186">
        <v>0.3</v>
      </c>
      <c r="I23" s="187" t="s">
        <v>127</v>
      </c>
      <c r="J23" s="186">
        <v>0.6</v>
      </c>
      <c r="K23" s="187" t="s">
        <v>127</v>
      </c>
      <c r="T23" t="s">
        <v>52</v>
      </c>
      <c r="U23" t="s">
        <v>56</v>
      </c>
    </row>
    <row r="24" spans="2:21" x14ac:dyDescent="0.25">
      <c r="B24" t="s">
        <v>396</v>
      </c>
      <c r="C24" t="s">
        <v>329</v>
      </c>
      <c r="F24" t="s">
        <v>342</v>
      </c>
      <c r="G24" s="187" t="s">
        <v>111</v>
      </c>
      <c r="H24" s="186">
        <v>0.3</v>
      </c>
      <c r="I24" s="187" t="s">
        <v>130</v>
      </c>
      <c r="J24" s="186">
        <v>0.8</v>
      </c>
      <c r="K24" s="187" t="s">
        <v>163</v>
      </c>
      <c r="T24" t="s">
        <v>52</v>
      </c>
      <c r="U24" t="s">
        <v>56</v>
      </c>
    </row>
    <row r="25" spans="2:21" x14ac:dyDescent="0.25">
      <c r="B25" t="s">
        <v>397</v>
      </c>
      <c r="C25" t="s">
        <v>329</v>
      </c>
      <c r="F25" t="s">
        <v>343</v>
      </c>
      <c r="G25" s="187" t="s">
        <v>111</v>
      </c>
      <c r="H25" s="186">
        <v>0.3</v>
      </c>
      <c r="I25" s="187" t="s">
        <v>132</v>
      </c>
      <c r="J25" s="186">
        <v>1</v>
      </c>
      <c r="K25" s="187" t="s">
        <v>161</v>
      </c>
    </row>
    <row r="26" spans="2:21" x14ac:dyDescent="0.25">
      <c r="B26" t="s">
        <v>398</v>
      </c>
      <c r="C26" t="s">
        <v>329</v>
      </c>
      <c r="F26" t="s">
        <v>344</v>
      </c>
      <c r="G26" s="187" t="s">
        <v>111</v>
      </c>
      <c r="H26" s="186">
        <v>0.4</v>
      </c>
      <c r="I26" s="187" t="s">
        <v>355</v>
      </c>
      <c r="J26" s="186">
        <v>0.2</v>
      </c>
      <c r="K26" s="187" t="s">
        <v>166</v>
      </c>
    </row>
    <row r="27" spans="2:21" x14ac:dyDescent="0.25">
      <c r="B27" t="s">
        <v>399</v>
      </c>
      <c r="C27" t="s">
        <v>329</v>
      </c>
      <c r="F27" t="s">
        <v>345</v>
      </c>
      <c r="G27" s="187" t="s">
        <v>111</v>
      </c>
      <c r="H27" s="186">
        <v>0.4</v>
      </c>
      <c r="I27" s="187" t="s">
        <v>124</v>
      </c>
      <c r="J27" s="186">
        <v>0.4</v>
      </c>
      <c r="K27" s="187" t="s">
        <v>127</v>
      </c>
    </row>
    <row r="28" spans="2:21" x14ac:dyDescent="0.25">
      <c r="B28" t="s">
        <v>400</v>
      </c>
      <c r="C28" t="s">
        <v>161</v>
      </c>
      <c r="F28" t="s">
        <v>346</v>
      </c>
      <c r="G28" s="187" t="s">
        <v>111</v>
      </c>
      <c r="H28" s="186">
        <v>0.4</v>
      </c>
      <c r="I28" s="187" t="s">
        <v>127</v>
      </c>
      <c r="J28" s="186">
        <v>0.6</v>
      </c>
      <c r="K28" s="187" t="s">
        <v>127</v>
      </c>
    </row>
    <row r="29" spans="2:21" x14ac:dyDescent="0.25">
      <c r="F29" t="s">
        <v>347</v>
      </c>
      <c r="G29" s="187" t="s">
        <v>111</v>
      </c>
      <c r="H29" s="186">
        <v>0.4</v>
      </c>
      <c r="I29" s="187" t="s">
        <v>130</v>
      </c>
      <c r="J29" s="186">
        <v>0.8</v>
      </c>
      <c r="K29" s="187" t="s">
        <v>163</v>
      </c>
    </row>
    <row r="30" spans="2:21" x14ac:dyDescent="0.25">
      <c r="F30" t="s">
        <v>348</v>
      </c>
      <c r="G30" s="187" t="s">
        <v>111</v>
      </c>
      <c r="H30" s="186">
        <v>0.4</v>
      </c>
      <c r="I30" s="187" t="s">
        <v>132</v>
      </c>
      <c r="J30" s="186">
        <v>1</v>
      </c>
      <c r="K30" s="187" t="s">
        <v>161</v>
      </c>
    </row>
    <row r="31" spans="2:21" x14ac:dyDescent="0.25">
      <c r="F31" t="s">
        <v>349</v>
      </c>
      <c r="G31" s="187" t="s">
        <v>113</v>
      </c>
      <c r="H31" s="186">
        <v>0.5</v>
      </c>
      <c r="I31" s="187" t="s">
        <v>355</v>
      </c>
      <c r="J31" s="186">
        <v>0.2</v>
      </c>
      <c r="K31" s="187" t="s">
        <v>127</v>
      </c>
    </row>
    <row r="32" spans="2:21" x14ac:dyDescent="0.25">
      <c r="F32" t="s">
        <v>350</v>
      </c>
      <c r="G32" s="187" t="s">
        <v>113</v>
      </c>
      <c r="H32" s="186">
        <v>0.5</v>
      </c>
      <c r="I32" s="187" t="s">
        <v>124</v>
      </c>
      <c r="J32" s="186">
        <v>0.4</v>
      </c>
      <c r="K32" s="187" t="s">
        <v>127</v>
      </c>
    </row>
    <row r="33" spans="6:11" x14ac:dyDescent="0.25">
      <c r="F33" t="s">
        <v>352</v>
      </c>
      <c r="G33" s="187" t="s">
        <v>113</v>
      </c>
      <c r="H33" s="186">
        <v>0.5</v>
      </c>
      <c r="I33" s="187" t="s">
        <v>127</v>
      </c>
      <c r="J33" s="186">
        <v>0.6</v>
      </c>
      <c r="K33" s="187" t="s">
        <v>127</v>
      </c>
    </row>
    <row r="34" spans="6:11" x14ac:dyDescent="0.25">
      <c r="F34" t="s">
        <v>354</v>
      </c>
      <c r="G34" s="187" t="s">
        <v>113</v>
      </c>
      <c r="H34" s="186">
        <v>0.5</v>
      </c>
      <c r="I34" s="187" t="s">
        <v>130</v>
      </c>
      <c r="J34" s="186">
        <v>0.8</v>
      </c>
      <c r="K34" s="187" t="s">
        <v>163</v>
      </c>
    </row>
    <row r="35" spans="6:11" x14ac:dyDescent="0.25">
      <c r="F35" t="s">
        <v>353</v>
      </c>
      <c r="G35" s="187" t="s">
        <v>113</v>
      </c>
      <c r="H35" s="186">
        <v>0.5</v>
      </c>
      <c r="I35" s="187" t="s">
        <v>132</v>
      </c>
      <c r="J35" s="186">
        <v>1</v>
      </c>
      <c r="K35" s="187" t="s">
        <v>161</v>
      </c>
    </row>
    <row r="37" spans="6:11" ht="45" x14ac:dyDescent="0.25">
      <c r="G37" s="188" t="s">
        <v>363</v>
      </c>
    </row>
    <row r="38" spans="6:11" ht="105" x14ac:dyDescent="0.25">
      <c r="G38" s="188" t="s">
        <v>364</v>
      </c>
    </row>
    <row r="39" spans="6:11" ht="75" x14ac:dyDescent="0.25">
      <c r="G39" s="188" t="s">
        <v>365</v>
      </c>
    </row>
    <row r="40" spans="6:11" ht="75" x14ac:dyDescent="0.25">
      <c r="G40" s="188" t="s">
        <v>366</v>
      </c>
    </row>
    <row r="41" spans="6:11" ht="75" x14ac:dyDescent="0.25">
      <c r="G41" s="188" t="s">
        <v>367</v>
      </c>
    </row>
    <row r="42" spans="6:11" ht="45" x14ac:dyDescent="0.25">
      <c r="G42" s="188" t="s">
        <v>368</v>
      </c>
    </row>
    <row r="43" spans="6:11" ht="105" x14ac:dyDescent="0.25">
      <c r="G43" s="188" t="s">
        <v>369</v>
      </c>
    </row>
    <row r="44" spans="6:11" ht="75" x14ac:dyDescent="0.25">
      <c r="G44" s="188" t="s">
        <v>370</v>
      </c>
    </row>
    <row r="45" spans="6:11" ht="75" x14ac:dyDescent="0.25">
      <c r="G45" s="188" t="s">
        <v>371</v>
      </c>
    </row>
    <row r="46" spans="6:11" ht="75" x14ac:dyDescent="0.25">
      <c r="G46" s="188" t="s">
        <v>372</v>
      </c>
    </row>
    <row r="47" spans="6:11" ht="45" x14ac:dyDescent="0.25">
      <c r="G47" s="188" t="s">
        <v>373</v>
      </c>
    </row>
    <row r="48" spans="6:11" ht="105" x14ac:dyDescent="0.25">
      <c r="G48" s="188" t="s">
        <v>374</v>
      </c>
    </row>
    <row r="49" spans="7:7" ht="75" x14ac:dyDescent="0.25">
      <c r="G49" s="188" t="s">
        <v>375</v>
      </c>
    </row>
    <row r="50" spans="7:7" ht="75" x14ac:dyDescent="0.25">
      <c r="G50" s="188" t="s">
        <v>376</v>
      </c>
    </row>
    <row r="51" spans="7:7" ht="75" x14ac:dyDescent="0.25">
      <c r="G51" s="188" t="s">
        <v>377</v>
      </c>
    </row>
    <row r="52" spans="7:7" ht="45" x14ac:dyDescent="0.25">
      <c r="G52" s="188" t="s">
        <v>378</v>
      </c>
    </row>
    <row r="53" spans="7:7" ht="105" x14ac:dyDescent="0.25">
      <c r="G53" s="188" t="s">
        <v>379</v>
      </c>
    </row>
    <row r="54" spans="7:7" ht="75" x14ac:dyDescent="0.25">
      <c r="G54" s="188" t="s">
        <v>380</v>
      </c>
    </row>
    <row r="55" spans="7:7" ht="75" x14ac:dyDescent="0.25">
      <c r="G55" s="188" t="s">
        <v>381</v>
      </c>
    </row>
    <row r="56" spans="7:7" ht="75" x14ac:dyDescent="0.25">
      <c r="G56" s="188" t="s">
        <v>382</v>
      </c>
    </row>
    <row r="57" spans="7:7" ht="45" x14ac:dyDescent="0.25">
      <c r="G57" s="188" t="s">
        <v>383</v>
      </c>
    </row>
    <row r="58" spans="7:7" ht="105" x14ac:dyDescent="0.25">
      <c r="G58" s="188" t="s">
        <v>384</v>
      </c>
    </row>
    <row r="59" spans="7:7" ht="75" x14ac:dyDescent="0.25">
      <c r="G59" s="188" t="s">
        <v>385</v>
      </c>
    </row>
    <row r="60" spans="7:7" ht="75" x14ac:dyDescent="0.25">
      <c r="G60" s="188" t="s">
        <v>386</v>
      </c>
    </row>
    <row r="61" spans="7:7" ht="75" x14ac:dyDescent="0.25">
      <c r="G61" s="188" t="s">
        <v>387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Presentacion </vt:lpstr>
      <vt:lpstr>Análisis de Contexto </vt:lpstr>
      <vt:lpstr>Estrategias</vt:lpstr>
      <vt:lpstr>Instructivo</vt:lpstr>
      <vt:lpstr>Mapa Final</vt:lpstr>
      <vt:lpstr>Clasificación Riesgo</vt:lpstr>
      <vt:lpstr>Tabla probabilidad</vt:lpstr>
      <vt:lpstr>Tabla Impacto </vt:lpstr>
      <vt:lpstr>Hoja1</vt:lpstr>
      <vt:lpstr>LISTA</vt:lpstr>
      <vt:lpstr>Tabla Valoración de Controles</vt:lpstr>
      <vt:lpstr>Matriz de Calor</vt:lpstr>
      <vt:lpstr>Seguimiento 1 Trimestre</vt:lpstr>
      <vt:lpstr>Seguimiento 2 Trimestre</vt:lpstr>
      <vt:lpstr>Seguimiento 3 Trimestre</vt:lpstr>
      <vt:lpstr>Seguimiento 4 Trimestre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dcterms:created xsi:type="dcterms:W3CDTF">2021-04-16T16:11:31Z</dcterms:created>
  <dcterms:modified xsi:type="dcterms:W3CDTF">2021-08-18T23:33:03Z</dcterms:modified>
</cp:coreProperties>
</file>